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hidePivotFieldList="1"/>
  <bookViews>
    <workbookView xWindow="-90" yWindow="0" windowWidth="3405" windowHeight="1215" tabRatio="795" activeTab="10"/>
  </bookViews>
  <sheets>
    <sheet name="Attività, servizi e usi" sheetId="1" r:id="rId1"/>
    <sheet name="Matrice usi" sheetId="2" r:id="rId2"/>
    <sheet name="Requisiti Usi (PIR)" sheetId="25" r:id="rId3"/>
    <sheet name="Proprietà Modello" sheetId="3" r:id="rId4"/>
    <sheet name="Proprietà ACDat" sheetId="21" r:id="rId5"/>
    <sheet name="Proprietà e Elementi" sheetId="20" r:id="rId6"/>
    <sheet name="Supporto" sheetId="24" state="hidden" r:id="rId7"/>
    <sheet name="Attività A" sheetId="11" r:id="rId8"/>
    <sheet name="Attività B" sheetId="17" r:id="rId9"/>
    <sheet name="Attività C" sheetId="16" r:id="rId10"/>
    <sheet name="Attività D" sheetId="18" r:id="rId11"/>
    <sheet name="Attività E" sheetId="19" r:id="rId12"/>
  </sheets>
  <definedNames>
    <definedName name="_xlnm._FilterDatabase" localSheetId="7" hidden="1">'Attività A'!$B$4:$O$687</definedName>
    <definedName name="_xlnm._FilterDatabase" localSheetId="8" hidden="1">'Attività B'!$C$4:$O$687</definedName>
    <definedName name="_xlnm._FilterDatabase" localSheetId="9" hidden="1">'Attività C'!$A$4:$P$687</definedName>
    <definedName name="_xlnm._FilterDatabase" localSheetId="10" hidden="1">'Attività D'!$B$4:$P$687</definedName>
    <definedName name="_xlnm._FilterDatabase" localSheetId="11" hidden="1">'Attività E'!$B$4:$P$687</definedName>
    <definedName name="_xlnm._FilterDatabase" localSheetId="0" hidden="1">'Attività, servizi e usi'!$B$28:$G$49</definedName>
    <definedName name="_xlnm._FilterDatabase" localSheetId="3" hidden="1">'Proprietà Modello'!$A$1:$M$170</definedName>
    <definedName name="_xlnm.Print_Titles" localSheetId="5">'Proprietà e Elementi'!$B:$C,'Proprietà e Elementi'!$2:$2</definedName>
    <definedName name="_xlnm.Print_Titles" localSheetId="3">'Proprietà Modello'!$1:$1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11" l="1"/>
  <c r="L4" i="11"/>
  <c r="M4" i="11"/>
  <c r="N4" i="11"/>
  <c r="O4" i="11"/>
  <c r="G5" i="11"/>
  <c r="H5" i="11"/>
  <c r="I5" i="11"/>
  <c r="J5" i="11"/>
  <c r="A6" i="11"/>
  <c r="C6" i="11"/>
  <c r="D6" i="11"/>
  <c r="E6" i="11"/>
  <c r="F6" i="11"/>
  <c r="H6" i="11"/>
  <c r="I6" i="11"/>
  <c r="J6" i="11"/>
  <c r="K6" i="11"/>
  <c r="L6" i="11"/>
  <c r="M6" i="11"/>
  <c r="V24" i="24" l="1"/>
  <c r="W24" i="24"/>
  <c r="X24" i="24"/>
  <c r="Y24" i="24"/>
  <c r="Z24" i="24"/>
  <c r="AA24" i="24"/>
  <c r="AB24" i="24"/>
  <c r="AC24" i="24"/>
  <c r="AD24" i="24"/>
  <c r="AE24" i="24"/>
  <c r="AF24" i="24"/>
  <c r="AG24" i="24"/>
  <c r="AH24" i="24"/>
  <c r="R24" i="24"/>
  <c r="S24" i="24"/>
  <c r="T24" i="24"/>
  <c r="U24" i="24"/>
  <c r="Q24" i="24"/>
  <c r="P24" i="24"/>
  <c r="O24" i="24"/>
  <c r="N24" i="24"/>
  <c r="M24" i="24"/>
  <c r="L24" i="24"/>
  <c r="K24" i="24"/>
  <c r="J24" i="24"/>
  <c r="I24" i="24"/>
  <c r="H24" i="24"/>
  <c r="G24" i="24"/>
  <c r="F24" i="24"/>
  <c r="E24" i="24"/>
  <c r="D24" i="24"/>
  <c r="C24" i="24"/>
  <c r="AA38" i="24"/>
  <c r="R37" i="24"/>
  <c r="Q37" i="24"/>
  <c r="P37" i="24"/>
  <c r="O37" i="24"/>
  <c r="N37" i="24"/>
  <c r="M37" i="24"/>
  <c r="L37" i="24"/>
  <c r="K37" i="24"/>
  <c r="J37" i="24"/>
  <c r="I37" i="24"/>
  <c r="H37" i="24"/>
  <c r="G37" i="24"/>
  <c r="F37" i="24"/>
  <c r="E37" i="24"/>
  <c r="D37" i="24"/>
  <c r="C37"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D134" i="11" l="1"/>
  <c r="E117" i="18" l="1"/>
  <c r="E40" i="11" l="1"/>
  <c r="C33" i="11"/>
  <c r="C9" i="11"/>
  <c r="N6" i="16" l="1"/>
  <c r="M6" i="16"/>
  <c r="L6" i="16"/>
  <c r="K6" i="16"/>
  <c r="J6" i="16"/>
  <c r="I6" i="16"/>
  <c r="L6" i="18"/>
  <c r="N6" i="18"/>
  <c r="M6" i="18"/>
  <c r="K6" i="18"/>
  <c r="J6" i="18"/>
  <c r="I6" i="18"/>
  <c r="H6" i="17" l="1"/>
  <c r="M6" i="17"/>
  <c r="L6" i="17"/>
  <c r="K6" i="17"/>
  <c r="J6" i="17"/>
  <c r="I6" i="17"/>
  <c r="N6" i="19"/>
  <c r="M6" i="19"/>
  <c r="L6" i="19"/>
  <c r="K6" i="19"/>
  <c r="J6" i="19"/>
  <c r="I6" i="19"/>
  <c r="C115" i="3"/>
  <c r="B115" i="3"/>
  <c r="A115" i="3"/>
  <c r="D115" i="3" l="1"/>
  <c r="B66" i="2"/>
  <c r="B69" i="2" l="1"/>
  <c r="H3" i="16" l="1"/>
  <c r="G3" i="17"/>
  <c r="H5" i="19"/>
  <c r="H5" i="18"/>
  <c r="G5" i="17"/>
  <c r="I5" i="17"/>
  <c r="J5" i="16"/>
  <c r="H5" i="16"/>
  <c r="C5" i="3" l="1"/>
  <c r="B5" i="3"/>
  <c r="A5" i="3"/>
  <c r="C120" i="3"/>
  <c r="B120" i="3"/>
  <c r="C106" i="3"/>
  <c r="B106" i="3"/>
  <c r="C105" i="3"/>
  <c r="B105" i="3"/>
  <c r="C109" i="3"/>
  <c r="B109" i="3"/>
  <c r="C108" i="3"/>
  <c r="B108" i="3"/>
  <c r="C111" i="3"/>
  <c r="B111" i="3"/>
  <c r="C103" i="3"/>
  <c r="B103" i="3"/>
  <c r="C113" i="3"/>
  <c r="B113" i="3"/>
  <c r="C104" i="3"/>
  <c r="B104" i="3"/>
  <c r="C107" i="3"/>
  <c r="B107" i="3"/>
  <c r="C114" i="3"/>
  <c r="B114" i="3"/>
  <c r="C112" i="3"/>
  <c r="B112" i="3"/>
  <c r="C110" i="3"/>
  <c r="B110" i="3"/>
  <c r="C84" i="3"/>
  <c r="B84" i="3"/>
  <c r="C95" i="3"/>
  <c r="B95" i="3"/>
  <c r="C96" i="3"/>
  <c r="B96" i="3"/>
  <c r="C93" i="3"/>
  <c r="B93" i="3"/>
  <c r="C91" i="3"/>
  <c r="B91" i="3"/>
  <c r="C94" i="3"/>
  <c r="B94" i="3"/>
  <c r="C92" i="3"/>
  <c r="B92" i="3"/>
  <c r="C98" i="3"/>
  <c r="B98" i="3"/>
  <c r="C102" i="3"/>
  <c r="B102" i="3"/>
  <c r="C99" i="3"/>
  <c r="B99" i="3"/>
  <c r="C101" i="3"/>
  <c r="B101" i="3"/>
  <c r="C97" i="3"/>
  <c r="B97" i="3"/>
  <c r="C100" i="3"/>
  <c r="B100" i="3"/>
  <c r="C90" i="3"/>
  <c r="B90" i="3"/>
  <c r="C88" i="3"/>
  <c r="B88" i="3"/>
  <c r="C85" i="3"/>
  <c r="B85" i="3"/>
  <c r="C87" i="3"/>
  <c r="B87" i="3"/>
  <c r="C86" i="3"/>
  <c r="B86" i="3"/>
  <c r="C89" i="3"/>
  <c r="B89" i="3"/>
  <c r="C83" i="3"/>
  <c r="B83" i="3"/>
  <c r="C159" i="3"/>
  <c r="B159" i="3"/>
  <c r="C158" i="3"/>
  <c r="B158" i="3"/>
  <c r="C162" i="3"/>
  <c r="B162" i="3"/>
  <c r="C161" i="3"/>
  <c r="B161" i="3"/>
  <c r="C165" i="3"/>
  <c r="B165" i="3"/>
  <c r="C156" i="3"/>
  <c r="B156" i="3"/>
  <c r="C167" i="3"/>
  <c r="B167" i="3"/>
  <c r="C157" i="3"/>
  <c r="B157" i="3"/>
  <c r="C163" i="3"/>
  <c r="B163" i="3"/>
  <c r="C160" i="3"/>
  <c r="B160" i="3"/>
  <c r="C168" i="3"/>
  <c r="B168" i="3"/>
  <c r="C166" i="3"/>
  <c r="B166" i="3"/>
  <c r="C164" i="3"/>
  <c r="B164" i="3"/>
  <c r="C146" i="3"/>
  <c r="B146" i="3"/>
  <c r="C145" i="3"/>
  <c r="B145" i="3"/>
  <c r="C144" i="3"/>
  <c r="B144" i="3"/>
  <c r="C152" i="3"/>
  <c r="B152" i="3"/>
  <c r="C153" i="3"/>
  <c r="B153" i="3"/>
  <c r="C148" i="3"/>
  <c r="B148" i="3"/>
  <c r="C149" i="3"/>
  <c r="B149" i="3"/>
  <c r="C151" i="3"/>
  <c r="B151" i="3"/>
  <c r="C150" i="3"/>
  <c r="B150" i="3"/>
  <c r="C147" i="3"/>
  <c r="B147" i="3"/>
  <c r="C154" i="3"/>
  <c r="B154" i="3"/>
  <c r="C155" i="3"/>
  <c r="B155" i="3"/>
  <c r="C143" i="3"/>
  <c r="B143" i="3"/>
  <c r="C140" i="3"/>
  <c r="B140" i="3"/>
  <c r="C142" i="3"/>
  <c r="B142" i="3"/>
  <c r="C141" i="3"/>
  <c r="B141" i="3"/>
  <c r="C1" i="3"/>
  <c r="B1" i="3"/>
  <c r="C35" i="3"/>
  <c r="B35" i="3"/>
  <c r="C34" i="3"/>
  <c r="B34" i="3"/>
  <c r="C10" i="3"/>
  <c r="B10" i="3"/>
  <c r="C9" i="3"/>
  <c r="B9" i="3"/>
  <c r="C33" i="3"/>
  <c r="B33" i="3"/>
  <c r="C32" i="3"/>
  <c r="B32" i="3"/>
  <c r="C43" i="3"/>
  <c r="B43" i="3"/>
  <c r="C42" i="3"/>
  <c r="B42" i="3"/>
  <c r="C41" i="3"/>
  <c r="B41" i="3"/>
  <c r="C40" i="3"/>
  <c r="B40" i="3"/>
  <c r="C20" i="3"/>
  <c r="B20" i="3"/>
  <c r="C16" i="3"/>
  <c r="B16" i="3"/>
  <c r="C19" i="3"/>
  <c r="B19" i="3"/>
  <c r="C18" i="3"/>
  <c r="B18" i="3"/>
  <c r="C17" i="3"/>
  <c r="B17" i="3"/>
  <c r="C30" i="3"/>
  <c r="B30" i="3"/>
  <c r="C26" i="3"/>
  <c r="B26" i="3"/>
  <c r="C29" i="3"/>
  <c r="B29" i="3"/>
  <c r="C28" i="3"/>
  <c r="B28" i="3"/>
  <c r="C27" i="3"/>
  <c r="B27" i="3"/>
  <c r="C47" i="3"/>
  <c r="B47" i="3"/>
  <c r="C48" i="3"/>
  <c r="B48" i="3"/>
  <c r="C49" i="3"/>
  <c r="B49" i="3"/>
  <c r="C39" i="3"/>
  <c r="B39" i="3"/>
  <c r="C38" i="3"/>
  <c r="B38" i="3"/>
  <c r="C37" i="3"/>
  <c r="B37" i="3"/>
  <c r="C36" i="3"/>
  <c r="B36" i="3"/>
  <c r="C59" i="3"/>
  <c r="B59" i="3"/>
  <c r="C55" i="3"/>
  <c r="B55" i="3"/>
  <c r="C58" i="3"/>
  <c r="B58" i="3"/>
  <c r="C57" i="3"/>
  <c r="B57" i="3"/>
  <c r="C56" i="3"/>
  <c r="B56" i="3"/>
  <c r="C54" i="3"/>
  <c r="B54" i="3"/>
  <c r="C50" i="3"/>
  <c r="B50" i="3"/>
  <c r="C53" i="3"/>
  <c r="B53" i="3"/>
  <c r="C52" i="3"/>
  <c r="B52" i="3"/>
  <c r="C51" i="3"/>
  <c r="B51" i="3"/>
  <c r="C14" i="3"/>
  <c r="B14" i="3"/>
  <c r="C11" i="3"/>
  <c r="B11" i="3"/>
  <c r="C13" i="3"/>
  <c r="B13" i="3"/>
  <c r="C12" i="3"/>
  <c r="B12" i="3"/>
  <c r="C15" i="3"/>
  <c r="B15" i="3"/>
  <c r="C25" i="3"/>
  <c r="B25" i="3"/>
  <c r="C21" i="3"/>
  <c r="B21" i="3"/>
  <c r="C24" i="3"/>
  <c r="B24" i="3"/>
  <c r="C23" i="3"/>
  <c r="B23" i="3"/>
  <c r="C22" i="3"/>
  <c r="B22" i="3"/>
  <c r="C44" i="3"/>
  <c r="B44" i="3"/>
  <c r="C45" i="3"/>
  <c r="B45" i="3"/>
  <c r="C46" i="3"/>
  <c r="B46" i="3"/>
  <c r="C31" i="3"/>
  <c r="B31" i="3"/>
  <c r="C81" i="3"/>
  <c r="B81" i="3"/>
  <c r="C82" i="3"/>
  <c r="B82" i="3"/>
  <c r="C80" i="3"/>
  <c r="B80" i="3"/>
  <c r="C79" i="3"/>
  <c r="B79" i="3"/>
  <c r="C78" i="3"/>
  <c r="B78" i="3"/>
  <c r="C77" i="3"/>
  <c r="B77" i="3"/>
  <c r="C76" i="3"/>
  <c r="B76" i="3"/>
  <c r="C75" i="3"/>
  <c r="B75" i="3"/>
  <c r="C74" i="3"/>
  <c r="B74" i="3"/>
  <c r="C73" i="3"/>
  <c r="B73" i="3"/>
  <c r="C70" i="3"/>
  <c r="B70" i="3"/>
  <c r="C69" i="3"/>
  <c r="B69" i="3"/>
  <c r="C72" i="3"/>
  <c r="B72" i="3"/>
  <c r="C71" i="3"/>
  <c r="B71" i="3"/>
  <c r="C60" i="3"/>
  <c r="B60" i="3"/>
  <c r="C62" i="3"/>
  <c r="B62" i="3"/>
  <c r="C61" i="3"/>
  <c r="B61" i="3"/>
  <c r="C63" i="3"/>
  <c r="B63" i="3"/>
  <c r="C68" i="3"/>
  <c r="B68" i="3"/>
  <c r="C64" i="3"/>
  <c r="B64" i="3"/>
  <c r="C65" i="3"/>
  <c r="B65" i="3"/>
  <c r="C66" i="3"/>
  <c r="B66" i="3"/>
  <c r="C67" i="3"/>
  <c r="B67" i="3"/>
  <c r="C8" i="3"/>
  <c r="B8" i="3"/>
  <c r="C7" i="3"/>
  <c r="B7" i="3"/>
  <c r="C6" i="3"/>
  <c r="B6" i="3"/>
  <c r="C3" i="3"/>
  <c r="B3" i="3"/>
  <c r="C4" i="3"/>
  <c r="B4" i="3"/>
  <c r="C2" i="3"/>
  <c r="B2" i="3"/>
  <c r="C137" i="3"/>
  <c r="B137" i="3"/>
  <c r="C138" i="3"/>
  <c r="B138" i="3"/>
  <c r="C139" i="3"/>
  <c r="B139" i="3"/>
  <c r="C136" i="3"/>
  <c r="B136" i="3"/>
  <c r="C135" i="3"/>
  <c r="B135" i="3"/>
  <c r="C134" i="3"/>
  <c r="B134" i="3"/>
  <c r="C133" i="3"/>
  <c r="B133" i="3"/>
  <c r="C130" i="3"/>
  <c r="B130" i="3"/>
  <c r="C129" i="3"/>
  <c r="B129" i="3"/>
  <c r="C132" i="3"/>
  <c r="B132" i="3"/>
  <c r="C131" i="3"/>
  <c r="B131" i="3"/>
  <c r="C127" i="3"/>
  <c r="B127" i="3"/>
  <c r="C126" i="3"/>
  <c r="B126" i="3"/>
  <c r="C128" i="3"/>
  <c r="B128" i="3"/>
  <c r="C123" i="3"/>
  <c r="B123" i="3"/>
  <c r="C122" i="3"/>
  <c r="B122" i="3"/>
  <c r="C121" i="3"/>
  <c r="B121" i="3"/>
  <c r="C118" i="3"/>
  <c r="B118" i="3"/>
  <c r="C124" i="3"/>
  <c r="B124" i="3"/>
  <c r="C125" i="3"/>
  <c r="B125" i="3"/>
  <c r="C117" i="3"/>
  <c r="B117" i="3"/>
  <c r="C119" i="3"/>
  <c r="B119" i="3"/>
  <c r="C116" i="3"/>
  <c r="B116" i="3"/>
  <c r="A120" i="3"/>
  <c r="D120" i="3" s="1"/>
  <c r="D5" i="3" l="1"/>
  <c r="A142" i="3"/>
  <c r="D142" i="3" s="1"/>
  <c r="A140" i="3"/>
  <c r="D140" i="3" s="1"/>
  <c r="A141" i="3"/>
  <c r="D141" i="3" s="1"/>
  <c r="C119" i="11" l="1"/>
  <c r="A101" i="3" l="1"/>
  <c r="D101" i="3" s="1"/>
  <c r="A99" i="3"/>
  <c r="D99" i="3" s="1"/>
  <c r="C114" i="19"/>
  <c r="D114" i="19"/>
  <c r="C114" i="18"/>
  <c r="D114" i="18"/>
  <c r="C114" i="11"/>
  <c r="D114" i="11"/>
  <c r="C114" i="16"/>
  <c r="D114" i="16"/>
  <c r="C114" i="17"/>
  <c r="D114" i="17"/>
  <c r="D102" i="11" l="1"/>
  <c r="A106" i="3" l="1"/>
  <c r="D106" i="3" s="1"/>
  <c r="A105" i="3"/>
  <c r="D105" i="3" s="1"/>
  <c r="A109" i="3"/>
  <c r="D109" i="3" s="1"/>
  <c r="A108" i="3"/>
  <c r="D108" i="3" s="1"/>
  <c r="A111" i="3"/>
  <c r="D111" i="3" s="1"/>
  <c r="A103" i="3"/>
  <c r="D103" i="3" s="1"/>
  <c r="A113" i="3"/>
  <c r="D113" i="3" s="1"/>
  <c r="A104" i="3"/>
  <c r="D104" i="3" s="1"/>
  <c r="A107" i="3"/>
  <c r="D107" i="3" s="1"/>
  <c r="A114" i="3"/>
  <c r="D114" i="3" s="1"/>
  <c r="A112" i="3"/>
  <c r="D112" i="3" s="1"/>
  <c r="A110" i="3"/>
  <c r="D110" i="3" s="1"/>
  <c r="A84" i="3"/>
  <c r="D84" i="3" s="1"/>
  <c r="A95" i="3"/>
  <c r="D95" i="3" s="1"/>
  <c r="A96" i="3"/>
  <c r="D96" i="3" s="1"/>
  <c r="A93" i="3"/>
  <c r="D93" i="3" s="1"/>
  <c r="A91" i="3"/>
  <c r="D91" i="3" s="1"/>
  <c r="A94" i="3"/>
  <c r="D94" i="3" s="1"/>
  <c r="A92" i="3"/>
  <c r="D92" i="3" s="1"/>
  <c r="A98" i="3"/>
  <c r="D98" i="3" s="1"/>
  <c r="A102" i="3"/>
  <c r="D102" i="3" s="1"/>
  <c r="A97" i="3"/>
  <c r="D97" i="3" s="1"/>
  <c r="A100" i="3"/>
  <c r="D100" i="3" s="1"/>
  <c r="A90" i="3"/>
  <c r="D90" i="3" s="1"/>
  <c r="A88" i="3"/>
  <c r="D88" i="3" s="1"/>
  <c r="A85" i="3"/>
  <c r="D85" i="3" s="1"/>
  <c r="A87" i="3"/>
  <c r="D87" i="3" s="1"/>
  <c r="A86" i="3"/>
  <c r="D86" i="3" s="1"/>
  <c r="A89" i="3"/>
  <c r="D89" i="3" s="1"/>
  <c r="A83" i="3"/>
  <c r="D83" i="3" s="1"/>
  <c r="A159" i="3"/>
  <c r="D159" i="3" s="1"/>
  <c r="A158" i="3"/>
  <c r="D158" i="3" s="1"/>
  <c r="A162" i="3"/>
  <c r="D162" i="3" s="1"/>
  <c r="A161" i="3"/>
  <c r="D161" i="3" s="1"/>
  <c r="A165" i="3"/>
  <c r="D165" i="3" s="1"/>
  <c r="A156" i="3"/>
  <c r="D156" i="3" s="1"/>
  <c r="A167" i="3"/>
  <c r="D167" i="3" s="1"/>
  <c r="A157" i="3"/>
  <c r="D157" i="3" s="1"/>
  <c r="A163" i="3"/>
  <c r="D163" i="3" s="1"/>
  <c r="A160" i="3"/>
  <c r="D160" i="3" s="1"/>
  <c r="A168" i="3"/>
  <c r="D168" i="3" s="1"/>
  <c r="A166" i="3"/>
  <c r="D166" i="3" s="1"/>
  <c r="A164" i="3"/>
  <c r="D164" i="3" s="1"/>
  <c r="A146" i="3"/>
  <c r="D146" i="3" s="1"/>
  <c r="A145" i="3"/>
  <c r="D145" i="3" s="1"/>
  <c r="A144" i="3"/>
  <c r="D144" i="3" s="1"/>
  <c r="A152" i="3"/>
  <c r="D152" i="3" s="1"/>
  <c r="A153" i="3"/>
  <c r="D153" i="3" s="1"/>
  <c r="A148" i="3"/>
  <c r="D148" i="3" s="1"/>
  <c r="A149" i="3"/>
  <c r="D149" i="3" s="1"/>
  <c r="A151" i="3"/>
  <c r="D151" i="3" s="1"/>
  <c r="A150" i="3"/>
  <c r="D150" i="3" s="1"/>
  <c r="A147" i="3"/>
  <c r="D147" i="3" s="1"/>
  <c r="A154" i="3"/>
  <c r="D154" i="3" s="1"/>
  <c r="A155" i="3"/>
  <c r="D155" i="3" s="1"/>
  <c r="A143" i="3"/>
  <c r="D143" i="3" s="1"/>
  <c r="A1" i="3"/>
  <c r="D1" i="3" s="1"/>
  <c r="A35" i="3"/>
  <c r="D35" i="3" s="1"/>
  <c r="A34" i="3"/>
  <c r="D34" i="3" s="1"/>
  <c r="A10" i="3"/>
  <c r="D10" i="3" s="1"/>
  <c r="A9" i="3"/>
  <c r="D9" i="3" s="1"/>
  <c r="A33" i="3"/>
  <c r="D33" i="3" s="1"/>
  <c r="A32" i="3"/>
  <c r="D32" i="3" s="1"/>
  <c r="A43" i="3"/>
  <c r="D43" i="3" s="1"/>
  <c r="A42" i="3"/>
  <c r="D42" i="3" s="1"/>
  <c r="A41" i="3"/>
  <c r="D41" i="3" s="1"/>
  <c r="A40" i="3"/>
  <c r="D40" i="3" s="1"/>
  <c r="A20" i="3"/>
  <c r="D20" i="3" s="1"/>
  <c r="A16" i="3"/>
  <c r="D16" i="3" s="1"/>
  <c r="A19" i="3"/>
  <c r="D19" i="3" s="1"/>
  <c r="A18" i="3"/>
  <c r="D18" i="3" s="1"/>
  <c r="A17" i="3"/>
  <c r="D17" i="3" s="1"/>
  <c r="A30" i="3"/>
  <c r="D30" i="3" s="1"/>
  <c r="A26" i="3"/>
  <c r="D26" i="3" s="1"/>
  <c r="A29" i="3"/>
  <c r="D29" i="3" s="1"/>
  <c r="A28" i="3"/>
  <c r="D28" i="3" s="1"/>
  <c r="A27" i="3"/>
  <c r="D27" i="3" s="1"/>
  <c r="A47" i="3"/>
  <c r="D47" i="3" s="1"/>
  <c r="A48" i="3"/>
  <c r="D48" i="3" s="1"/>
  <c r="A49" i="3"/>
  <c r="D49" i="3" s="1"/>
  <c r="A39" i="3"/>
  <c r="D39" i="3" s="1"/>
  <c r="A38" i="3"/>
  <c r="D38" i="3" s="1"/>
  <c r="A37" i="3"/>
  <c r="D37" i="3" s="1"/>
  <c r="A36" i="3"/>
  <c r="D36" i="3" s="1"/>
  <c r="A59" i="3"/>
  <c r="D59" i="3" s="1"/>
  <c r="A55" i="3"/>
  <c r="D55" i="3" s="1"/>
  <c r="A58" i="3"/>
  <c r="D58" i="3" s="1"/>
  <c r="A57" i="3"/>
  <c r="D57" i="3" s="1"/>
  <c r="A56" i="3"/>
  <c r="D56" i="3" s="1"/>
  <c r="A54" i="3"/>
  <c r="D54" i="3" s="1"/>
  <c r="A50" i="3"/>
  <c r="D50" i="3" s="1"/>
  <c r="A53" i="3"/>
  <c r="D53" i="3" s="1"/>
  <c r="A52" i="3"/>
  <c r="D52" i="3" s="1"/>
  <c r="A51" i="3"/>
  <c r="D51" i="3" s="1"/>
  <c r="A14" i="3"/>
  <c r="D14" i="3" s="1"/>
  <c r="A11" i="3"/>
  <c r="D11" i="3" s="1"/>
  <c r="A13" i="3"/>
  <c r="D13" i="3" s="1"/>
  <c r="A12" i="3"/>
  <c r="D12" i="3" s="1"/>
  <c r="A15" i="3"/>
  <c r="D15" i="3" s="1"/>
  <c r="A25" i="3"/>
  <c r="D25" i="3" s="1"/>
  <c r="A21" i="3"/>
  <c r="D21" i="3" s="1"/>
  <c r="A24" i="3"/>
  <c r="D24" i="3" s="1"/>
  <c r="A23" i="3"/>
  <c r="D23" i="3" s="1"/>
  <c r="A22" i="3"/>
  <c r="D22" i="3" s="1"/>
  <c r="A44" i="3"/>
  <c r="D44" i="3" s="1"/>
  <c r="A45" i="3"/>
  <c r="D45" i="3" s="1"/>
  <c r="A46" i="3"/>
  <c r="D46" i="3" s="1"/>
  <c r="A31" i="3"/>
  <c r="D31" i="3" s="1"/>
  <c r="A81" i="3"/>
  <c r="D81" i="3" s="1"/>
  <c r="A82" i="3"/>
  <c r="D82" i="3" s="1"/>
  <c r="A80" i="3"/>
  <c r="D80" i="3" s="1"/>
  <c r="A79" i="3"/>
  <c r="D79" i="3" s="1"/>
  <c r="A78" i="3"/>
  <c r="D78" i="3" s="1"/>
  <c r="A77" i="3"/>
  <c r="D77" i="3" s="1"/>
  <c r="A76" i="3"/>
  <c r="D76" i="3" s="1"/>
  <c r="A75" i="3"/>
  <c r="D75" i="3" s="1"/>
  <c r="A74" i="3"/>
  <c r="D74" i="3" s="1"/>
  <c r="A73" i="3"/>
  <c r="D73" i="3" s="1"/>
  <c r="A70" i="3"/>
  <c r="D70" i="3" s="1"/>
  <c r="A69" i="3"/>
  <c r="D69" i="3" s="1"/>
  <c r="A72" i="3"/>
  <c r="D72" i="3" s="1"/>
  <c r="A71" i="3"/>
  <c r="D71" i="3" s="1"/>
  <c r="A60" i="3"/>
  <c r="D60" i="3" s="1"/>
  <c r="A62" i="3"/>
  <c r="D62" i="3" s="1"/>
  <c r="A61" i="3"/>
  <c r="D61" i="3" s="1"/>
  <c r="A63" i="3"/>
  <c r="D63" i="3" s="1"/>
  <c r="A68" i="3"/>
  <c r="D68" i="3" s="1"/>
  <c r="A64" i="3"/>
  <c r="D64" i="3" s="1"/>
  <c r="A65" i="3"/>
  <c r="D65" i="3" s="1"/>
  <c r="A66" i="3"/>
  <c r="D66" i="3" s="1"/>
  <c r="A67" i="3"/>
  <c r="D67" i="3" s="1"/>
  <c r="A8" i="3"/>
  <c r="D8" i="3" s="1"/>
  <c r="A7" i="3"/>
  <c r="D7" i="3" s="1"/>
  <c r="A6" i="3"/>
  <c r="D6" i="3" s="1"/>
  <c r="A3" i="3"/>
  <c r="D3" i="3" s="1"/>
  <c r="A4" i="3"/>
  <c r="D4" i="3" s="1"/>
  <c r="A2" i="3"/>
  <c r="D2" i="3" s="1"/>
  <c r="A137" i="3"/>
  <c r="D137" i="3" s="1"/>
  <c r="A138" i="3"/>
  <c r="D138" i="3" s="1"/>
  <c r="A139" i="3"/>
  <c r="D139" i="3" s="1"/>
  <c r="A136" i="3"/>
  <c r="D136" i="3" s="1"/>
  <c r="A135" i="3"/>
  <c r="D135" i="3" s="1"/>
  <c r="A134" i="3"/>
  <c r="D134" i="3" s="1"/>
  <c r="A133" i="3"/>
  <c r="D133" i="3" s="1"/>
  <c r="A130" i="3"/>
  <c r="D130" i="3" s="1"/>
  <c r="A129" i="3"/>
  <c r="D129" i="3" s="1"/>
  <c r="A132" i="3"/>
  <c r="D132" i="3" s="1"/>
  <c r="A131" i="3"/>
  <c r="D131" i="3" s="1"/>
  <c r="A127" i="3"/>
  <c r="D127" i="3" s="1"/>
  <c r="A126" i="3"/>
  <c r="D126" i="3" s="1"/>
  <c r="A128" i="3"/>
  <c r="D128" i="3" s="1"/>
  <c r="A123" i="3"/>
  <c r="D123" i="3" s="1"/>
  <c r="A122" i="3"/>
  <c r="D122" i="3" s="1"/>
  <c r="A121" i="3"/>
  <c r="D121" i="3" s="1"/>
  <c r="A118" i="3"/>
  <c r="D118" i="3" s="1"/>
  <c r="A124" i="3"/>
  <c r="D124" i="3" s="1"/>
  <c r="A125" i="3"/>
  <c r="D125" i="3" s="1"/>
  <c r="A117" i="3"/>
  <c r="D117" i="3" s="1"/>
  <c r="A119" i="3"/>
  <c r="D119" i="3" s="1"/>
  <c r="A116" i="3"/>
  <c r="D116" i="3" s="1"/>
  <c r="C110" i="24" l="1"/>
  <c r="C111" i="24"/>
  <c r="C112" i="24"/>
  <c r="C113" i="24"/>
  <c r="C114" i="24"/>
  <c r="C115" i="24"/>
  <c r="C116" i="24"/>
  <c r="C122" i="24"/>
  <c r="C125" i="24"/>
  <c r="C72" i="24"/>
  <c r="C48" i="24"/>
  <c r="C50" i="24"/>
  <c r="C51" i="24"/>
  <c r="C52" i="24"/>
  <c r="C53" i="24"/>
  <c r="C54" i="24"/>
  <c r="C55" i="24"/>
  <c r="C56" i="24"/>
  <c r="C60" i="24"/>
  <c r="C63" i="24"/>
  <c r="C65" i="24"/>
  <c r="C66" i="24"/>
  <c r="C69" i="24"/>
  <c r="C41" i="24"/>
  <c r="C47" i="24" l="1"/>
  <c r="C124" i="24"/>
  <c r="C61" i="24"/>
  <c r="C70" i="24"/>
  <c r="C62" i="24"/>
  <c r="C71" i="24"/>
  <c r="C107" i="24"/>
  <c r="C58" i="24"/>
  <c r="C118" i="24"/>
  <c r="C103" i="24"/>
  <c r="C121" i="24"/>
  <c r="C123" i="24"/>
  <c r="C117" i="24"/>
  <c r="C108" i="24"/>
  <c r="C106" i="24"/>
  <c r="C44" i="24"/>
  <c r="C45" i="24"/>
  <c r="C68" i="24"/>
  <c r="C104" i="24"/>
  <c r="C109" i="24"/>
  <c r="C64" i="24"/>
  <c r="C120" i="24"/>
  <c r="C105" i="24"/>
  <c r="C43" i="24"/>
  <c r="C67" i="24"/>
  <c r="C46" i="24"/>
  <c r="C42" i="24"/>
  <c r="C59" i="24"/>
  <c r="C119" i="24"/>
  <c r="C57" i="24"/>
  <c r="C49" i="24"/>
  <c r="G173" i="19" l="1"/>
  <c r="F173" i="19"/>
  <c r="E173" i="19"/>
  <c r="G172" i="19"/>
  <c r="F172" i="19"/>
  <c r="E172" i="19"/>
  <c r="G171" i="19"/>
  <c r="F171" i="19"/>
  <c r="E171" i="19"/>
  <c r="G170" i="19"/>
  <c r="F170" i="19"/>
  <c r="E170" i="19"/>
  <c r="G169" i="19"/>
  <c r="F169" i="19"/>
  <c r="E169" i="19"/>
  <c r="G168" i="19"/>
  <c r="F168" i="19"/>
  <c r="E168" i="19"/>
  <c r="G167" i="19"/>
  <c r="F167" i="19"/>
  <c r="E167" i="19"/>
  <c r="G166" i="19"/>
  <c r="F166" i="19"/>
  <c r="E166" i="19"/>
  <c r="G165" i="19"/>
  <c r="F165" i="19"/>
  <c r="E165" i="19"/>
  <c r="G164" i="19"/>
  <c r="F164" i="19"/>
  <c r="E164" i="19"/>
  <c r="G163" i="19"/>
  <c r="F163" i="19"/>
  <c r="E163" i="19"/>
  <c r="G162" i="19"/>
  <c r="F162" i="19"/>
  <c r="E162" i="19"/>
  <c r="G161" i="19"/>
  <c r="F161" i="19"/>
  <c r="E161" i="19"/>
  <c r="G160" i="19"/>
  <c r="F160" i="19"/>
  <c r="E160" i="19"/>
  <c r="G159" i="19"/>
  <c r="F159" i="19"/>
  <c r="E159" i="19"/>
  <c r="G158" i="19"/>
  <c r="F158" i="19"/>
  <c r="E158" i="19"/>
  <c r="G157" i="19"/>
  <c r="F157" i="19"/>
  <c r="E157" i="19"/>
  <c r="G156" i="19"/>
  <c r="F156" i="19"/>
  <c r="E156" i="19"/>
  <c r="G155" i="19"/>
  <c r="F155" i="19"/>
  <c r="E155" i="19"/>
  <c r="G154" i="19"/>
  <c r="F154" i="19"/>
  <c r="E154" i="19"/>
  <c r="G153" i="19"/>
  <c r="F153" i="19"/>
  <c r="E153" i="19"/>
  <c r="G152" i="19"/>
  <c r="F152" i="19"/>
  <c r="E152" i="19"/>
  <c r="G151" i="19"/>
  <c r="F151" i="19"/>
  <c r="E151" i="19"/>
  <c r="G150" i="19"/>
  <c r="F150" i="19"/>
  <c r="E150" i="19"/>
  <c r="G149" i="19"/>
  <c r="F149" i="19"/>
  <c r="E149" i="19"/>
  <c r="G148" i="19"/>
  <c r="F148" i="19"/>
  <c r="E148" i="19"/>
  <c r="G147" i="19"/>
  <c r="F147" i="19"/>
  <c r="E147" i="19"/>
  <c r="G146" i="19"/>
  <c r="F146" i="19"/>
  <c r="E146" i="19"/>
  <c r="G145" i="19"/>
  <c r="F145" i="19"/>
  <c r="E145" i="19"/>
  <c r="G144" i="19"/>
  <c r="F144" i="19"/>
  <c r="E144" i="19"/>
  <c r="G143" i="19"/>
  <c r="F143" i="19"/>
  <c r="E143" i="19"/>
  <c r="C1065" i="24" l="1"/>
  <c r="C1066" i="24"/>
  <c r="C1067" i="24"/>
  <c r="C1068" i="24"/>
  <c r="C1069" i="24"/>
  <c r="C1070" i="24"/>
  <c r="C1071" i="24"/>
  <c r="C1072" i="24"/>
  <c r="C1073" i="24"/>
  <c r="C1074" i="24"/>
  <c r="C1075" i="24"/>
  <c r="C1076" i="24"/>
  <c r="C1077" i="24"/>
  <c r="C1078" i="24"/>
  <c r="C1079" i="24"/>
  <c r="C1080" i="24"/>
  <c r="C1081" i="24"/>
  <c r="C1082" i="24"/>
  <c r="C1083" i="24"/>
  <c r="C1084" i="24"/>
  <c r="C1085" i="24"/>
  <c r="C1086" i="24"/>
  <c r="C1087" i="24"/>
  <c r="C1088" i="24"/>
  <c r="C1089" i="24"/>
  <c r="C1090" i="24"/>
  <c r="C1034" i="24"/>
  <c r="C1035" i="24"/>
  <c r="C1036" i="24"/>
  <c r="C1037" i="24"/>
  <c r="C1038" i="24"/>
  <c r="C1039" i="24"/>
  <c r="C1040" i="24"/>
  <c r="C1041" i="24"/>
  <c r="C1042" i="24"/>
  <c r="C1043" i="24"/>
  <c r="C1044" i="24"/>
  <c r="C1045" i="24"/>
  <c r="C1046" i="24"/>
  <c r="C1047" i="24"/>
  <c r="C1048" i="24"/>
  <c r="C1049" i="24"/>
  <c r="C1050" i="24"/>
  <c r="C1051" i="24"/>
  <c r="C1052" i="24"/>
  <c r="C1053" i="24"/>
  <c r="C1054" i="24"/>
  <c r="C1055" i="24"/>
  <c r="C1056" i="24"/>
  <c r="C1057" i="24"/>
  <c r="C1058" i="24"/>
  <c r="C1059" i="24"/>
  <c r="C1060" i="24"/>
  <c r="C1061" i="24"/>
  <c r="C1062" i="24"/>
  <c r="C1063" i="24"/>
  <c r="C1003" i="24"/>
  <c r="C1004" i="24"/>
  <c r="C1005" i="24"/>
  <c r="C1006" i="24"/>
  <c r="C1007" i="24"/>
  <c r="C1008" i="24"/>
  <c r="C1009" i="24"/>
  <c r="C1010" i="24"/>
  <c r="C1011" i="24"/>
  <c r="C1012" i="24"/>
  <c r="C1013" i="24"/>
  <c r="C1014" i="24"/>
  <c r="C1015" i="24"/>
  <c r="C1016" i="24"/>
  <c r="C1017" i="24"/>
  <c r="C1018" i="24"/>
  <c r="C1019" i="24"/>
  <c r="C1020" i="24"/>
  <c r="C1021" i="24"/>
  <c r="C1022" i="24"/>
  <c r="C1023" i="24"/>
  <c r="C1024" i="24"/>
  <c r="C1025" i="24"/>
  <c r="C1026" i="24"/>
  <c r="C1027" i="24"/>
  <c r="C1028" i="24"/>
  <c r="C1029" i="24"/>
  <c r="C1030" i="24"/>
  <c r="C1031" i="24"/>
  <c r="C1032" i="24"/>
  <c r="C972" i="24"/>
  <c r="C973" i="24"/>
  <c r="C974" i="24"/>
  <c r="C975" i="24"/>
  <c r="C976" i="24"/>
  <c r="C977" i="24"/>
  <c r="C978" i="24"/>
  <c r="C979" i="24"/>
  <c r="C980" i="24"/>
  <c r="C981" i="24"/>
  <c r="C982" i="24"/>
  <c r="C983" i="24"/>
  <c r="C984" i="24"/>
  <c r="C985" i="24"/>
  <c r="C986" i="24"/>
  <c r="C987" i="24"/>
  <c r="C988" i="24"/>
  <c r="C989" i="24"/>
  <c r="C990" i="24"/>
  <c r="C991" i="24"/>
  <c r="C992" i="24"/>
  <c r="C993" i="24"/>
  <c r="C994" i="24"/>
  <c r="C995" i="24"/>
  <c r="C996" i="24"/>
  <c r="C997" i="24"/>
  <c r="C998" i="24"/>
  <c r="C999" i="24"/>
  <c r="C1000" i="24"/>
  <c r="C1001" i="24"/>
  <c r="C941" i="24"/>
  <c r="C942" i="24"/>
  <c r="C943" i="24"/>
  <c r="C944" i="24"/>
  <c r="C945" i="24"/>
  <c r="C946" i="24"/>
  <c r="C947" i="24"/>
  <c r="C948" i="24"/>
  <c r="C949" i="24"/>
  <c r="C950" i="24"/>
  <c r="C951" i="24"/>
  <c r="C952" i="24"/>
  <c r="C953" i="24"/>
  <c r="C954" i="24"/>
  <c r="C955" i="24"/>
  <c r="C956" i="24"/>
  <c r="C957" i="24"/>
  <c r="C958" i="24"/>
  <c r="C959" i="24"/>
  <c r="C960" i="24"/>
  <c r="C961" i="24"/>
  <c r="C962" i="24"/>
  <c r="C963" i="24"/>
  <c r="C964" i="24"/>
  <c r="C965" i="24"/>
  <c r="C966" i="24"/>
  <c r="C967" i="24"/>
  <c r="C968" i="24"/>
  <c r="C969" i="24"/>
  <c r="C970" i="24"/>
  <c r="C910" i="24"/>
  <c r="C911" i="24"/>
  <c r="C912" i="24"/>
  <c r="C913" i="24"/>
  <c r="C914" i="24"/>
  <c r="C915" i="24"/>
  <c r="C916" i="24"/>
  <c r="C917" i="24"/>
  <c r="C918" i="24"/>
  <c r="C919" i="24"/>
  <c r="C920" i="24"/>
  <c r="C921" i="24"/>
  <c r="C922" i="24"/>
  <c r="C923" i="24"/>
  <c r="C924" i="24"/>
  <c r="C925" i="24"/>
  <c r="C926" i="24"/>
  <c r="C927" i="24"/>
  <c r="C928" i="24"/>
  <c r="C929" i="24"/>
  <c r="C930" i="24"/>
  <c r="C931" i="24"/>
  <c r="C932" i="24"/>
  <c r="C933" i="24"/>
  <c r="C934" i="24"/>
  <c r="C935" i="24"/>
  <c r="C936" i="24"/>
  <c r="C937" i="24"/>
  <c r="C938" i="24"/>
  <c r="C939" i="24"/>
  <c r="C878" i="24"/>
  <c r="C879" i="24"/>
  <c r="C880" i="24"/>
  <c r="C881" i="24"/>
  <c r="C882" i="24"/>
  <c r="C883" i="24"/>
  <c r="C884" i="24"/>
  <c r="C885" i="24"/>
  <c r="C886" i="24"/>
  <c r="C887" i="24"/>
  <c r="C888" i="24"/>
  <c r="C889" i="24"/>
  <c r="C890" i="24"/>
  <c r="C891" i="24"/>
  <c r="C892" i="24"/>
  <c r="C893" i="24"/>
  <c r="C894" i="24"/>
  <c r="C895" i="24"/>
  <c r="C896" i="24"/>
  <c r="C897" i="24"/>
  <c r="C898" i="24"/>
  <c r="C899" i="24"/>
  <c r="C900" i="24"/>
  <c r="C901" i="24"/>
  <c r="C902" i="24"/>
  <c r="C903" i="24"/>
  <c r="C904" i="24"/>
  <c r="C905" i="24"/>
  <c r="C906" i="24"/>
  <c r="C907" i="24"/>
  <c r="C908" i="24"/>
  <c r="C848" i="24"/>
  <c r="C849" i="24"/>
  <c r="C850" i="24"/>
  <c r="C851" i="24"/>
  <c r="C852" i="24"/>
  <c r="C853" i="24"/>
  <c r="C854" i="24"/>
  <c r="C855" i="24"/>
  <c r="C856" i="24"/>
  <c r="C857" i="24"/>
  <c r="C858" i="24"/>
  <c r="C859" i="24"/>
  <c r="C860" i="24"/>
  <c r="C861" i="24"/>
  <c r="C862" i="24"/>
  <c r="C863" i="24"/>
  <c r="C864" i="24"/>
  <c r="C865" i="24"/>
  <c r="C866" i="24"/>
  <c r="C867" i="24"/>
  <c r="C868" i="24"/>
  <c r="C869" i="24"/>
  <c r="C870" i="24"/>
  <c r="C871" i="24"/>
  <c r="C872" i="24"/>
  <c r="C873" i="24"/>
  <c r="C874" i="24"/>
  <c r="C875" i="24"/>
  <c r="C876" i="24"/>
  <c r="C877" i="24"/>
  <c r="C817" i="24"/>
  <c r="C818" i="24"/>
  <c r="C819" i="24"/>
  <c r="C820" i="24"/>
  <c r="C821" i="24"/>
  <c r="C822" i="24"/>
  <c r="C823" i="24"/>
  <c r="C824" i="24"/>
  <c r="C825" i="24"/>
  <c r="C826" i="24"/>
  <c r="C827" i="24"/>
  <c r="C828" i="24"/>
  <c r="C829" i="24"/>
  <c r="C830" i="24"/>
  <c r="C831" i="24"/>
  <c r="C832" i="24"/>
  <c r="C833" i="24"/>
  <c r="C834" i="24"/>
  <c r="C835" i="24"/>
  <c r="C836" i="24"/>
  <c r="C837" i="24"/>
  <c r="C838" i="24"/>
  <c r="C839" i="24"/>
  <c r="C840" i="24"/>
  <c r="C841" i="24"/>
  <c r="C842" i="24"/>
  <c r="C843" i="24"/>
  <c r="C844" i="24"/>
  <c r="C845" i="24"/>
  <c r="C846" i="24"/>
  <c r="C786" i="24"/>
  <c r="C787" i="24"/>
  <c r="C788" i="24"/>
  <c r="C789" i="24"/>
  <c r="C790" i="24"/>
  <c r="C791" i="24"/>
  <c r="C792" i="24"/>
  <c r="C793" i="24"/>
  <c r="C794" i="24"/>
  <c r="C795" i="24"/>
  <c r="C796" i="24"/>
  <c r="C797" i="24"/>
  <c r="C798" i="24"/>
  <c r="C799" i="24"/>
  <c r="C800" i="24"/>
  <c r="C801" i="24"/>
  <c r="C802" i="24"/>
  <c r="C803" i="24"/>
  <c r="C804" i="24"/>
  <c r="C805" i="24"/>
  <c r="C806" i="24"/>
  <c r="C807" i="24"/>
  <c r="C808" i="24"/>
  <c r="C809" i="24"/>
  <c r="C810" i="24"/>
  <c r="C811" i="24"/>
  <c r="C812" i="24"/>
  <c r="C813" i="24"/>
  <c r="C814" i="24"/>
  <c r="C815" i="24"/>
  <c r="C755" i="24"/>
  <c r="C756" i="24"/>
  <c r="C757" i="24"/>
  <c r="C758" i="24"/>
  <c r="C759" i="24"/>
  <c r="C760" i="24"/>
  <c r="C761" i="24"/>
  <c r="C762" i="24"/>
  <c r="C763" i="24"/>
  <c r="C764" i="24"/>
  <c r="C765" i="24"/>
  <c r="C766" i="24"/>
  <c r="C767" i="24"/>
  <c r="C768" i="24"/>
  <c r="C769" i="24"/>
  <c r="C770" i="24"/>
  <c r="C771" i="24"/>
  <c r="C772" i="24"/>
  <c r="C773" i="24"/>
  <c r="C774" i="24"/>
  <c r="C775" i="24"/>
  <c r="C776" i="24"/>
  <c r="C777" i="24"/>
  <c r="C778" i="24"/>
  <c r="C779" i="24"/>
  <c r="C780" i="24"/>
  <c r="C781" i="24"/>
  <c r="C782" i="24"/>
  <c r="C783" i="24"/>
  <c r="C784" i="24"/>
  <c r="C724" i="24"/>
  <c r="C725" i="24"/>
  <c r="C726" i="24"/>
  <c r="C727" i="24"/>
  <c r="C728" i="24"/>
  <c r="C729" i="24"/>
  <c r="C730" i="24"/>
  <c r="C731" i="24"/>
  <c r="C732" i="24"/>
  <c r="C733" i="24"/>
  <c r="C734" i="24"/>
  <c r="C735" i="24"/>
  <c r="C736" i="24"/>
  <c r="C737" i="24"/>
  <c r="C738" i="24"/>
  <c r="C739" i="24"/>
  <c r="C740" i="24"/>
  <c r="C741" i="24"/>
  <c r="C742" i="24"/>
  <c r="C743" i="24"/>
  <c r="C744" i="24"/>
  <c r="C745" i="24"/>
  <c r="C746" i="24"/>
  <c r="C747" i="24"/>
  <c r="C748" i="24"/>
  <c r="C749" i="24"/>
  <c r="C750" i="24"/>
  <c r="C751" i="24"/>
  <c r="C752" i="24"/>
  <c r="C753" i="24"/>
  <c r="C693" i="24"/>
  <c r="C694" i="24"/>
  <c r="C695" i="24"/>
  <c r="C696" i="24"/>
  <c r="C697" i="24"/>
  <c r="C698" i="24"/>
  <c r="C699" i="24"/>
  <c r="C700" i="24"/>
  <c r="C701" i="24"/>
  <c r="C702" i="24"/>
  <c r="C703" i="24"/>
  <c r="C704" i="24"/>
  <c r="C705" i="24"/>
  <c r="C706" i="24"/>
  <c r="C707" i="24"/>
  <c r="C708" i="24"/>
  <c r="C709" i="24"/>
  <c r="C710" i="24"/>
  <c r="C711" i="24"/>
  <c r="C712" i="24"/>
  <c r="C713" i="24"/>
  <c r="C714" i="24"/>
  <c r="C715" i="24"/>
  <c r="C716" i="24"/>
  <c r="C717" i="24"/>
  <c r="C718" i="24"/>
  <c r="C719" i="24"/>
  <c r="C720" i="24"/>
  <c r="C721" i="24"/>
  <c r="C722" i="24"/>
  <c r="C662" i="24"/>
  <c r="C663" i="24"/>
  <c r="C664" i="24"/>
  <c r="C665" i="24"/>
  <c r="C666" i="24"/>
  <c r="C667" i="24"/>
  <c r="C668" i="24"/>
  <c r="C669" i="24"/>
  <c r="C670" i="24"/>
  <c r="C671" i="24"/>
  <c r="C672" i="24"/>
  <c r="C673" i="24"/>
  <c r="C674" i="24"/>
  <c r="C675" i="24"/>
  <c r="C676" i="24"/>
  <c r="C677" i="24"/>
  <c r="C678" i="24"/>
  <c r="C679" i="24"/>
  <c r="C680" i="24"/>
  <c r="C681" i="24"/>
  <c r="C682" i="24"/>
  <c r="C683" i="24"/>
  <c r="C684" i="24"/>
  <c r="C685" i="24"/>
  <c r="C686" i="24"/>
  <c r="C687" i="24"/>
  <c r="C688" i="24"/>
  <c r="C689" i="24"/>
  <c r="C690" i="24"/>
  <c r="C691" i="24"/>
  <c r="C631" i="24"/>
  <c r="C632" i="24"/>
  <c r="C633" i="24"/>
  <c r="C634" i="24"/>
  <c r="C635" i="24"/>
  <c r="C636" i="24"/>
  <c r="C637" i="24"/>
  <c r="C638" i="24"/>
  <c r="C639" i="24"/>
  <c r="C640" i="24"/>
  <c r="C641" i="24"/>
  <c r="C642" i="24"/>
  <c r="C643" i="24"/>
  <c r="C644" i="24"/>
  <c r="C645" i="24"/>
  <c r="C646" i="24"/>
  <c r="C647" i="24"/>
  <c r="C648" i="24"/>
  <c r="C649" i="24"/>
  <c r="C650" i="24"/>
  <c r="C651" i="24"/>
  <c r="C652" i="24"/>
  <c r="C653" i="24"/>
  <c r="C654" i="24"/>
  <c r="C655" i="24"/>
  <c r="C656" i="24"/>
  <c r="C657" i="24"/>
  <c r="C658" i="24"/>
  <c r="C659" i="24"/>
  <c r="C660" i="24"/>
  <c r="C600" i="24"/>
  <c r="C601" i="24"/>
  <c r="C602" i="24"/>
  <c r="C603" i="24"/>
  <c r="C604" i="24"/>
  <c r="C605" i="24"/>
  <c r="C606" i="24"/>
  <c r="C607" i="24"/>
  <c r="C608" i="24"/>
  <c r="C609" i="24"/>
  <c r="C610" i="24"/>
  <c r="C611" i="24"/>
  <c r="C612" i="24"/>
  <c r="C613" i="24"/>
  <c r="C614" i="24"/>
  <c r="C615" i="24"/>
  <c r="C616" i="24"/>
  <c r="C617" i="24"/>
  <c r="C618" i="24"/>
  <c r="C619" i="24"/>
  <c r="C620" i="24"/>
  <c r="C621" i="24"/>
  <c r="C622" i="24"/>
  <c r="C623" i="24"/>
  <c r="C624" i="24"/>
  <c r="C625" i="24"/>
  <c r="C626" i="24"/>
  <c r="C627" i="24"/>
  <c r="C628" i="24"/>
  <c r="C629" i="24"/>
  <c r="C569" i="24"/>
  <c r="C570" i="24"/>
  <c r="C571" i="24"/>
  <c r="C572" i="24"/>
  <c r="C573" i="24"/>
  <c r="C574" i="24"/>
  <c r="C575" i="24"/>
  <c r="C576" i="24"/>
  <c r="C577" i="24"/>
  <c r="C578" i="24"/>
  <c r="C579" i="24"/>
  <c r="C580" i="24"/>
  <c r="C581" i="24"/>
  <c r="C582" i="24"/>
  <c r="C583" i="24"/>
  <c r="C584" i="24"/>
  <c r="C585" i="24"/>
  <c r="C586" i="24"/>
  <c r="C587" i="24"/>
  <c r="C588" i="24"/>
  <c r="C589" i="24"/>
  <c r="C590" i="24"/>
  <c r="C591" i="24"/>
  <c r="C592" i="24"/>
  <c r="C593" i="24"/>
  <c r="C594" i="24"/>
  <c r="C595" i="24"/>
  <c r="C596" i="24"/>
  <c r="C597" i="24"/>
  <c r="C598" i="24"/>
  <c r="C538" i="24"/>
  <c r="C539" i="24"/>
  <c r="C540" i="24"/>
  <c r="C541" i="24"/>
  <c r="C542" i="24"/>
  <c r="C543" i="24"/>
  <c r="C544" i="24"/>
  <c r="C545" i="24"/>
  <c r="C546" i="24"/>
  <c r="C547" i="24"/>
  <c r="C548" i="24"/>
  <c r="C549" i="24"/>
  <c r="C550" i="24"/>
  <c r="C551" i="24"/>
  <c r="C552" i="24"/>
  <c r="C553" i="24"/>
  <c r="C554" i="24"/>
  <c r="C555" i="24"/>
  <c r="C556" i="24"/>
  <c r="C557" i="24"/>
  <c r="C558" i="24"/>
  <c r="C559" i="24"/>
  <c r="C560" i="24"/>
  <c r="C561" i="24"/>
  <c r="C562" i="24"/>
  <c r="C563" i="24"/>
  <c r="C564" i="24"/>
  <c r="C565" i="24"/>
  <c r="C566" i="24"/>
  <c r="C567" i="24"/>
  <c r="C507" i="24"/>
  <c r="C508" i="24"/>
  <c r="C509" i="24"/>
  <c r="C510" i="24"/>
  <c r="C511" i="24"/>
  <c r="C512" i="24"/>
  <c r="C513" i="24"/>
  <c r="C514" i="24"/>
  <c r="C515" i="24"/>
  <c r="C516" i="24"/>
  <c r="C517" i="24"/>
  <c r="C518" i="24"/>
  <c r="C519" i="24"/>
  <c r="C520" i="24"/>
  <c r="C521" i="24"/>
  <c r="C522" i="24"/>
  <c r="C523" i="24"/>
  <c r="C524" i="24"/>
  <c r="C525" i="24"/>
  <c r="C526" i="24"/>
  <c r="C527" i="24"/>
  <c r="C528" i="24"/>
  <c r="C529" i="24"/>
  <c r="C530" i="24"/>
  <c r="C531" i="24"/>
  <c r="C532" i="24"/>
  <c r="C533" i="24"/>
  <c r="C534" i="24"/>
  <c r="C535" i="24"/>
  <c r="C536" i="24"/>
  <c r="C476" i="24"/>
  <c r="C477" i="24"/>
  <c r="C478" i="24"/>
  <c r="C479" i="24"/>
  <c r="C480" i="24"/>
  <c r="C481" i="24"/>
  <c r="C482" i="24"/>
  <c r="C483" i="24"/>
  <c r="C484" i="24"/>
  <c r="C485" i="24"/>
  <c r="C486" i="24"/>
  <c r="C487" i="24"/>
  <c r="C488" i="24"/>
  <c r="C489" i="24"/>
  <c r="C490" i="24"/>
  <c r="C491" i="24"/>
  <c r="C492" i="24"/>
  <c r="C493" i="24"/>
  <c r="C494" i="24"/>
  <c r="C495" i="24"/>
  <c r="C496" i="24"/>
  <c r="C497" i="24"/>
  <c r="C498" i="24"/>
  <c r="C499" i="24"/>
  <c r="C500" i="24"/>
  <c r="C501" i="24"/>
  <c r="C502" i="24"/>
  <c r="C503" i="24"/>
  <c r="C504" i="24"/>
  <c r="C505" i="24"/>
  <c r="C445" i="24"/>
  <c r="C446" i="24"/>
  <c r="C447" i="24"/>
  <c r="C448" i="24"/>
  <c r="C449" i="24"/>
  <c r="C450" i="24"/>
  <c r="C451" i="24"/>
  <c r="C452" i="24"/>
  <c r="C453" i="24"/>
  <c r="C454" i="24"/>
  <c r="C455" i="24"/>
  <c r="C456" i="24"/>
  <c r="C457" i="24"/>
  <c r="C458" i="24"/>
  <c r="C459" i="24"/>
  <c r="C460" i="24"/>
  <c r="C461" i="24"/>
  <c r="C462" i="24"/>
  <c r="C463" i="24"/>
  <c r="C464" i="24"/>
  <c r="C465" i="24"/>
  <c r="C466" i="24"/>
  <c r="C467" i="24"/>
  <c r="C468" i="24"/>
  <c r="C469" i="24"/>
  <c r="C470" i="24"/>
  <c r="C471" i="24"/>
  <c r="C472" i="24"/>
  <c r="C473" i="24"/>
  <c r="C474" i="24"/>
  <c r="C414" i="24"/>
  <c r="C415" i="24"/>
  <c r="C416" i="24"/>
  <c r="C417" i="24"/>
  <c r="C418" i="24"/>
  <c r="C419" i="24"/>
  <c r="C420" i="24"/>
  <c r="C421" i="24"/>
  <c r="C422" i="24"/>
  <c r="C423" i="24"/>
  <c r="C424" i="24"/>
  <c r="C425" i="24"/>
  <c r="C426" i="24"/>
  <c r="C427" i="24"/>
  <c r="C428" i="24"/>
  <c r="C429" i="24"/>
  <c r="C430" i="24"/>
  <c r="C431" i="24"/>
  <c r="C432" i="24"/>
  <c r="C433" i="24"/>
  <c r="C434" i="24"/>
  <c r="C435" i="24"/>
  <c r="C436" i="24"/>
  <c r="C437" i="24"/>
  <c r="C438" i="24"/>
  <c r="C439" i="24"/>
  <c r="C440" i="24"/>
  <c r="C441" i="24"/>
  <c r="C442" i="24"/>
  <c r="C443" i="24"/>
  <c r="C383" i="24"/>
  <c r="C384" i="24"/>
  <c r="C385" i="24"/>
  <c r="C386" i="24"/>
  <c r="C387" i="24"/>
  <c r="C388" i="24"/>
  <c r="C389" i="24"/>
  <c r="C390" i="24"/>
  <c r="C391" i="24"/>
  <c r="C392" i="24"/>
  <c r="C393" i="24"/>
  <c r="C394" i="24"/>
  <c r="C395" i="24"/>
  <c r="C396" i="24"/>
  <c r="C397" i="24"/>
  <c r="C398" i="24"/>
  <c r="C399" i="24"/>
  <c r="C400" i="24"/>
  <c r="C401" i="24"/>
  <c r="C402" i="24"/>
  <c r="C403" i="24"/>
  <c r="C404" i="24"/>
  <c r="C405" i="24"/>
  <c r="C406" i="24"/>
  <c r="C407" i="24"/>
  <c r="C408" i="24"/>
  <c r="C409" i="24"/>
  <c r="C410" i="24"/>
  <c r="C411" i="24"/>
  <c r="C412" i="24"/>
  <c r="C352" i="24"/>
  <c r="C353" i="24"/>
  <c r="C354" i="24"/>
  <c r="C355" i="24"/>
  <c r="C356" i="24"/>
  <c r="C357" i="24"/>
  <c r="C358" i="24"/>
  <c r="C359" i="24"/>
  <c r="C360" i="24"/>
  <c r="C361" i="24"/>
  <c r="C362" i="24"/>
  <c r="C363" i="24"/>
  <c r="C364" i="24"/>
  <c r="C365" i="24"/>
  <c r="C366" i="24"/>
  <c r="C367" i="24"/>
  <c r="C368" i="24"/>
  <c r="C369" i="24"/>
  <c r="C370" i="24"/>
  <c r="C371" i="24"/>
  <c r="C372" i="24"/>
  <c r="C373" i="24"/>
  <c r="C374" i="24"/>
  <c r="C375" i="24"/>
  <c r="C376" i="24"/>
  <c r="C377" i="24"/>
  <c r="C378" i="24"/>
  <c r="C379" i="24"/>
  <c r="C380" i="24"/>
  <c r="C381" i="24"/>
  <c r="C321" i="24"/>
  <c r="C322" i="24"/>
  <c r="C323" i="24"/>
  <c r="C324" i="24"/>
  <c r="C325" i="24"/>
  <c r="C326" i="24"/>
  <c r="C327" i="24"/>
  <c r="C328" i="24"/>
  <c r="C329" i="24"/>
  <c r="C330" i="24"/>
  <c r="C331" i="24"/>
  <c r="C332" i="24"/>
  <c r="C333" i="24"/>
  <c r="C334" i="24"/>
  <c r="C335" i="24"/>
  <c r="C336" i="24"/>
  <c r="C337" i="24"/>
  <c r="C338" i="24"/>
  <c r="C339" i="24"/>
  <c r="C340" i="24"/>
  <c r="C341" i="24"/>
  <c r="C342" i="24"/>
  <c r="C343" i="24"/>
  <c r="C344" i="24"/>
  <c r="C345" i="24"/>
  <c r="C346" i="24"/>
  <c r="C347" i="24"/>
  <c r="C348" i="24"/>
  <c r="C349" i="24"/>
  <c r="C350"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56" i="24"/>
  <c r="C157" i="24"/>
  <c r="C158" i="24"/>
  <c r="C159" i="24"/>
  <c r="C160" i="24"/>
  <c r="C161" i="24"/>
  <c r="C162" i="24"/>
  <c r="C163" i="24"/>
  <c r="C164" i="24"/>
  <c r="C135" i="24"/>
  <c r="C136" i="24"/>
  <c r="C137" i="24"/>
  <c r="C138" i="24"/>
  <c r="C139" i="24"/>
  <c r="C140" i="24"/>
  <c r="C141" i="24"/>
  <c r="C142" i="24"/>
  <c r="C143" i="24"/>
  <c r="C144" i="24"/>
  <c r="C145" i="24"/>
  <c r="C146" i="24"/>
  <c r="C147" i="24"/>
  <c r="C148" i="24"/>
  <c r="C149" i="24"/>
  <c r="C150" i="24"/>
  <c r="C151" i="24"/>
  <c r="C152" i="24"/>
  <c r="C153" i="24"/>
  <c r="C154" i="24"/>
  <c r="C155" i="24"/>
  <c r="C126" i="24"/>
  <c r="C127" i="24"/>
  <c r="C128" i="24"/>
  <c r="C129" i="24"/>
  <c r="C130" i="24"/>
  <c r="C131" i="24"/>
  <c r="C132" i="24"/>
  <c r="C133"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34" i="24" l="1"/>
  <c r="C165" i="24"/>
  <c r="C196" i="24"/>
  <c r="C227" i="24"/>
  <c r="C258" i="24"/>
  <c r="C289" i="24"/>
  <c r="C320" i="24"/>
  <c r="C351" i="24"/>
  <c r="C382" i="24"/>
  <c r="C413" i="24"/>
  <c r="C444" i="24"/>
  <c r="C475" i="24"/>
  <c r="C506" i="24"/>
  <c r="C537" i="24"/>
  <c r="C568" i="24"/>
  <c r="C599" i="24"/>
  <c r="C630" i="24"/>
  <c r="C661" i="24"/>
  <c r="C692" i="24"/>
  <c r="C723" i="24"/>
  <c r="C754" i="24"/>
  <c r="C785" i="24"/>
  <c r="C816" i="24"/>
  <c r="C847" i="24"/>
  <c r="C909" i="24"/>
  <c r="C940" i="24"/>
  <c r="C971" i="24"/>
  <c r="C1002" i="24"/>
  <c r="C1033" i="24"/>
  <c r="C1064" i="24"/>
  <c r="D293" i="24" l="1" a="1"/>
  <c r="D293" i="24" s="1"/>
  <c r="D388" i="24" a="1"/>
  <c r="D388" i="24" s="1"/>
  <c r="D991" i="24" a="1"/>
  <c r="D991" i="24" s="1"/>
  <c r="D996" i="24" a="1"/>
  <c r="D996" i="24" s="1"/>
  <c r="D124" i="24" a="1"/>
  <c r="D124" i="24" s="1"/>
  <c r="D447" i="24" a="1"/>
  <c r="D447" i="24" s="1"/>
  <c r="D483" i="24" a="1"/>
  <c r="D483" i="24" s="1"/>
  <c r="D1008" i="24" a="1"/>
  <c r="D1008" i="24" s="1"/>
  <c r="D1078" i="24" a="1"/>
  <c r="D1078" i="24" s="1"/>
  <c r="D817" i="24" a="1"/>
  <c r="D817" i="24" s="1"/>
  <c r="D336" i="24" a="1"/>
  <c r="D336" i="24" s="1"/>
  <c r="D542" i="24" a="1"/>
  <c r="D542" i="24" s="1"/>
  <c r="D332" i="24" a="1"/>
  <c r="D332" i="24" s="1"/>
  <c r="D722" i="24" a="1"/>
  <c r="D722" i="24" s="1"/>
  <c r="D698" i="24" a="1"/>
  <c r="D698" i="24" s="1"/>
  <c r="D557" i="24" a="1"/>
  <c r="D557" i="24" s="1"/>
  <c r="D747" i="24" a="1"/>
  <c r="D747" i="24" s="1"/>
  <c r="D85" i="24" a="1"/>
  <c r="D85" i="24" s="1"/>
  <c r="D152" i="24" a="1"/>
  <c r="D152" i="24" s="1"/>
  <c r="D241" i="24" a="1"/>
  <c r="D241" i="24" s="1"/>
  <c r="D948" i="24" a="1"/>
  <c r="D948" i="24" s="1"/>
  <c r="D787" i="24" a="1"/>
  <c r="D787" i="24" s="1"/>
  <c r="D877" i="24" a="1"/>
  <c r="D877" i="24" s="1"/>
  <c r="D80" i="24" a="1"/>
  <c r="D80" i="24" s="1"/>
  <c r="D294" i="24" a="1"/>
  <c r="D294" i="24" s="1"/>
  <c r="D291" i="24" a="1"/>
  <c r="D291" i="24" s="1"/>
  <c r="D1067" i="24" a="1"/>
  <c r="D1067" i="24" s="1"/>
  <c r="D700" i="24" a="1"/>
  <c r="D700" i="24" s="1"/>
  <c r="D829" i="24" a="1"/>
  <c r="D829" i="24" s="1"/>
  <c r="D414" i="24" a="1"/>
  <c r="D414" i="24" s="1"/>
  <c r="D538" i="24" a="1"/>
  <c r="D538" i="24" s="1"/>
  <c r="D270" i="24" a="1"/>
  <c r="D270" i="24" s="1"/>
  <c r="D833" i="24" a="1"/>
  <c r="D833" i="24" s="1"/>
  <c r="D512" i="24" a="1"/>
  <c r="D512" i="24" s="1"/>
  <c r="D663" i="24" a="1"/>
  <c r="D663" i="24" s="1"/>
  <c r="D586" i="24" a="1"/>
  <c r="D586" i="24" s="1"/>
  <c r="D257" i="24" a="1"/>
  <c r="D257" i="24" s="1"/>
  <c r="D340" i="24" a="1"/>
  <c r="D340" i="24" s="1"/>
  <c r="D200" i="24" a="1"/>
  <c r="D200" i="24" s="1"/>
  <c r="D239" i="24" a="1"/>
  <c r="D239" i="24" s="1"/>
  <c r="D91" i="24" a="1"/>
  <c r="D91" i="24" s="1"/>
  <c r="D198" i="24" a="1"/>
  <c r="D198" i="24" s="1"/>
  <c r="D64" i="24" a="1"/>
  <c r="D64" i="24" s="1"/>
  <c r="D1026" i="24" a="1"/>
  <c r="D1026" i="24" s="1"/>
  <c r="D526" i="24" a="1"/>
  <c r="D526" i="24" s="1"/>
  <c r="D805" i="24" a="1"/>
  <c r="D805" i="24" s="1"/>
  <c r="D312" i="24" a="1"/>
  <c r="D312" i="24" s="1"/>
  <c r="D1043" i="24" a="1"/>
  <c r="D1043" i="24" s="1"/>
  <c r="D469" i="24" a="1"/>
  <c r="D469" i="24" s="1"/>
  <c r="D498" i="24" a="1"/>
  <c r="D498" i="24" s="1"/>
  <c r="D745" i="24" a="1"/>
  <c r="D745" i="24" s="1"/>
  <c r="D339" i="24" a="1"/>
  <c r="D339" i="24" s="1"/>
  <c r="D76" i="24" a="1"/>
  <c r="D76" i="24" s="1"/>
  <c r="D292" i="24" a="1"/>
  <c r="D292" i="24" s="1"/>
  <c r="D231" i="24" a="1"/>
  <c r="D231" i="24" s="1"/>
  <c r="D736" i="24" a="1"/>
  <c r="D736" i="24" s="1"/>
  <c r="D1089" i="24" a="1"/>
  <c r="D1089" i="24" s="1"/>
  <c r="D812" i="24" a="1"/>
  <c r="D812" i="24" s="1"/>
  <c r="D1020" i="24" a="1"/>
  <c r="D1020" i="24" s="1"/>
  <c r="D909" i="24" a="1"/>
  <c r="D909" i="24" s="1"/>
  <c r="D1032" i="24" a="1"/>
  <c r="D1032" i="24" s="1"/>
  <c r="D405" i="24" a="1"/>
  <c r="D405" i="24" s="1"/>
  <c r="D629" i="24" a="1"/>
  <c r="D629" i="24" s="1"/>
  <c r="D421" i="24" a="1"/>
  <c r="D421" i="24" s="1"/>
  <c r="D437" i="24" a="1"/>
  <c r="D437" i="24" s="1"/>
  <c r="D240" i="24" a="1"/>
  <c r="D240" i="24" s="1"/>
  <c r="D403" i="24" a="1"/>
  <c r="D403" i="24" s="1"/>
  <c r="D334" i="24" a="1"/>
  <c r="D334" i="24" s="1"/>
  <c r="D484" i="24" a="1"/>
  <c r="D484" i="24" s="1"/>
  <c r="D527" i="24" a="1"/>
  <c r="D527" i="24" s="1"/>
  <c r="D204" i="24" a="1"/>
  <c r="D204" i="24" s="1"/>
  <c r="D62" i="24" a="1"/>
  <c r="D62" i="24" s="1"/>
  <c r="D385" i="24" a="1"/>
  <c r="D385" i="24" s="1"/>
  <c r="D588" i="24" a="1"/>
  <c r="D588" i="24" s="1"/>
  <c r="D686" i="24" a="1"/>
  <c r="D686" i="24" s="1"/>
  <c r="D920" i="24" a="1"/>
  <c r="D920" i="24" s="1"/>
  <c r="D985" i="24" a="1"/>
  <c r="D985" i="24" s="1"/>
  <c r="D767" i="24" a="1"/>
  <c r="D767" i="24" s="1"/>
  <c r="D1077" i="24" a="1"/>
  <c r="D1077" i="24" s="1"/>
  <c r="D63" i="24" a="1"/>
  <c r="D63" i="24" s="1"/>
  <c r="D343" i="24" a="1"/>
  <c r="D343" i="24" s="1"/>
  <c r="D225" i="24" a="1"/>
  <c r="D225" i="24" s="1"/>
  <c r="D732" i="24" a="1"/>
  <c r="D732" i="24" s="1"/>
  <c r="D262" i="24" a="1"/>
  <c r="D262" i="24" s="1"/>
  <c r="D395" i="24" a="1"/>
  <c r="D395" i="24" s="1"/>
  <c r="D195" i="24" a="1"/>
  <c r="D195" i="24" s="1"/>
  <c r="D433" i="24" a="1"/>
  <c r="D433" i="24" s="1"/>
  <c r="D321" i="24" a="1"/>
  <c r="D321" i="24" s="1"/>
  <c r="D616" i="24" a="1"/>
  <c r="D616" i="24" s="1"/>
  <c r="D681" i="24" a="1"/>
  <c r="D681" i="24" s="1"/>
  <c r="D412" i="24" a="1"/>
  <c r="D412" i="24" s="1"/>
  <c r="D184" i="24" a="1"/>
  <c r="D184" i="24" s="1"/>
  <c r="D227" i="24" a="1"/>
  <c r="D227" i="24" s="1"/>
  <c r="D649" i="24" a="1"/>
  <c r="D649" i="24" s="1"/>
  <c r="D491" i="24" a="1"/>
  <c r="D491" i="24" s="1"/>
  <c r="D1083" i="24" a="1"/>
  <c r="D1083" i="24" s="1"/>
  <c r="D945" i="24" a="1"/>
  <c r="D945" i="24" s="1"/>
  <c r="D806" i="24" a="1"/>
  <c r="D806" i="24" s="1"/>
  <c r="D940" i="24" a="1"/>
  <c r="D940" i="24" s="1"/>
  <c r="D1021" i="24" a="1"/>
  <c r="D1021" i="24" s="1"/>
  <c r="D295" i="24" a="1"/>
  <c r="D295" i="24" s="1"/>
  <c r="D561" i="24" a="1"/>
  <c r="D561" i="24" s="1"/>
  <c r="D360" i="24" a="1"/>
  <c r="D360" i="24" s="1"/>
  <c r="D420" i="24" a="1"/>
  <c r="D420" i="24" s="1"/>
  <c r="D308" i="24" a="1"/>
  <c r="D308" i="24" s="1"/>
  <c r="D244" i="24" a="1"/>
  <c r="D244" i="24" s="1"/>
  <c r="D802" i="24" a="1"/>
  <c r="D802" i="24" s="1"/>
  <c r="D822" i="24" a="1"/>
  <c r="D822" i="24" s="1"/>
  <c r="D784" i="24" a="1"/>
  <c r="D784" i="24" s="1"/>
  <c r="D918" i="24" a="1"/>
  <c r="D918" i="24" s="1"/>
  <c r="D107" i="24" a="1"/>
  <c r="D107" i="24" s="1"/>
  <c r="D46" i="24" a="1"/>
  <c r="D46" i="24" s="1"/>
  <c r="D638" i="24" a="1"/>
  <c r="D638" i="24" s="1"/>
  <c r="D678" i="24" a="1"/>
  <c r="D678" i="24" s="1"/>
  <c r="D446" i="24" a="1"/>
  <c r="D446" i="24" s="1"/>
  <c r="D49" i="24" a="1"/>
  <c r="D49" i="24" s="1"/>
  <c r="D943" i="24" a="1"/>
  <c r="D943" i="24" s="1"/>
  <c r="D131" i="24" a="1"/>
  <c r="D131" i="24" s="1"/>
  <c r="D462" i="24" a="1"/>
  <c r="D462" i="24" s="1"/>
  <c r="D740" i="24" a="1"/>
  <c r="D740" i="24" s="1"/>
  <c r="D571" i="24" a="1"/>
  <c r="D571" i="24" s="1"/>
  <c r="D481" i="24" a="1"/>
  <c r="D481" i="24" s="1"/>
  <c r="D346" i="24" a="1"/>
  <c r="D346" i="24" s="1"/>
  <c r="D228" i="24" a="1"/>
  <c r="D228" i="24" s="1"/>
  <c r="D167" i="24" a="1"/>
  <c r="D167" i="24" s="1"/>
  <c r="D688" i="24" a="1"/>
  <c r="D688" i="24" s="1"/>
  <c r="D380" i="24" a="1"/>
  <c r="D380" i="24" s="1"/>
  <c r="D134" i="24" a="1"/>
  <c r="D134" i="24" s="1"/>
  <c r="D832" i="24" a="1"/>
  <c r="D832" i="24" s="1"/>
  <c r="D942" i="24" a="1"/>
  <c r="D942" i="24" s="1"/>
  <c r="D1002" i="24" a="1"/>
  <c r="D1002" i="24" s="1"/>
  <c r="D1039" i="24" a="1"/>
  <c r="D1039" i="24" s="1"/>
  <c r="D1055" i="24" a="1"/>
  <c r="D1055" i="24" s="1"/>
  <c r="D205" i="24" a="1"/>
  <c r="D205" i="24" s="1"/>
  <c r="D596" i="24" a="1"/>
  <c r="D596" i="24" s="1"/>
  <c r="D278" i="24" a="1"/>
  <c r="D278" i="24" s="1"/>
  <c r="D82" i="24" a="1"/>
  <c r="D82" i="24" s="1"/>
  <c r="D354" i="24" a="1"/>
  <c r="D354" i="24" s="1"/>
  <c r="D648" i="24" a="1"/>
  <c r="D648" i="24" s="1"/>
  <c r="D854" i="24" a="1"/>
  <c r="D854" i="24" s="1"/>
  <c r="D987" i="24" a="1"/>
  <c r="D987" i="24" s="1"/>
  <c r="D929" i="24" a="1"/>
  <c r="D929" i="24" s="1"/>
  <c r="D1063" i="24" a="1"/>
  <c r="D1063" i="24" s="1"/>
  <c r="D999" i="24" a="1"/>
  <c r="D999" i="24" s="1"/>
  <c r="D194" i="24" a="1"/>
  <c r="D194" i="24" s="1"/>
  <c r="D525" i="24" a="1"/>
  <c r="D525" i="24" s="1"/>
  <c r="D664" i="24" a="1"/>
  <c r="D664" i="24" s="1"/>
  <c r="D430" i="24" a="1"/>
  <c r="D430" i="24" s="1"/>
  <c r="D197" i="24" a="1"/>
  <c r="D197" i="24" s="1"/>
  <c r="D1042" i="24" a="1"/>
  <c r="D1042" i="24" s="1"/>
  <c r="D941" i="24" a="1"/>
  <c r="D941" i="24" s="1"/>
  <c r="D1090" i="24" a="1"/>
  <c r="D1090" i="24" s="1"/>
  <c r="D938" i="24" a="1"/>
  <c r="D938" i="24" s="1"/>
  <c r="D1087" i="24" a="1"/>
  <c r="D1087" i="24" s="1"/>
  <c r="D260" i="24" a="1"/>
  <c r="D260" i="24" s="1"/>
  <c r="D299" i="24" a="1"/>
  <c r="D299" i="24" s="1"/>
  <c r="D305" i="24" a="1"/>
  <c r="D305" i="24" s="1"/>
  <c r="D210" i="24" a="1"/>
  <c r="D210" i="24" s="1"/>
  <c r="D156" i="24" a="1"/>
  <c r="D156" i="24" s="1"/>
  <c r="D427" i="24" a="1"/>
  <c r="D427" i="24" s="1"/>
  <c r="D543" i="24" a="1"/>
  <c r="D543" i="24" s="1"/>
  <c r="D621" i="24" a="1"/>
  <c r="D621" i="24" s="1"/>
  <c r="D750" i="24" a="1"/>
  <c r="D750" i="24" s="1"/>
  <c r="D856" i="24" a="1"/>
  <c r="D856" i="24" s="1"/>
  <c r="D953" i="24" a="1"/>
  <c r="D953" i="24" s="1"/>
  <c r="D253" i="24" a="1"/>
  <c r="D253" i="24" s="1"/>
  <c r="D157" i="24" a="1"/>
  <c r="D157" i="24" s="1"/>
  <c r="D349" i="24" a="1"/>
  <c r="D349" i="24" s="1"/>
  <c r="D639" i="24" a="1"/>
  <c r="D639" i="24" s="1"/>
  <c r="D468" i="24" a="1"/>
  <c r="D468" i="24" s="1"/>
  <c r="D906" i="24" a="1"/>
  <c r="D906" i="24" s="1"/>
  <c r="D1034" i="24" a="1"/>
  <c r="D1034" i="24" s="1"/>
  <c r="D1018" i="24" a="1"/>
  <c r="D1018" i="24" s="1"/>
  <c r="D1064" i="24" a="1"/>
  <c r="D1064" i="24" s="1"/>
  <c r="D114" i="24" a="1"/>
  <c r="D114" i="24" s="1"/>
  <c r="D711" i="24" a="1"/>
  <c r="D711" i="24" s="1"/>
  <c r="D655" i="24" a="1"/>
  <c r="D655" i="24" s="1"/>
  <c r="D357" i="24" a="1"/>
  <c r="D357" i="24" s="1"/>
  <c r="D190" i="24" a="1"/>
  <c r="D190" i="24" s="1"/>
  <c r="D123" i="24" a="1"/>
  <c r="D123" i="24" s="1"/>
  <c r="D716" i="24" a="1"/>
  <c r="D716" i="24" s="1"/>
  <c r="D1013" i="24" a="1"/>
  <c r="D1013" i="24" s="1"/>
  <c r="D785" i="24" a="1"/>
  <c r="D785" i="24" s="1"/>
  <c r="D976" i="24" a="1"/>
  <c r="D976" i="24" s="1"/>
  <c r="D818" i="24" a="1"/>
  <c r="D818" i="24" s="1"/>
  <c r="D793" i="24" a="1"/>
  <c r="D793" i="24" s="1"/>
  <c r="D86" i="24" a="1"/>
  <c r="D86" i="24" s="1"/>
  <c r="D495" i="24" a="1"/>
  <c r="D495" i="24" s="1"/>
  <c r="D605" i="24" a="1"/>
  <c r="D605" i="24" s="1"/>
  <c r="D376" i="24" a="1"/>
  <c r="D376" i="24" s="1"/>
  <c r="D89" i="24" a="1"/>
  <c r="D89" i="24" s="1"/>
  <c r="D363" i="24" a="1"/>
  <c r="D363" i="24" s="1"/>
  <c r="D617" i="24" a="1"/>
  <c r="D617" i="24" s="1"/>
  <c r="D613" i="24" a="1"/>
  <c r="D613" i="24" s="1"/>
  <c r="D1006" i="24" a="1"/>
  <c r="D1006" i="24" s="1"/>
  <c r="D969" i="24" a="1"/>
  <c r="D969" i="24" s="1"/>
  <c r="D768" i="24" a="1"/>
  <c r="D768" i="24" s="1"/>
  <c r="D255" i="24" a="1"/>
  <c r="D255" i="24" s="1"/>
  <c r="D201" i="24" a="1"/>
  <c r="D201" i="24" s="1"/>
  <c r="D53" i="24" a="1"/>
  <c r="D53" i="24" s="1"/>
  <c r="D643" i="24" a="1"/>
  <c r="D643" i="24" s="1"/>
  <c r="D439" i="24" a="1"/>
  <c r="D439" i="24" s="1"/>
  <c r="D957" i="24" a="1"/>
  <c r="D957" i="24" s="1"/>
  <c r="D1022" i="24" a="1"/>
  <c r="D1022" i="24" s="1"/>
  <c r="D975" i="24" a="1"/>
  <c r="D975" i="24" s="1"/>
  <c r="D986" i="24" a="1"/>
  <c r="D986" i="24" s="1"/>
  <c r="D457" i="24" a="1"/>
  <c r="D457" i="24" s="1"/>
  <c r="D532" i="24" a="1"/>
  <c r="D532" i="24" s="1"/>
  <c r="D166" i="24" a="1"/>
  <c r="D166" i="24" s="1"/>
  <c r="D351" i="24" a="1"/>
  <c r="D351" i="24" s="1"/>
  <c r="D311" i="24" a="1"/>
  <c r="D311" i="24" s="1"/>
  <c r="D584" i="24" a="1"/>
  <c r="D584" i="24" s="1"/>
  <c r="D307" i="24" a="1"/>
  <c r="D307" i="24" s="1"/>
  <c r="D310" i="24" a="1"/>
  <c r="D310" i="24" s="1"/>
  <c r="D1015" i="24" a="1"/>
  <c r="D1015" i="24" s="1"/>
  <c r="D866" i="24" a="1"/>
  <c r="D866" i="24" s="1"/>
  <c r="D718" i="24" a="1"/>
  <c r="D718" i="24" s="1"/>
  <c r="D1037" i="24" a="1"/>
  <c r="D1037" i="24" s="1"/>
  <c r="D916" i="24" a="1"/>
  <c r="D916" i="24" s="1"/>
  <c r="D367" i="24" a="1"/>
  <c r="D367" i="24" s="1"/>
  <c r="D565" i="24" a="1"/>
  <c r="D565" i="24" s="1"/>
  <c r="D480" i="24" a="1"/>
  <c r="D480" i="24" s="1"/>
  <c r="D302" i="24" a="1"/>
  <c r="D302" i="24" s="1"/>
  <c r="D176" i="24" a="1"/>
  <c r="D176" i="24" s="1"/>
  <c r="D594" i="24" a="1"/>
  <c r="D594" i="24" s="1"/>
  <c r="D790" i="24" a="1"/>
  <c r="D790" i="24" s="1"/>
  <c r="D869" i="24" a="1"/>
  <c r="D869" i="24" s="1"/>
  <c r="D668" i="24" a="1"/>
  <c r="D668" i="24" s="1"/>
  <c r="D923" i="24" a="1"/>
  <c r="D923" i="24" s="1"/>
  <c r="D897" i="24" a="1"/>
  <c r="D897" i="24" s="1"/>
  <c r="D145" i="24" a="1"/>
  <c r="D145" i="24" s="1"/>
  <c r="D90" i="24" a="1"/>
  <c r="D90" i="24" s="1"/>
  <c r="D610" i="24" a="1"/>
  <c r="D610" i="24" s="1"/>
  <c r="D673" i="24" a="1"/>
  <c r="D673" i="24" s="1"/>
  <c r="D375" i="24" a="1"/>
  <c r="D375" i="24" s="1"/>
  <c r="D961" i="24" a="1"/>
  <c r="D961" i="24" s="1"/>
  <c r="D531" i="24" a="1"/>
  <c r="D531" i="24" s="1"/>
  <c r="D946" i="24" a="1"/>
  <c r="D946" i="24" s="1"/>
  <c r="D813" i="24" a="1"/>
  <c r="D813" i="24" s="1"/>
  <c r="D1050" i="24" a="1"/>
  <c r="D1050" i="24" s="1"/>
  <c r="D104" i="24" a="1"/>
  <c r="D104" i="24" s="1"/>
  <c r="D693" i="24" a="1"/>
  <c r="D693" i="24" s="1"/>
  <c r="D485" i="24" a="1"/>
  <c r="D485" i="24" s="1"/>
  <c r="D326" i="24" a="1"/>
  <c r="D326" i="24" s="1"/>
  <c r="D106" i="24" a="1"/>
  <c r="D106" i="24" s="1"/>
  <c r="D52" i="24" a="1"/>
  <c r="D52" i="24" s="1"/>
  <c r="D158" i="24" a="1"/>
  <c r="D158" i="24" s="1"/>
  <c r="D315" i="24" a="1"/>
  <c r="D315" i="24" s="1"/>
  <c r="D684" i="24" a="1"/>
  <c r="D684" i="24" s="1"/>
  <c r="D753" i="24" a="1"/>
  <c r="D753" i="24" s="1"/>
  <c r="D734" i="24" a="1"/>
  <c r="D734" i="24" s="1"/>
  <c r="D475" i="24" a="1"/>
  <c r="D475" i="24" s="1"/>
  <c r="D120" i="24" a="1"/>
  <c r="D120" i="24" s="1"/>
  <c r="D163" i="24" a="1"/>
  <c r="D163" i="24" s="1"/>
  <c r="D585" i="24" a="1"/>
  <c r="D585" i="24" s="1"/>
  <c r="D683" i="24" a="1"/>
  <c r="D683" i="24" s="1"/>
  <c r="D914" i="24" a="1"/>
  <c r="D914" i="24" s="1"/>
  <c r="D748" i="24" a="1"/>
  <c r="D748" i="24" s="1"/>
  <c r="D936" i="24" a="1"/>
  <c r="D936" i="24" s="1"/>
  <c r="D1054" i="24" a="1"/>
  <c r="D1054" i="24" s="1"/>
  <c r="D932" i="24" a="1"/>
  <c r="D932" i="24" s="1"/>
  <c r="D84" i="24" a="1"/>
  <c r="D84" i="24" s="1"/>
  <c r="D601" i="24" a="1"/>
  <c r="D601" i="24" s="1"/>
  <c r="D224" i="24" a="1"/>
  <c r="D224" i="24" s="1"/>
  <c r="D366" i="24" a="1"/>
  <c r="D366" i="24" s="1"/>
  <c r="D284" i="24" a="1"/>
  <c r="D284" i="24" s="1"/>
  <c r="D612" i="24" a="1"/>
  <c r="D612" i="24" s="1"/>
  <c r="D889" i="24" a="1"/>
  <c r="D889" i="24" s="1"/>
  <c r="D884" i="24" a="1"/>
  <c r="D884" i="24" s="1"/>
  <c r="D853" i="24" a="1"/>
  <c r="D853" i="24" s="1"/>
  <c r="D1024" i="24" a="1"/>
  <c r="D1024" i="24" s="1"/>
  <c r="D960" i="24" a="1"/>
  <c r="D960" i="24" s="1"/>
  <c r="D411" i="24" a="1"/>
  <c r="D411" i="24" s="1"/>
  <c r="D372" i="24" a="1"/>
  <c r="D372" i="24" s="1"/>
  <c r="D574" i="24" a="1"/>
  <c r="D574" i="24" s="1"/>
  <c r="D614" i="24" a="1"/>
  <c r="D614" i="24" s="1"/>
  <c r="D323" i="24" a="1"/>
  <c r="D323" i="24" s="1"/>
  <c r="D182" i="24" a="1"/>
  <c r="D182" i="24" s="1"/>
  <c r="D583" i="24" a="1"/>
  <c r="D583" i="24" s="1"/>
  <c r="D529" i="24" a="1"/>
  <c r="D529" i="24" s="1"/>
  <c r="D738" i="24" a="1"/>
  <c r="D738" i="24" s="1"/>
  <c r="D742" i="24" a="1"/>
  <c r="D742" i="24" s="1"/>
  <c r="D984" i="24" a="1"/>
  <c r="D984" i="24" s="1"/>
  <c r="D451" i="24" a="1"/>
  <c r="D451" i="24" s="1"/>
  <c r="D151" i="24" a="1"/>
  <c r="D151" i="24" s="1"/>
  <c r="D207" i="24" a="1"/>
  <c r="D207" i="24" s="1"/>
  <c r="D539" i="24" a="1"/>
  <c r="D539" i="24" s="1"/>
  <c r="D682" i="24" a="1"/>
  <c r="D682" i="24" s="1"/>
  <c r="D604" i="24" a="1"/>
  <c r="D604" i="24" s="1"/>
  <c r="D908" i="24" a="1"/>
  <c r="D908" i="24" s="1"/>
  <c r="D819" i="24" a="1"/>
  <c r="D819" i="24" s="1"/>
  <c r="D926" i="24" a="1"/>
  <c r="D926" i="24" s="1"/>
  <c r="D276" i="24" a="1"/>
  <c r="D276" i="24" s="1"/>
  <c r="D492" i="24" a="1"/>
  <c r="D492" i="24" s="1"/>
  <c r="D416" i="24" a="1"/>
  <c r="D416" i="24" s="1"/>
  <c r="D173" i="24" a="1"/>
  <c r="D173" i="24" s="1"/>
  <c r="D112" i="24" a="1"/>
  <c r="D112" i="24" s="1"/>
  <c r="D530" i="24" a="1"/>
  <c r="D530" i="24" s="1"/>
  <c r="D896" i="24" a="1"/>
  <c r="D896" i="24" s="1"/>
  <c r="D1072" i="24" a="1"/>
  <c r="D1072" i="24" s="1"/>
  <c r="D1057" i="24" a="1"/>
  <c r="D1057" i="24" s="1"/>
  <c r="D799" i="24" a="1"/>
  <c r="D799" i="24" s="1"/>
  <c r="D572" i="24" a="1"/>
  <c r="D572" i="24" s="1"/>
  <c r="D130" i="24" a="1"/>
  <c r="D130" i="24" s="1"/>
  <c r="D761" i="24" a="1"/>
  <c r="D761" i="24" s="1"/>
  <c r="D600" i="24" a="1"/>
  <c r="D600" i="24" s="1"/>
  <c r="D489" i="24" a="1"/>
  <c r="D489" i="24" s="1"/>
  <c r="D133" i="24" a="1"/>
  <c r="D133" i="24" s="1"/>
  <c r="D72" i="24" a="1"/>
  <c r="D72" i="24" s="1"/>
  <c r="D872" i="24" a="1"/>
  <c r="D872" i="24" s="1"/>
  <c r="D795" i="24" a="1"/>
  <c r="D795" i="24" s="1"/>
  <c r="D879" i="24" a="1"/>
  <c r="D879" i="24" s="1"/>
  <c r="D778" i="24" a="1"/>
  <c r="D778" i="24" s="1"/>
  <c r="D558" i="24" a="1"/>
  <c r="D558" i="24" s="1"/>
  <c r="D298" i="24" a="1"/>
  <c r="D298" i="24" s="1"/>
  <c r="D238" i="24" a="1"/>
  <c r="D238" i="24" s="1"/>
  <c r="D97" i="24" a="1"/>
  <c r="D97" i="24" s="1"/>
  <c r="D615" i="24" a="1"/>
  <c r="D615" i="24" s="1"/>
  <c r="D285" i="24" a="1"/>
  <c r="D285" i="24" s="1"/>
  <c r="D791" i="24" a="1"/>
  <c r="D791" i="24" s="1"/>
  <c r="D934" i="24" a="1"/>
  <c r="D934" i="24" s="1"/>
  <c r="D824" i="24" a="1"/>
  <c r="D824" i="24" s="1"/>
  <c r="D983" i="24" a="1"/>
  <c r="D983" i="24" s="1"/>
  <c r="D935" i="24" a="1"/>
  <c r="D935" i="24" s="1"/>
  <c r="D258" i="24" a="1"/>
  <c r="D258" i="24" s="1"/>
  <c r="D589" i="24" a="1"/>
  <c r="D589" i="24" s="1"/>
  <c r="D723" i="24" a="1"/>
  <c r="D723" i="24" s="1"/>
  <c r="D494" i="24" a="1"/>
  <c r="D494" i="24" s="1"/>
  <c r="D261" i="24" a="1"/>
  <c r="D261" i="24" s="1"/>
  <c r="D922" i="24" a="1"/>
  <c r="D922" i="24" s="1"/>
  <c r="D1066" i="24" a="1"/>
  <c r="D1066" i="24" s="1"/>
  <c r="D67" i="24" a="1"/>
  <c r="D67" i="24" s="1"/>
  <c r="D409" i="24" a="1"/>
  <c r="D409" i="24" s="1"/>
  <c r="D661" i="24" a="1"/>
  <c r="D661" i="24" s="1"/>
  <c r="D591" i="24" a="1"/>
  <c r="D591" i="24" s="1"/>
  <c r="D268" i="24" a="1"/>
  <c r="D268" i="24" s="1"/>
  <c r="D126" i="24" a="1"/>
  <c r="D126" i="24" s="1"/>
  <c r="D59" i="24" a="1"/>
  <c r="D59" i="24" s="1"/>
  <c r="D652" i="24" a="1"/>
  <c r="D652" i="24" s="1"/>
  <c r="D779" i="24" a="1"/>
  <c r="D779" i="24" s="1"/>
  <c r="D1073" i="24" a="1"/>
  <c r="D1073" i="24" s="1"/>
  <c r="D860" i="24" a="1"/>
  <c r="D860" i="24" s="1"/>
  <c r="D1010" i="24" a="1"/>
  <c r="D1010" i="24" s="1"/>
  <c r="D915" i="24" a="1"/>
  <c r="D915" i="24" s="1"/>
  <c r="D232" i="24" a="1"/>
  <c r="D232" i="24" s="1"/>
  <c r="D500" i="24" a="1"/>
  <c r="D500" i="24" s="1"/>
  <c r="D490" i="24" a="1"/>
  <c r="D490" i="24" s="1"/>
  <c r="D259" i="24" a="1"/>
  <c r="D259" i="24" s="1"/>
  <c r="D234" i="24" a="1"/>
  <c r="D234" i="24" s="1"/>
  <c r="D180" i="24" a="1"/>
  <c r="D180" i="24" s="1"/>
  <c r="D713" i="24" a="1"/>
  <c r="D713" i="24" s="1"/>
  <c r="D814" i="24" a="1"/>
  <c r="D814" i="24" s="1"/>
  <c r="D789" i="24" a="1"/>
  <c r="D789" i="24" s="1"/>
  <c r="D835" i="24" a="1"/>
  <c r="D835" i="24" s="1"/>
  <c r="D191" i="24" a="1"/>
  <c r="D191" i="24" s="1"/>
  <c r="D137" i="24" a="1"/>
  <c r="D137" i="24" s="1"/>
  <c r="D381" i="24" a="1"/>
  <c r="D381" i="24" s="1"/>
  <c r="D579" i="24" a="1"/>
  <c r="D579" i="24" s="1"/>
  <c r="D237" i="24" a="1"/>
  <c r="D237" i="24" s="1"/>
  <c r="D139" i="24" a="1"/>
  <c r="D139" i="24" s="1"/>
  <c r="D94" i="24" a="1"/>
  <c r="D94" i="24" s="1"/>
  <c r="D705" i="24" a="1"/>
  <c r="D705" i="24" s="1"/>
  <c r="D675" i="24" a="1"/>
  <c r="D675" i="24" s="1"/>
  <c r="D699" i="24" a="1"/>
  <c r="D699" i="24" s="1"/>
  <c r="D417" i="24" a="1"/>
  <c r="D417" i="24" s="1"/>
  <c r="D303" i="24" a="1"/>
  <c r="D303" i="24" s="1"/>
  <c r="D164" i="24" a="1"/>
  <c r="D164" i="24" s="1"/>
  <c r="D103" i="24" a="1"/>
  <c r="D103" i="24" s="1"/>
  <c r="D624" i="24" a="1"/>
  <c r="D624" i="24" s="1"/>
  <c r="D939" i="24" a="1"/>
  <c r="D939" i="24" s="1"/>
  <c r="D771" i="24" a="1"/>
  <c r="D771" i="24" s="1"/>
  <c r="D994" i="24" a="1"/>
  <c r="D994" i="24" s="1"/>
  <c r="D855" i="24" a="1"/>
  <c r="D855" i="24" s="1"/>
  <c r="D800" i="24" a="1"/>
  <c r="D800" i="24" s="1"/>
  <c r="D66" i="24" a="1"/>
  <c r="D66" i="24" s="1"/>
  <c r="D689" i="24" a="1"/>
  <c r="D689" i="24" s="1"/>
  <c r="D536" i="24" a="1"/>
  <c r="D536" i="24" s="1"/>
  <c r="D425" i="24" a="1"/>
  <c r="D425" i="24" s="1"/>
  <c r="D69" i="24" a="1"/>
  <c r="D69" i="24" s="1"/>
  <c r="D389" i="24" a="1"/>
  <c r="D389" i="24" s="1"/>
  <c r="D564" i="24" a="1"/>
  <c r="D564" i="24" s="1"/>
  <c r="D701" i="24" a="1"/>
  <c r="D701" i="24" s="1"/>
  <c r="D590" i="24" a="1"/>
  <c r="D590" i="24" s="1"/>
  <c r="D997" i="24" a="1"/>
  <c r="D997" i="24" s="1"/>
  <c r="D836" i="24" a="1"/>
  <c r="D836" i="24" s="1"/>
  <c r="D966" i="24" a="1"/>
  <c r="D966" i="24" s="1"/>
  <c r="D1025" i="24" a="1"/>
  <c r="D1025" i="24" s="1"/>
  <c r="D81" i="24" a="1"/>
  <c r="D81" i="24" s="1"/>
  <c r="D43" i="24" a="1"/>
  <c r="D43" i="24" s="1"/>
  <c r="D546" i="24" a="1"/>
  <c r="D546" i="24" s="1"/>
  <c r="D609" i="24" a="1"/>
  <c r="D609" i="24" s="1"/>
  <c r="D281" i="24" a="1"/>
  <c r="D281" i="24" s="1"/>
  <c r="D226" i="24" a="1"/>
  <c r="D226" i="24" s="1"/>
  <c r="D507" i="24" a="1"/>
  <c r="D507" i="24" s="1"/>
  <c r="D599" i="24" a="1"/>
  <c r="D599" i="24" s="1"/>
  <c r="D807" i="24" a="1"/>
  <c r="D807" i="24" s="1"/>
  <c r="D995" i="24" a="1"/>
  <c r="D995" i="24" s="1"/>
  <c r="D863" i="24" a="1"/>
  <c r="D863" i="24" s="1"/>
  <c r="D96" i="24" a="1"/>
  <c r="D96" i="24" s="1"/>
  <c r="D402" i="24" a="1"/>
  <c r="D402" i="24" s="1"/>
  <c r="D245" i="24" a="1"/>
  <c r="D245" i="24" s="1"/>
  <c r="D511" i="24" a="1"/>
  <c r="D511" i="24" s="1"/>
  <c r="D503" i="24" a="1"/>
  <c r="D503" i="24" s="1"/>
  <c r="D890" i="24" a="1"/>
  <c r="D890" i="24" s="1"/>
  <c r="D797" i="24" a="1"/>
  <c r="D797" i="24" s="1"/>
  <c r="D1035" i="24" a="1"/>
  <c r="D1035" i="24" s="1"/>
  <c r="D880" i="24" a="1"/>
  <c r="D880" i="24" s="1"/>
  <c r="D811" i="24" a="1"/>
  <c r="D811" i="24" s="1"/>
  <c r="D209" i="24" a="1"/>
  <c r="D209" i="24" s="1"/>
  <c r="D154" i="24" a="1"/>
  <c r="D154" i="24" s="1"/>
  <c r="D674" i="24" a="1"/>
  <c r="D674" i="24" s="1"/>
  <c r="D727" i="24" a="1"/>
  <c r="D727" i="24" s="1"/>
  <c r="D51" i="24" a="1"/>
  <c r="D51" i="24" s="1"/>
  <c r="D956" i="24" a="1"/>
  <c r="D956" i="24" s="1"/>
  <c r="D826" i="24" a="1"/>
  <c r="D826" i="24" s="1"/>
  <c r="D1011" i="24" a="1"/>
  <c r="D1011" i="24" s="1"/>
  <c r="D959" i="24" a="1"/>
  <c r="D959" i="24" s="1"/>
  <c r="D42" i="24" a="1"/>
  <c r="D42" i="24" s="1"/>
  <c r="D537" i="24" a="1"/>
  <c r="D537" i="24" s="1"/>
  <c r="D456" i="24" a="1"/>
  <c r="D456" i="24" s="1"/>
  <c r="D274" i="24" a="1"/>
  <c r="D274" i="24" s="1"/>
  <c r="D220" i="24" a="1"/>
  <c r="D220" i="24" s="1"/>
  <c r="D548" i="24" a="1"/>
  <c r="D548" i="24" s="1"/>
  <c r="D971" i="24" a="1"/>
  <c r="D971" i="24" s="1"/>
  <c r="D848" i="24" a="1"/>
  <c r="D848" i="24" s="1"/>
  <c r="D1062" i="24" a="1"/>
  <c r="D1062" i="24" s="1"/>
  <c r="D913" i="24" a="1"/>
  <c r="D913" i="24" s="1"/>
  <c r="D850" i="24" a="1"/>
  <c r="D850" i="24" s="1"/>
  <c r="D398" i="24" a="1"/>
  <c r="D398" i="24" s="1"/>
  <c r="D717" i="24" a="1"/>
  <c r="D717" i="24" s="1"/>
  <c r="D541" i="24" a="1"/>
  <c r="D541" i="24" s="1"/>
  <c r="D499" i="24" a="1"/>
  <c r="D499" i="24" s="1"/>
  <c r="D361" i="24" a="1"/>
  <c r="D361" i="24" s="1"/>
  <c r="D317" i="24" a="1"/>
  <c r="D317" i="24" s="1"/>
  <c r="D547" i="24" a="1"/>
  <c r="D547" i="24" s="1"/>
  <c r="D657" i="24" a="1"/>
  <c r="D657" i="24" s="1"/>
  <c r="D576" i="24" a="1"/>
  <c r="D576" i="24" s="1"/>
  <c r="D502" i="24" a="1"/>
  <c r="D502" i="24" s="1"/>
  <c r="D752" i="24" a="1"/>
  <c r="D752" i="24" s="1"/>
  <c r="D256" i="24" a="1"/>
  <c r="D256" i="24" s="1"/>
  <c r="D87" i="24" a="1"/>
  <c r="D87" i="24" s="1"/>
  <c r="D143" i="24" a="1"/>
  <c r="D143" i="24" s="1"/>
  <c r="D362" i="24" a="1"/>
  <c r="D362" i="24" s="1"/>
  <c r="D618" i="24" a="1"/>
  <c r="D618" i="24" s="1"/>
  <c r="D1085" i="24" a="1"/>
  <c r="D1085" i="24" s="1"/>
  <c r="D980" i="24" a="1"/>
  <c r="D980" i="24" s="1"/>
  <c r="D390" i="24" a="1"/>
  <c r="D390" i="24" s="1"/>
  <c r="D577" i="24" a="1"/>
  <c r="D577" i="24" s="1"/>
  <c r="D751" i="24" a="1"/>
  <c r="D751" i="24" s="1"/>
  <c r="D102" i="24" a="1"/>
  <c r="D102" i="24" s="1"/>
  <c r="D309" i="24" a="1"/>
  <c r="D309" i="24" s="1"/>
  <c r="D251" i="24" a="1"/>
  <c r="D251" i="24" s="1"/>
  <c r="D520" i="24" a="1"/>
  <c r="D520" i="24" s="1"/>
  <c r="D803" i="24" a="1"/>
  <c r="D803" i="24" s="1"/>
  <c r="D886" i="24" a="1"/>
  <c r="D886" i="24" s="1"/>
  <c r="D1051" i="24" a="1"/>
  <c r="D1051" i="24" s="1"/>
  <c r="D972" i="24" a="1"/>
  <c r="D972" i="24" s="1"/>
  <c r="D214" i="24" a="1"/>
  <c r="D214" i="24" s="1"/>
  <c r="D631" i="24" a="1"/>
  <c r="D631" i="24" s="1"/>
  <c r="D450" i="24" a="1"/>
  <c r="D450" i="24" s="1"/>
  <c r="D545" i="24" a="1"/>
  <c r="D545" i="24" s="1"/>
  <c r="D217" i="24" a="1"/>
  <c r="D217" i="24" s="1"/>
  <c r="D162" i="24" a="1"/>
  <c r="D162" i="24" s="1"/>
  <c r="D78" i="24" a="1"/>
  <c r="D78" i="24" s="1"/>
  <c r="D931" i="24" a="1"/>
  <c r="D931" i="24" s="1"/>
  <c r="D873" i="24" a="1"/>
  <c r="D873" i="24" s="1"/>
  <c r="D777" i="24" a="1"/>
  <c r="D777" i="24" s="1"/>
  <c r="D842" i="24" a="1"/>
  <c r="D842" i="24" s="1"/>
  <c r="D823" i="24" a="1"/>
  <c r="D823" i="24" s="1"/>
  <c r="D235" i="24" a="1"/>
  <c r="D235" i="24" s="1"/>
  <c r="D174" i="24" a="1"/>
  <c r="D174" i="24" s="1"/>
  <c r="D44" i="24" a="1"/>
  <c r="D44" i="24" s="1"/>
  <c r="D551" i="24" a="1"/>
  <c r="D551" i="24" s="1"/>
  <c r="D474" i="24" a="1"/>
  <c r="D474" i="24" s="1"/>
  <c r="D177" i="24" a="1"/>
  <c r="D177" i="24" s="1"/>
  <c r="D497" i="24" a="1"/>
  <c r="D497" i="24" s="1"/>
  <c r="D569" i="24" a="1"/>
  <c r="D569" i="24" s="1"/>
  <c r="D634" i="24" a="1"/>
  <c r="D634" i="24" s="1"/>
  <c r="D708" i="24" a="1"/>
  <c r="D708" i="24" s="1"/>
  <c r="D788" i="24" a="1"/>
  <c r="D788" i="24" s="1"/>
  <c r="D470" i="24" a="1"/>
  <c r="D470" i="24" s="1"/>
  <c r="D383" i="24" a="1"/>
  <c r="D383" i="24" s="1"/>
  <c r="D406" i="24" a="1"/>
  <c r="D406" i="24" s="1"/>
  <c r="D746" i="24" a="1"/>
  <c r="D746" i="24" s="1"/>
  <c r="D555" i="24" a="1"/>
  <c r="D555" i="24" s="1"/>
  <c r="D820" i="24" a="1"/>
  <c r="D820" i="24" s="1"/>
  <c r="D1016" i="24" a="1"/>
  <c r="D1016" i="24" s="1"/>
  <c r="D868" i="24" a="1"/>
  <c r="D868" i="24" s="1"/>
  <c r="D1014" i="24" a="1"/>
  <c r="D1014" i="24" s="1"/>
  <c r="D341" i="24" a="1"/>
  <c r="D341" i="24" s="1"/>
  <c r="D301" i="24" a="1"/>
  <c r="D301" i="24" s="1"/>
  <c r="D161" i="24" a="1"/>
  <c r="D161" i="24" s="1"/>
  <c r="D679" i="24" a="1"/>
  <c r="D679" i="24" s="1"/>
  <c r="D429" i="24" a="1"/>
  <c r="D429" i="24" s="1"/>
  <c r="D843" i="24" a="1"/>
  <c r="D843" i="24" s="1"/>
  <c r="D1004" i="24" a="1"/>
  <c r="D1004" i="24" s="1"/>
  <c r="D903" i="24" a="1"/>
  <c r="D903" i="24" s="1"/>
  <c r="D645" i="24" a="1"/>
  <c r="D645" i="24" s="1"/>
  <c r="D990" i="24" a="1"/>
  <c r="D990" i="24" s="1"/>
  <c r="D168" i="24" a="1"/>
  <c r="D168" i="24" s="1"/>
  <c r="D749" i="24" a="1"/>
  <c r="D749" i="24" s="1"/>
  <c r="D426" i="24" a="1"/>
  <c r="D426" i="24" s="1"/>
  <c r="D465" i="24" a="1"/>
  <c r="D465" i="24" s="1"/>
  <c r="D170" i="24" a="1"/>
  <c r="D170" i="24" s="1"/>
  <c r="D116" i="24" a="1"/>
  <c r="D116" i="24" s="1"/>
  <c r="D1017" i="24" a="1"/>
  <c r="D1017" i="24" s="1"/>
  <c r="D783" i="24" a="1"/>
  <c r="D783" i="24" s="1"/>
  <c r="D981" i="24" a="1"/>
  <c r="D981" i="24" s="1"/>
  <c r="D595" i="24" a="1"/>
  <c r="D595" i="24" s="1"/>
  <c r="D1040" i="24" a="1"/>
  <c r="D1040" i="24" s="1"/>
  <c r="D374" i="24" a="1"/>
  <c r="D374" i="24" s="1"/>
  <c r="D282" i="24" a="1"/>
  <c r="D282" i="24" s="1"/>
  <c r="D510" i="24" a="1"/>
  <c r="D510" i="24" s="1"/>
  <c r="D550" i="24" a="1"/>
  <c r="D550" i="24" s="1"/>
  <c r="D179" i="24" a="1"/>
  <c r="D179" i="24" s="1"/>
  <c r="D118" i="24" a="1"/>
  <c r="D118" i="24" s="1"/>
  <c r="D1023" i="24" a="1"/>
  <c r="D1023" i="24" s="1"/>
  <c r="D242" i="24" a="1"/>
  <c r="D242" i="24" s="1"/>
  <c r="D519" i="24" a="1"/>
  <c r="D519" i="24" s="1"/>
  <c r="D493" i="24" a="1"/>
  <c r="D493" i="24" s="1"/>
  <c r="D553" i="24" a="1"/>
  <c r="D553" i="24" s="1"/>
  <c r="D476" i="24" a="1"/>
  <c r="D476" i="24" s="1"/>
  <c r="D248" i="24" a="1"/>
  <c r="D248" i="24" s="1"/>
  <c r="D100" i="24" a="1"/>
  <c r="D100" i="24" s="1"/>
  <c r="D45" i="24" a="1"/>
  <c r="D45" i="24" s="1"/>
  <c r="D560" i="24" a="1"/>
  <c r="D560" i="24" s="1"/>
  <c r="D825" i="24" a="1"/>
  <c r="D825" i="24" s="1"/>
  <c r="D951" i="24" a="1"/>
  <c r="D951" i="24" s="1"/>
  <c r="D925" i="24" a="1"/>
  <c r="D925" i="24" s="1"/>
  <c r="D1000" i="24" a="1"/>
  <c r="D1000" i="24" s="1"/>
  <c r="D1080" i="24" a="1"/>
  <c r="D1080" i="24" s="1"/>
  <c r="D212" i="24" a="1"/>
  <c r="D212" i="24" s="1"/>
  <c r="D724" i="24" a="1"/>
  <c r="D724" i="24" s="1"/>
  <c r="D479" i="24" a="1"/>
  <c r="D479" i="24" s="1"/>
  <c r="D109" i="24" a="1"/>
  <c r="D109" i="24" s="1"/>
  <c r="D48" i="24" a="1"/>
  <c r="D48" i="24" s="1"/>
  <c r="D754" i="24" a="1"/>
  <c r="D754" i="24" s="1"/>
  <c r="D508" i="24" a="1"/>
  <c r="D508" i="24" s="1"/>
  <c r="D1001" i="24" a="1"/>
  <c r="D1001" i="24" s="1"/>
  <c r="D895" i="24" a="1"/>
  <c r="D895" i="24" s="1"/>
  <c r="D965" i="24" a="1"/>
  <c r="D965" i="24" s="1"/>
  <c r="D875" i="24" a="1"/>
  <c r="D875" i="24" s="1"/>
  <c r="D171" i="24" a="1"/>
  <c r="D171" i="24" s="1"/>
  <c r="D110" i="24" a="1"/>
  <c r="D110" i="24" s="1"/>
  <c r="D702" i="24" a="1"/>
  <c r="D702" i="24" s="1"/>
  <c r="D482" i="24" a="1"/>
  <c r="D482" i="24" s="1"/>
  <c r="D347" i="24" a="1"/>
  <c r="D347" i="24" s="1"/>
  <c r="D113" i="24" a="1"/>
  <c r="D113" i="24" s="1"/>
  <c r="D233" i="24" a="1"/>
  <c r="D233" i="24" s="1"/>
  <c r="D635" i="24" a="1"/>
  <c r="D635" i="24" s="1"/>
  <c r="D704" i="24" a="1"/>
  <c r="D704" i="24" s="1"/>
  <c r="D862" i="24" a="1"/>
  <c r="D862" i="24" s="1"/>
  <c r="D776" i="24" a="1"/>
  <c r="D776" i="24" s="1"/>
  <c r="D659" i="24" a="1"/>
  <c r="D659" i="24" s="1"/>
  <c r="D396" i="24" a="1"/>
  <c r="D396" i="24" s="1"/>
  <c r="D359" i="24" a="1"/>
  <c r="D359" i="24" s="1"/>
  <c r="D181" i="24" a="1"/>
  <c r="D181" i="24" s="1"/>
  <c r="D765" i="24" a="1"/>
  <c r="D765" i="24" s="1"/>
  <c r="D440" i="24" a="1"/>
  <c r="D440" i="24" s="1"/>
  <c r="D1048" i="24" a="1"/>
  <c r="D1048" i="24" s="1"/>
  <c r="D1082" i="24" a="1"/>
  <c r="D1082" i="24" s="1"/>
  <c r="D964" i="24" a="1"/>
  <c r="D964" i="24" s="1"/>
  <c r="D178" i="24" a="1"/>
  <c r="D178" i="24" s="1"/>
  <c r="D641" i="24" a="1"/>
  <c r="D641" i="24" s="1"/>
  <c r="D607" i="24" a="1"/>
  <c r="D607" i="24" s="1"/>
  <c r="D445" i="24" a="1"/>
  <c r="D445" i="24" s="1"/>
  <c r="D140" i="24" a="1"/>
  <c r="D140" i="24" s="1"/>
  <c r="D387" i="24" a="1"/>
  <c r="D387" i="24" s="1"/>
  <c r="D300" i="24" a="1"/>
  <c r="D300" i="24" s="1"/>
  <c r="D524" i="24" a="1"/>
  <c r="D524" i="24" s="1"/>
  <c r="D671" i="24" a="1"/>
  <c r="D671" i="24" s="1"/>
  <c r="D762" i="24" a="1"/>
  <c r="D762" i="24" s="1"/>
  <c r="D540" i="24" a="1"/>
  <c r="D540" i="24" s="1"/>
  <c r="D899" i="24" a="1"/>
  <c r="D899" i="24" s="1"/>
  <c r="D1081" i="24" a="1"/>
  <c r="D1081" i="24" s="1"/>
  <c r="D160" i="24" a="1"/>
  <c r="D160" i="24" s="1"/>
  <c r="D93" i="24" a="1"/>
  <c r="D93" i="24" s="1"/>
  <c r="D306" i="24" a="1"/>
  <c r="D306" i="24" s="1"/>
  <c r="D575" i="24" a="1"/>
  <c r="D575" i="24" s="1"/>
  <c r="D408" i="24" a="1"/>
  <c r="D408" i="24" s="1"/>
  <c r="D1056" i="24" a="1"/>
  <c r="D1056" i="24" s="1"/>
  <c r="D891" i="24" a="1"/>
  <c r="D891" i="24" s="1"/>
  <c r="D760" i="24" a="1"/>
  <c r="D760" i="24" s="1"/>
  <c r="D1041" i="24" a="1"/>
  <c r="D1041" i="24" s="1"/>
  <c r="D892" i="24" a="1"/>
  <c r="D892" i="24" s="1"/>
  <c r="D344" i="24" a="1"/>
  <c r="D344" i="24" s="1"/>
  <c r="D653" i="24" a="1"/>
  <c r="D653" i="24" s="1"/>
  <c r="D755" i="24" a="1"/>
  <c r="D755" i="24" s="1"/>
  <c r="D435" i="24" a="1"/>
  <c r="D435" i="24" s="1"/>
  <c r="D314" i="24" a="1"/>
  <c r="D314" i="24" s="1"/>
  <c r="D264" i="24" a="1"/>
  <c r="D264" i="24" s="1"/>
  <c r="D766" i="24" a="1"/>
  <c r="D766" i="24" s="1"/>
  <c r="D867" i="24" a="1"/>
  <c r="D867" i="24" s="1"/>
  <c r="D857" i="24" a="1"/>
  <c r="D857" i="24" s="1"/>
  <c r="D874" i="24" a="1"/>
  <c r="D874" i="24" s="1"/>
  <c r="D949" i="24" a="1"/>
  <c r="D949" i="24" s="1"/>
  <c r="D127" i="24" a="1"/>
  <c r="D127" i="24" s="1"/>
  <c r="D73" i="24" a="1"/>
  <c r="D73" i="24" s="1"/>
  <c r="D289" i="24" a="1"/>
  <c r="D289" i="24" s="1"/>
  <c r="D515" i="24" a="1"/>
  <c r="D515" i="24" s="1"/>
  <c r="D434" i="24" a="1"/>
  <c r="D434" i="24" s="1"/>
  <c r="D952" i="24" a="1"/>
  <c r="D952" i="24" s="1"/>
  <c r="D1060" i="24" a="1"/>
  <c r="D1060" i="24" s="1"/>
  <c r="D356" i="24" a="1"/>
  <c r="D356" i="24" s="1"/>
  <c r="D710" i="24" a="1"/>
  <c r="D710" i="24" s="1"/>
  <c r="D719" i="24" a="1"/>
  <c r="D719" i="24" s="1"/>
  <c r="D400" i="24" a="1"/>
  <c r="D400" i="24" s="1"/>
  <c r="D254" i="24" a="1"/>
  <c r="D254" i="24" s="1"/>
  <c r="D187" i="24" a="1"/>
  <c r="D187" i="24" s="1"/>
  <c r="D773" i="24" a="1"/>
  <c r="D773" i="24" s="1"/>
  <c r="D998" i="24" a="1"/>
  <c r="D998" i="24" s="1"/>
  <c r="D837" i="24" a="1"/>
  <c r="D837" i="24" s="1"/>
  <c r="D1074" i="24" a="1"/>
  <c r="D1074" i="24" s="1"/>
  <c r="D898" i="24" a="1"/>
  <c r="D898" i="24" s="1"/>
  <c r="D893" i="24" a="1"/>
  <c r="D893" i="24" s="1"/>
  <c r="D338" i="24" a="1"/>
  <c r="D338" i="24" s="1"/>
  <c r="D625" i="24" a="1"/>
  <c r="D625" i="24" s="1"/>
  <c r="D454" i="24" a="1"/>
  <c r="D454" i="24" s="1"/>
  <c r="D230" i="24" a="1"/>
  <c r="D230" i="24" s="1"/>
  <c r="D391" i="24" a="1"/>
  <c r="D391" i="24" s="1"/>
  <c r="D316" i="24" a="1"/>
  <c r="D316" i="24" s="1"/>
  <c r="D377" i="24" a="1"/>
  <c r="D377" i="24" s="1"/>
  <c r="D758" i="24" a="1"/>
  <c r="D758" i="24" s="1"/>
  <c r="D910" i="24" a="1"/>
  <c r="D910" i="24" s="1"/>
  <c r="D840" i="24" a="1"/>
  <c r="D840" i="24" s="1"/>
  <c r="D847" i="24" a="1"/>
  <c r="D847" i="24" s="1"/>
  <c r="D352" i="24" a="1"/>
  <c r="D352" i="24" s="1"/>
  <c r="D265" i="24" a="1"/>
  <c r="D265" i="24" s="1"/>
  <c r="D117" i="24" a="1"/>
  <c r="D117" i="24" s="1"/>
  <c r="D707" i="24" a="1"/>
  <c r="D707" i="24" s="1"/>
  <c r="D243" i="24" a="1"/>
  <c r="D243" i="24" s="1"/>
  <c r="D658" i="24" a="1"/>
  <c r="D658" i="24" s="1"/>
  <c r="D183" i="24" a="1"/>
  <c r="D183" i="24" s="1"/>
  <c r="D129" i="24" a="1"/>
  <c r="D129" i="24" s="1"/>
  <c r="D467" i="24" a="1"/>
  <c r="D467" i="24" s="1"/>
  <c r="D533" i="24" a="1"/>
  <c r="D533" i="24" s="1"/>
  <c r="D769" i="24" a="1"/>
  <c r="D769" i="24" s="1"/>
  <c r="D562" i="24" a="1"/>
  <c r="D562" i="24" s="1"/>
  <c r="D851" i="24" a="1"/>
  <c r="D851" i="24" s="1"/>
  <c r="D410" i="24" a="1"/>
  <c r="D410" i="24" s="1"/>
  <c r="D279" i="24" a="1"/>
  <c r="D279" i="24" s="1"/>
  <c r="D364" i="24" a="1"/>
  <c r="D364" i="24" s="1"/>
  <c r="D667" i="24" a="1"/>
  <c r="D667" i="24" s="1"/>
  <c r="D275" i="24" a="1"/>
  <c r="D275" i="24" s="1"/>
  <c r="D763" i="24" a="1"/>
  <c r="D763" i="24" s="1"/>
  <c r="D1069" i="24" a="1"/>
  <c r="D1069" i="24" s="1"/>
  <c r="D1075" i="24" a="1"/>
  <c r="D1075" i="24" s="1"/>
  <c r="D50" i="24" a="1"/>
  <c r="D50" i="24" s="1"/>
  <c r="D660" i="24" a="1"/>
  <c r="D660" i="24" s="1"/>
  <c r="D428" i="24" a="1"/>
  <c r="D428" i="24" s="1"/>
  <c r="D146" i="24" a="1"/>
  <c r="D146" i="24" s="1"/>
  <c r="D92" i="24" a="1"/>
  <c r="D92" i="24" s="1"/>
  <c r="D721" i="24" a="1"/>
  <c r="D721" i="24" s="1"/>
  <c r="D320" i="24" a="1"/>
  <c r="D320" i="24" s="1"/>
  <c r="D743" i="24" a="1"/>
  <c r="D743" i="24" s="1"/>
  <c r="D506" i="24" a="1"/>
  <c r="D506" i="24" s="1"/>
  <c r="D580" i="24" a="1"/>
  <c r="D580" i="24" s="1"/>
  <c r="D496" i="24" a="1"/>
  <c r="D496" i="24" s="1"/>
  <c r="D371" i="24" a="1"/>
  <c r="D371" i="24" s="1"/>
  <c r="D56" i="24" a="1"/>
  <c r="D56" i="24" s="1"/>
  <c r="D99" i="24" a="1"/>
  <c r="D99" i="24" s="1"/>
  <c r="D521" i="24" a="1"/>
  <c r="D521" i="24" s="1"/>
  <c r="D619" i="24" a="1"/>
  <c r="D619" i="24" s="1"/>
  <c r="D828" i="24" a="1"/>
  <c r="D828" i="24" s="1"/>
  <c r="D517" i="24" a="1"/>
  <c r="D517" i="24" s="1"/>
  <c r="D830" i="24" a="1"/>
  <c r="D830" i="24" s="1"/>
  <c r="D636" i="24" a="1"/>
  <c r="D636" i="24" s="1"/>
  <c r="D273" i="24" a="1"/>
  <c r="D273" i="24" s="1"/>
  <c r="D218" i="24" a="1"/>
  <c r="D218" i="24" s="1"/>
  <c r="D728" i="24" a="1"/>
  <c r="D728" i="24" s="1"/>
  <c r="D759" i="24" a="1"/>
  <c r="D759" i="24" s="1"/>
  <c r="D115" i="24" a="1"/>
  <c r="D115" i="24" s="1"/>
  <c r="D54" i="24" a="1"/>
  <c r="D54" i="24" s="1"/>
  <c r="D733" i="24" a="1"/>
  <c r="D733" i="24" s="1"/>
  <c r="D464" i="24" a="1"/>
  <c r="D464" i="24" s="1"/>
  <c r="D695" i="24" a="1"/>
  <c r="D695" i="24" s="1"/>
  <c r="D801" i="24" a="1"/>
  <c r="D801" i="24" s="1"/>
  <c r="D834" i="24" a="1"/>
  <c r="D834" i="24" s="1"/>
  <c r="D423" i="24" a="1"/>
  <c r="D423" i="24" s="1"/>
  <c r="D221" i="24" a="1"/>
  <c r="D221" i="24" s="1"/>
  <c r="D79" i="24" a="1"/>
  <c r="D79" i="24" s="1"/>
  <c r="D712" i="24" a="1"/>
  <c r="D712" i="24" s="1"/>
  <c r="D554" i="24" a="1"/>
  <c r="D554" i="24" s="1"/>
  <c r="D871" i="24" a="1"/>
  <c r="D871" i="24" s="1"/>
  <c r="D1031" i="24" a="1"/>
  <c r="D1031" i="24" s="1"/>
  <c r="D1053" i="24" a="1"/>
  <c r="D1053" i="24" s="1"/>
  <c r="D1071" i="24" a="1"/>
  <c r="D1071" i="24" s="1"/>
  <c r="D1012" i="24" a="1"/>
  <c r="D1012" i="24" s="1"/>
  <c r="D148" i="24" a="1"/>
  <c r="D148" i="24" s="1"/>
  <c r="D665" i="24" a="1"/>
  <c r="D665" i="24" s="1"/>
  <c r="D415" i="24" a="1"/>
  <c r="D415" i="24" s="1"/>
  <c r="D404" i="24" a="1"/>
  <c r="D404" i="24" s="1"/>
  <c r="D373" i="24" a="1"/>
  <c r="D373" i="24" s="1"/>
  <c r="D676" i="24" a="1"/>
  <c r="D676" i="24" s="1"/>
  <c r="D885" i="24" a="1"/>
  <c r="D885" i="24" s="1"/>
  <c r="D1046" i="24" a="1"/>
  <c r="D1046" i="24" s="1"/>
  <c r="D928" i="24" a="1"/>
  <c r="D928" i="24" s="1"/>
  <c r="D709" i="24" a="1"/>
  <c r="D709" i="24" s="1"/>
  <c r="D1058" i="24" a="1"/>
  <c r="D1058" i="24" s="1"/>
  <c r="D150" i="24" a="1"/>
  <c r="D150" i="24" s="1"/>
  <c r="D567" i="24" a="1"/>
  <c r="D567" i="24" s="1"/>
  <c r="D669" i="24" a="1"/>
  <c r="D669" i="24" s="1"/>
  <c r="D463" i="24" a="1"/>
  <c r="D463" i="24" s="1"/>
  <c r="D153" i="24" a="1"/>
  <c r="D153" i="24" s="1"/>
  <c r="D98" i="24" a="1"/>
  <c r="D98" i="24" s="1"/>
  <c r="D518" i="24" a="1"/>
  <c r="D518" i="24" s="1"/>
  <c r="D703" i="24" a="1"/>
  <c r="D703" i="24" s="1"/>
  <c r="D598" i="24" a="1"/>
  <c r="D598" i="24" s="1"/>
  <c r="D690" i="24" a="1"/>
  <c r="D690" i="24" s="1"/>
  <c r="D894" i="24" a="1"/>
  <c r="D894" i="24" s="1"/>
  <c r="D505" i="24" a="1"/>
  <c r="D505" i="24" s="1"/>
  <c r="D215" i="24" a="1"/>
  <c r="D215" i="24" s="1"/>
  <c r="D271" i="24" a="1"/>
  <c r="D271" i="24" s="1"/>
  <c r="D603" i="24" a="1"/>
  <c r="D603" i="24" s="1"/>
  <c r="D731" i="24" a="1"/>
  <c r="D731" i="24" s="1"/>
  <c r="D203" i="24" a="1"/>
  <c r="D203" i="24" s="1"/>
  <c r="D325" i="24" a="1"/>
  <c r="D325" i="24" s="1"/>
  <c r="D277" i="24" a="1"/>
  <c r="D277" i="24" s="1"/>
  <c r="D582" i="24" a="1"/>
  <c r="D582" i="24" s="1"/>
  <c r="D132" i="24" a="1"/>
  <c r="D132" i="24" s="1"/>
  <c r="D330" i="24" a="1"/>
  <c r="D330" i="24" s="1"/>
  <c r="D556" i="24" a="1"/>
  <c r="D556" i="24" s="1"/>
  <c r="D358" i="24" a="1"/>
  <c r="D358" i="24" s="1"/>
  <c r="D70" i="24" a="1"/>
  <c r="D70" i="24" s="1"/>
  <c r="D287" i="24" a="1"/>
  <c r="D287" i="24" s="1"/>
  <c r="D831" i="24" a="1"/>
  <c r="D831" i="24" s="1"/>
  <c r="D865" i="24" a="1"/>
  <c r="D865" i="24" s="1"/>
  <c r="D1009" i="24" a="1"/>
  <c r="D1009" i="24" s="1"/>
  <c r="D165" i="24" a="1"/>
  <c r="D165" i="24" s="1"/>
  <c r="D573" i="24" a="1"/>
  <c r="D573" i="24" s="1"/>
  <c r="D735" i="24" a="1"/>
  <c r="D735" i="24" s="1"/>
  <c r="D905" i="24" a="1"/>
  <c r="D905" i="24" s="1"/>
  <c r="D839" i="24" a="1"/>
  <c r="D839" i="24" s="1"/>
  <c r="D888" i="24" a="1"/>
  <c r="D888" i="24" s="1"/>
  <c r="D337" i="24" a="1"/>
  <c r="D337" i="24" s="1"/>
  <c r="D608" i="24" a="1"/>
  <c r="D608" i="24" s="1"/>
  <c r="D189" i="24" a="1"/>
  <c r="D189" i="24" s="1"/>
  <c r="D68" i="24" a="1"/>
  <c r="D68" i="24" s="1"/>
  <c r="D1027" i="24" a="1"/>
  <c r="D1027" i="24" s="1"/>
  <c r="D1059" i="24" a="1"/>
  <c r="D1059" i="24" s="1"/>
  <c r="D283" i="24" a="1"/>
  <c r="D283" i="24" s="1"/>
  <c r="D424" i="24" a="1"/>
  <c r="D424" i="24" s="1"/>
  <c r="D345" i="24" a="1"/>
  <c r="D345" i="24" s="1"/>
  <c r="D849" i="24" a="1"/>
  <c r="D849" i="24" s="1"/>
  <c r="D907" i="24" a="1"/>
  <c r="D907" i="24" s="1"/>
  <c r="D955" i="24" a="1"/>
  <c r="D955" i="24" s="1"/>
  <c r="D121" i="24" a="1"/>
  <c r="D121" i="24" s="1"/>
  <c r="D642" i="24" a="1"/>
  <c r="D642" i="24" s="1"/>
  <c r="D122" i="24" a="1"/>
  <c r="D122" i="24" s="1"/>
  <c r="D900" i="24" a="1"/>
  <c r="D900" i="24" s="1"/>
  <c r="D654" i="24" a="1"/>
  <c r="D654" i="24" s="1"/>
  <c r="D827" i="24" a="1"/>
  <c r="D827" i="24" s="1"/>
  <c r="D466" i="24" a="1"/>
  <c r="D466" i="24" s="1"/>
  <c r="D694" i="24" a="1"/>
  <c r="D694" i="24" s="1"/>
  <c r="D386" i="24" a="1"/>
  <c r="D386" i="24" s="1"/>
  <c r="D516" i="24" a="1"/>
  <c r="D516" i="24" s="1"/>
  <c r="D647" i="24" a="1"/>
  <c r="D647" i="24" s="1"/>
  <c r="D620" i="24" a="1"/>
  <c r="D620" i="24" s="1"/>
  <c r="D715" i="24" a="1"/>
  <c r="D715" i="24" s="1"/>
  <c r="D327" i="24" a="1"/>
  <c r="D327" i="24" s="1"/>
  <c r="D379" i="24" a="1"/>
  <c r="D379" i="24" s="1"/>
  <c r="D267" i="24" a="1"/>
  <c r="D267" i="24" s="1"/>
  <c r="D845" i="24" a="1"/>
  <c r="D845" i="24" s="1"/>
  <c r="D882" i="24" a="1"/>
  <c r="D882" i="24" s="1"/>
  <c r="D930" i="24" a="1"/>
  <c r="D930" i="24" s="1"/>
  <c r="D138" i="24" a="1"/>
  <c r="D138" i="24" s="1"/>
  <c r="D432" i="24" a="1"/>
  <c r="D432" i="24" s="1"/>
  <c r="D757" i="24" a="1"/>
  <c r="D757" i="24" s="1"/>
  <c r="D593" i="24" a="1"/>
  <c r="D593" i="24" s="1"/>
  <c r="D587" i="24" a="1"/>
  <c r="D587" i="24" s="1"/>
  <c r="D213" i="24" a="1"/>
  <c r="D213" i="24" s="1"/>
  <c r="D280" i="24" a="1"/>
  <c r="D280" i="24" s="1"/>
  <c r="D75" i="24" a="1"/>
  <c r="D75" i="24" s="1"/>
  <c r="D978" i="24" a="1"/>
  <c r="D978" i="24" s="1"/>
  <c r="D1079" i="24" a="1"/>
  <c r="D1079" i="24" s="1"/>
  <c r="D208" i="24" a="1"/>
  <c r="D208" i="24" s="1"/>
  <c r="D272" i="24" a="1"/>
  <c r="D272" i="24" s="1"/>
  <c r="D269" i="24" a="1"/>
  <c r="D269" i="24" s="1"/>
  <c r="D1029" i="24" a="1"/>
  <c r="D1029" i="24" s="1"/>
  <c r="D549" i="24" a="1"/>
  <c r="D549" i="24" s="1"/>
  <c r="D815" i="24" a="1"/>
  <c r="D815" i="24" s="1"/>
  <c r="D442" i="24" a="1"/>
  <c r="D442" i="24" s="1"/>
  <c r="D666" i="24" a="1"/>
  <c r="D666" i="24" s="1"/>
  <c r="D368" i="24" a="1"/>
  <c r="D368" i="24" s="1"/>
  <c r="D741" i="24" a="1"/>
  <c r="D741" i="24" s="1"/>
  <c r="D452" i="24" a="1"/>
  <c r="D452" i="24" s="1"/>
  <c r="D513" i="24" a="1"/>
  <c r="D513" i="24" s="1"/>
  <c r="D656" i="24" a="1"/>
  <c r="D656" i="24" s="1"/>
  <c r="D135" i="24" a="1"/>
  <c r="D135" i="24" s="1"/>
  <c r="D236" i="24" a="1"/>
  <c r="D236" i="24" s="1"/>
  <c r="D95" i="24" a="1"/>
  <c r="D95" i="24" s="1"/>
  <c r="D967" i="24" a="1"/>
  <c r="D967" i="24" s="1"/>
  <c r="D1036" i="24" a="1"/>
  <c r="D1036" i="24" s="1"/>
  <c r="D780" i="24" a="1"/>
  <c r="D780" i="24" s="1"/>
  <c r="D365" i="24" a="1"/>
  <c r="D365" i="24" s="1"/>
  <c r="D696" i="24" a="1"/>
  <c r="D696" i="24" s="1"/>
  <c r="D559" i="24" a="1"/>
  <c r="D559" i="24" s="1"/>
  <c r="D798" i="24" a="1"/>
  <c r="D798" i="24" s="1"/>
  <c r="D816" i="24" a="1"/>
  <c r="D816" i="24" s="1"/>
  <c r="D933" i="24" a="1"/>
  <c r="D933" i="24" s="1"/>
  <c r="D211" i="24" a="1"/>
  <c r="D211" i="24" s="1"/>
  <c r="D459" i="24" a="1"/>
  <c r="D459" i="24" s="1"/>
  <c r="D206" i="24" a="1"/>
  <c r="D206" i="24" s="1"/>
  <c r="D878" i="24" a="1"/>
  <c r="D878" i="24" s="1"/>
  <c r="D640" i="24" a="1"/>
  <c r="D640" i="24" s="1"/>
  <c r="D730" i="24" a="1"/>
  <c r="D730" i="24" s="1"/>
  <c r="D522" i="24" a="1"/>
  <c r="D522" i="24" s="1"/>
  <c r="D193" i="24" a="1"/>
  <c r="D193" i="24" s="1"/>
  <c r="D247" i="24" a="1"/>
  <c r="D247" i="24" s="1"/>
  <c r="D136" i="24" a="1"/>
  <c r="D136" i="24" s="1"/>
  <c r="D1007" i="24" a="1"/>
  <c r="D1007" i="24" s="1"/>
  <c r="D974" i="24" a="1"/>
  <c r="D974" i="24" s="1"/>
  <c r="D1028" i="24" a="1"/>
  <c r="D1028" i="24" s="1"/>
  <c r="D188" i="24" a="1"/>
  <c r="D188" i="24" s="1"/>
  <c r="D581" i="24" a="1"/>
  <c r="D581" i="24" s="1"/>
  <c r="D473" i="24" a="1"/>
  <c r="D473" i="24" s="1"/>
  <c r="D782" i="24" a="1"/>
  <c r="D782" i="24" s="1"/>
  <c r="D318" i="24" a="1"/>
  <c r="D318" i="24" s="1"/>
  <c r="D65" i="24" a="1"/>
  <c r="D65" i="24" s="1"/>
  <c r="D119" i="24" a="1"/>
  <c r="D119" i="24" s="1"/>
  <c r="D297" i="24" a="1"/>
  <c r="D297" i="24" s="1"/>
  <c r="D954" i="24" a="1"/>
  <c r="D954" i="24" s="1"/>
  <c r="D1086" i="24" a="1"/>
  <c r="D1086" i="24" s="1"/>
  <c r="D60" i="24" a="1"/>
  <c r="D60" i="24" s="1"/>
  <c r="D329" i="24" a="1"/>
  <c r="D329" i="24" s="1"/>
  <c r="D419" i="24" a="1"/>
  <c r="D419" i="24" s="1"/>
  <c r="D804" i="24" a="1"/>
  <c r="D804" i="24" s="1"/>
  <c r="D870" i="24" a="1"/>
  <c r="D870" i="24" s="1"/>
  <c r="D249" i="24" a="1"/>
  <c r="D249" i="24" s="1"/>
  <c r="D744" i="24" a="1"/>
  <c r="D744" i="24" s="1"/>
  <c r="D250" i="24" a="1"/>
  <c r="D250" i="24" s="1"/>
  <c r="D774" i="24" a="1"/>
  <c r="D774" i="24" s="1"/>
  <c r="D534" i="24" a="1"/>
  <c r="D534" i="24" s="1"/>
  <c r="D685" i="24" a="1"/>
  <c r="D685" i="24" s="1"/>
  <c r="D714" i="24" a="1"/>
  <c r="D714" i="24" s="1"/>
  <c r="D397" i="24" a="1"/>
  <c r="D397" i="24" s="1"/>
  <c r="D88" i="24" a="1"/>
  <c r="D88" i="24" s="1"/>
  <c r="D382" i="24" a="1"/>
  <c r="D382" i="24" s="1"/>
  <c r="D911" i="24" a="1"/>
  <c r="D911" i="24" s="1"/>
  <c r="D861" i="24" a="1"/>
  <c r="D861" i="24" s="1"/>
  <c r="D1005" i="24" a="1"/>
  <c r="D1005" i="24" s="1"/>
  <c r="D394" i="24" a="1"/>
  <c r="D394" i="24" s="1"/>
  <c r="D453" i="24" a="1"/>
  <c r="D453" i="24" s="1"/>
  <c r="D443" i="24" a="1"/>
  <c r="D443" i="24" s="1"/>
  <c r="D977" i="24" a="1"/>
  <c r="D977" i="24" s="1"/>
  <c r="D950" i="24" a="1"/>
  <c r="D950" i="24" s="1"/>
  <c r="D1030" i="24" a="1"/>
  <c r="D1030" i="24" s="1"/>
  <c r="D57" i="24" a="1"/>
  <c r="D57" i="24" s="1"/>
  <c r="D578" i="24" a="1"/>
  <c r="D578" i="24" s="1"/>
  <c r="D58" i="24" a="1"/>
  <c r="D58" i="24" s="1"/>
  <c r="D796" i="24" a="1"/>
  <c r="D796" i="24" s="1"/>
  <c r="D821" i="24" a="1"/>
  <c r="D821" i="24" s="1"/>
  <c r="D937" i="24" a="1"/>
  <c r="D937" i="24" s="1"/>
  <c r="D353" i="24" a="1"/>
  <c r="D353" i="24" s="1"/>
  <c r="D630" i="24" a="1"/>
  <c r="D630" i="24" s="1"/>
  <c r="D296" i="24" a="1"/>
  <c r="D296" i="24" s="1"/>
  <c r="D350" i="24" a="1"/>
  <c r="D350" i="24" s="1"/>
  <c r="D175" i="24" a="1"/>
  <c r="D175" i="24" s="1"/>
  <c r="D196" i="24" a="1"/>
  <c r="D196" i="24" s="1"/>
  <c r="D1070" i="24" a="1"/>
  <c r="D1070" i="24" s="1"/>
  <c r="D401" i="24" a="1"/>
  <c r="D401" i="24" s="1"/>
  <c r="D810" i="24" a="1"/>
  <c r="D810" i="24" s="1"/>
  <c r="D1049" i="24" a="1"/>
  <c r="D1049" i="24" s="1"/>
  <c r="D858" i="24" a="1"/>
  <c r="D858" i="24" s="1"/>
  <c r="D369" i="24" a="1"/>
  <c r="D369" i="24" s="1"/>
  <c r="D486" i="24" a="1"/>
  <c r="D486" i="24" s="1"/>
  <c r="D169" i="24" a="1"/>
  <c r="D169" i="24" s="1"/>
  <c r="D633" i="24" a="1"/>
  <c r="D633" i="24" s="1"/>
  <c r="D286" i="24" a="1"/>
  <c r="D286" i="24" s="1"/>
  <c r="D141" i="24" a="1"/>
  <c r="D141" i="24" s="1"/>
  <c r="D418" i="24" a="1"/>
  <c r="D418" i="24" s="1"/>
  <c r="D263" i="24" a="1"/>
  <c r="D263" i="24" s="1"/>
  <c r="D384" i="24" a="1"/>
  <c r="D384" i="24" s="1"/>
  <c r="D223" i="24" a="1"/>
  <c r="D223" i="24" s="1"/>
  <c r="D876" i="24" a="1"/>
  <c r="D876" i="24" s="1"/>
  <c r="D993" i="24" a="1"/>
  <c r="D993" i="24" s="1"/>
  <c r="D962" i="24" a="1"/>
  <c r="D962" i="24" s="1"/>
  <c r="D101" i="24" a="1"/>
  <c r="D101" i="24" s="1"/>
  <c r="D509" i="24" a="1"/>
  <c r="D509" i="24" s="1"/>
  <c r="D687" i="24" a="1"/>
  <c r="D687" i="24" s="1"/>
  <c r="D1033" i="24" a="1"/>
  <c r="D1033" i="24" s="1"/>
  <c r="D883" i="24" a="1"/>
  <c r="D883" i="24" s="1"/>
  <c r="D968" i="24" a="1"/>
  <c r="D968" i="24" s="1"/>
  <c r="D471" i="24" a="1"/>
  <c r="D471" i="24" s="1"/>
  <c r="D544" i="24" a="1"/>
  <c r="D544" i="24" s="1"/>
  <c r="D125" i="24" a="1"/>
  <c r="D125" i="24" s="1"/>
  <c r="D222" i="24" a="1"/>
  <c r="D222" i="24" s="1"/>
  <c r="D1038" i="24" a="1"/>
  <c r="D1038" i="24" s="1"/>
  <c r="D970" i="24" a="1"/>
  <c r="D970" i="24" s="1"/>
  <c r="D219" i="24" a="1"/>
  <c r="D219" i="24" s="1"/>
  <c r="D460" i="24" a="1"/>
  <c r="D460" i="24" s="1"/>
  <c r="D192" i="24" a="1"/>
  <c r="D192" i="24" s="1"/>
  <c r="D1052" i="24" a="1"/>
  <c r="D1052" i="24" s="1"/>
  <c r="D772" i="24" a="1"/>
  <c r="D772" i="24" s="1"/>
  <c r="D844" i="24" a="1"/>
  <c r="D844" i="24" s="1"/>
  <c r="D266" i="24" a="1"/>
  <c r="D266" i="24" s="1"/>
  <c r="D632" i="24" a="1"/>
  <c r="D632" i="24" s="1"/>
  <c r="D477" i="24" a="1"/>
  <c r="D477" i="24" s="1"/>
  <c r="D859" i="24" a="1"/>
  <c r="D859" i="24" s="1"/>
  <c r="D917" i="24" a="1"/>
  <c r="D917" i="24" s="1"/>
  <c r="D1061" i="24" a="1"/>
  <c r="D1061" i="24" s="1"/>
  <c r="D147" i="24" a="1"/>
  <c r="D147" i="24" s="1"/>
  <c r="D725" i="24" a="1"/>
  <c r="D725" i="24" s="1"/>
  <c r="D142" i="24" a="1"/>
  <c r="D142" i="24" s="1"/>
  <c r="D644" i="24" a="1"/>
  <c r="D644" i="24" s="1"/>
  <c r="D611" i="24" a="1"/>
  <c r="D611" i="24" s="1"/>
  <c r="D342" i="24" a="1"/>
  <c r="D342" i="24" s="1"/>
  <c r="D651" i="24" a="1"/>
  <c r="D651" i="24" s="1"/>
  <c r="D566" i="24" a="1"/>
  <c r="D566" i="24" s="1"/>
  <c r="D944" i="24" a="1"/>
  <c r="D944" i="24" s="1"/>
  <c r="D992" i="24" a="1"/>
  <c r="D992" i="24" s="1"/>
  <c r="D1088" i="24" a="1"/>
  <c r="D1088" i="24" s="1"/>
  <c r="D392" i="24" a="1"/>
  <c r="D392" i="24" s="1"/>
  <c r="D606" i="24" a="1"/>
  <c r="D606" i="24" s="1"/>
  <c r="D393" i="24" a="1"/>
  <c r="D393" i="24" s="1"/>
  <c r="D626" i="24" a="1"/>
  <c r="D626" i="24" s="1"/>
  <c r="D570" i="24" a="1"/>
  <c r="D570" i="24" s="1"/>
  <c r="D729" i="24" a="1"/>
  <c r="D729" i="24" s="1"/>
  <c r="D523" i="24" a="1"/>
  <c r="D523" i="24" s="1"/>
  <c r="D149" i="24" a="1"/>
  <c r="D149" i="24" s="1"/>
  <c r="D216" i="24" a="1"/>
  <c r="D216" i="24" s="1"/>
  <c r="D324" i="24" a="1"/>
  <c r="D324" i="24" s="1"/>
  <c r="D963" i="24" a="1"/>
  <c r="D963" i="24" s="1"/>
  <c r="D1068" i="24" a="1"/>
  <c r="D1068" i="24" s="1"/>
  <c r="D794" i="24" a="1"/>
  <c r="D794" i="24" s="1"/>
  <c r="D144" i="24" a="1"/>
  <c r="D144" i="24" s="1"/>
  <c r="D458" i="24" a="1"/>
  <c r="D458" i="24" s="1"/>
  <c r="D444" i="24" a="1"/>
  <c r="D444" i="24" s="1"/>
  <c r="D982" i="24" a="1"/>
  <c r="D982" i="24" s="1"/>
  <c r="D809" i="24" a="1"/>
  <c r="D809" i="24" s="1"/>
  <c r="D756" i="24" a="1"/>
  <c r="D756" i="24" s="1"/>
  <c r="D478" i="24" a="1"/>
  <c r="D478" i="24" s="1"/>
  <c r="D602" i="24" a="1"/>
  <c r="D602" i="24" s="1"/>
  <c r="D322" i="24" a="1"/>
  <c r="D322" i="24" s="1"/>
  <c r="D552" i="24" a="1"/>
  <c r="D552" i="24" s="1"/>
  <c r="D431" i="24" a="1"/>
  <c r="D431" i="24" s="1"/>
  <c r="D692" i="24" a="1"/>
  <c r="D692" i="24" s="1"/>
  <c r="D592" i="24" a="1"/>
  <c r="D592" i="24" s="1"/>
  <c r="D71" i="24" a="1"/>
  <c r="D71" i="24" s="1"/>
  <c r="D172" i="24" a="1"/>
  <c r="D172" i="24" s="1"/>
  <c r="D370" i="24" a="1"/>
  <c r="D370" i="24" s="1"/>
  <c r="D989" i="24" a="1"/>
  <c r="D989" i="24" s="1"/>
  <c r="D904" i="24" a="1"/>
  <c r="D904" i="24" s="1"/>
  <c r="D328" i="24" a="1"/>
  <c r="D328" i="24" s="1"/>
  <c r="D313" i="24" a="1"/>
  <c r="D313" i="24" s="1"/>
  <c r="D288" i="24" a="1"/>
  <c r="D288" i="24" s="1"/>
  <c r="D1019" i="24" a="1"/>
  <c r="D1019" i="24" s="1"/>
  <c r="D563" i="24" a="1"/>
  <c r="D563" i="24" s="1"/>
  <c r="D335" i="24" a="1"/>
  <c r="D335" i="24" s="1"/>
  <c r="D514" i="24" a="1"/>
  <c r="D514" i="24" s="1"/>
  <c r="D628" i="24" a="1"/>
  <c r="D628" i="24" s="1"/>
  <c r="D947" i="24" a="1"/>
  <c r="D947" i="24" s="1"/>
  <c r="D726" i="24" a="1"/>
  <c r="D726" i="24" s="1"/>
  <c r="D487" i="24" a="1"/>
  <c r="D487" i="24" s="1"/>
  <c r="D436" i="24" a="1"/>
  <c r="D436" i="24" s="1"/>
  <c r="D670" i="24" a="1"/>
  <c r="D670" i="24" s="1"/>
  <c r="D677" i="24" a="1"/>
  <c r="D677" i="24" s="1"/>
  <c r="D792" i="24" a="1"/>
  <c r="D792" i="24" s="1"/>
  <c r="D881" i="24" a="1"/>
  <c r="D881" i="24" s="1"/>
  <c r="D229" i="24" a="1"/>
  <c r="D229" i="24" s="1"/>
  <c r="D637" i="24" a="1"/>
  <c r="D637" i="24" s="1"/>
  <c r="D504" i="24" a="1"/>
  <c r="D504" i="24" s="1"/>
  <c r="D808" i="24" a="1"/>
  <c r="D808" i="24" s="1"/>
  <c r="D775" i="24" a="1"/>
  <c r="D775" i="24" s="1"/>
  <c r="D846" i="24" a="1"/>
  <c r="D846" i="24" s="1"/>
  <c r="D472" i="24" a="1"/>
  <c r="D472" i="24" s="1"/>
  <c r="D672" i="24" a="1"/>
  <c r="D672" i="24" s="1"/>
  <c r="D55" i="24" a="1"/>
  <c r="D55" i="24" s="1"/>
  <c r="D111" i="24" a="1"/>
  <c r="D111" i="24" s="1"/>
  <c r="D1084" i="24" a="1"/>
  <c r="D1084" i="24" s="1"/>
  <c r="D333" i="24" a="1"/>
  <c r="D333" i="24" s="1"/>
  <c r="D488" i="24" a="1"/>
  <c r="D488" i="24" s="1"/>
  <c r="D455" i="24" a="1"/>
  <c r="D455" i="24" s="1"/>
  <c r="D786" i="24" a="1"/>
  <c r="D786" i="24" s="1"/>
  <c r="D864" i="24" a="1"/>
  <c r="D864" i="24" s="1"/>
  <c r="D912" i="24" a="1"/>
  <c r="D912" i="24" s="1"/>
  <c r="D185" i="24" a="1"/>
  <c r="D185" i="24" s="1"/>
  <c r="D706" i="24" a="1"/>
  <c r="D706" i="24" s="1"/>
  <c r="D186" i="24" a="1"/>
  <c r="D186" i="24" s="1"/>
  <c r="D764" i="24" a="1"/>
  <c r="D764" i="24" s="1"/>
  <c r="D662" i="24" a="1"/>
  <c r="D662" i="24" s="1"/>
  <c r="D535" i="24" a="1"/>
  <c r="D535" i="24" s="1"/>
  <c r="D650" i="24" a="1"/>
  <c r="D650" i="24" s="1"/>
  <c r="D348" i="24" a="1"/>
  <c r="D348" i="24" s="1"/>
  <c r="D399" i="24" a="1"/>
  <c r="D399" i="24" s="1"/>
  <c r="D290" i="24" a="1"/>
  <c r="D290" i="24" s="1"/>
  <c r="D927" i="24" a="1"/>
  <c r="D927" i="24" s="1"/>
  <c r="D1044" i="24" a="1"/>
  <c r="D1044" i="24" s="1"/>
  <c r="D155" i="24" a="1"/>
  <c r="D155" i="24" s="1"/>
  <c r="D378" i="24" a="1"/>
  <c r="D378" i="24" s="1"/>
  <c r="D128" i="24" a="1"/>
  <c r="D128" i="24" s="1"/>
  <c r="D781" i="24" a="1"/>
  <c r="D781" i="24" s="1"/>
  <c r="D838" i="24" a="1"/>
  <c r="D838" i="24" s="1"/>
  <c r="D887" i="24" a="1"/>
  <c r="D887" i="24" s="1"/>
  <c r="D202" i="24" a="1"/>
  <c r="D202" i="24" s="1"/>
  <c r="D568" i="24" a="1"/>
  <c r="D568" i="24" s="1"/>
  <c r="D413" i="24" a="1"/>
  <c r="D413" i="24" s="1"/>
  <c r="D627" i="24" a="1"/>
  <c r="D627" i="24" s="1"/>
  <c r="D921" i="24" a="1"/>
  <c r="D921" i="24" s="1"/>
  <c r="D1065" i="24" a="1"/>
  <c r="D1065" i="24" s="1"/>
  <c r="D461" i="24" a="1"/>
  <c r="D461" i="24" s="1"/>
  <c r="D441" i="24" a="1"/>
  <c r="D441" i="24" s="1"/>
  <c r="D973" i="24" a="1"/>
  <c r="D973" i="24" s="1"/>
  <c r="D924" i="24" a="1"/>
  <c r="D924" i="24" s="1"/>
  <c r="D988" i="24" a="1"/>
  <c r="D988" i="24" s="1"/>
  <c r="D74" i="24" a="1"/>
  <c r="D74" i="24" s="1"/>
  <c r="D422" i="24" a="1"/>
  <c r="D422" i="24" s="1"/>
  <c r="D449" i="24" a="1"/>
  <c r="D449" i="24" s="1"/>
  <c r="D901" i="24" a="1"/>
  <c r="D901" i="24" s="1"/>
  <c r="D852" i="24" a="1"/>
  <c r="D852" i="24" s="1"/>
  <c r="D622" i="24" a="1"/>
  <c r="D622" i="24" s="1"/>
  <c r="D501" i="24" a="1"/>
  <c r="D501" i="24" s="1"/>
  <c r="D737" i="24" a="1"/>
  <c r="D737" i="24" s="1"/>
  <c r="D105" i="24" a="1"/>
  <c r="D105" i="24" s="1"/>
  <c r="D597" i="24" a="1"/>
  <c r="D597" i="24" s="1"/>
  <c r="D77" i="24" a="1"/>
  <c r="D77" i="24" s="1"/>
  <c r="D331" i="24" a="1"/>
  <c r="D331" i="24" s="1"/>
  <c r="D720" i="24" a="1"/>
  <c r="D720" i="24" s="1"/>
  <c r="D199" i="24" a="1"/>
  <c r="D199" i="24" s="1"/>
  <c r="D304" i="24" a="1"/>
  <c r="D304" i="24" s="1"/>
  <c r="D159" i="24" a="1"/>
  <c r="D159" i="24" s="1"/>
  <c r="D919" i="24" a="1"/>
  <c r="D919" i="24" s="1"/>
  <c r="D1047" i="24" a="1"/>
  <c r="D1047" i="24" s="1"/>
  <c r="D407" i="24" a="1"/>
  <c r="D407" i="24" s="1"/>
  <c r="D739" i="24" a="1"/>
  <c r="D739" i="24" s="1"/>
  <c r="D623" i="24" a="1"/>
  <c r="D623" i="24" s="1"/>
  <c r="D841" i="24" a="1"/>
  <c r="D841" i="24" s="1"/>
  <c r="D958" i="24" a="1"/>
  <c r="D958" i="24" s="1"/>
  <c r="D691" i="24" a="1"/>
  <c r="D691" i="24" s="1"/>
  <c r="D355" i="24" a="1"/>
  <c r="D355" i="24" s="1"/>
  <c r="D770" i="24" a="1"/>
  <c r="D770" i="24" s="1"/>
  <c r="D61" i="24" a="1"/>
  <c r="D61" i="24" s="1"/>
  <c r="D680" i="24" a="1"/>
  <c r="D680" i="24" s="1"/>
  <c r="D646" i="24" a="1"/>
  <c r="D646" i="24" s="1"/>
  <c r="D697" i="24" a="1"/>
  <c r="D697" i="24" s="1"/>
  <c r="D528" i="24" a="1"/>
  <c r="D528" i="24" s="1"/>
  <c r="D47" i="24" a="1"/>
  <c r="D47" i="24" s="1"/>
  <c r="D108" i="24" a="1"/>
  <c r="D108" i="24" s="1"/>
  <c r="D319" i="24" a="1"/>
  <c r="D319" i="24" s="1"/>
  <c r="D1076" i="24" a="1"/>
  <c r="D1076" i="24" s="1"/>
  <c r="D979" i="24" a="1"/>
  <c r="D979" i="24" s="1"/>
  <c r="D252" i="24" a="1"/>
  <c r="D252" i="24" s="1"/>
  <c r="D448" i="24" a="1"/>
  <c r="D448" i="24" s="1"/>
  <c r="D438" i="24" a="1"/>
  <c r="D438" i="24" s="1"/>
  <c r="D902" i="24" a="1"/>
  <c r="D902" i="24" s="1"/>
  <c r="D1045" i="24" a="1"/>
  <c r="D1045" i="24" s="1"/>
  <c r="D1003" i="24" a="1"/>
  <c r="D1003" i="24" s="1"/>
  <c r="D83" i="24" a="1"/>
  <c r="D83" i="24" s="1"/>
  <c r="D246" i="24" a="1"/>
  <c r="D246" i="24" s="1"/>
  <c r="D41" i="24" a="1"/>
  <c r="D41" i="24" s="1"/>
  <c r="E382" i="24" l="1"/>
  <c r="F382" i="24" s="1"/>
  <c r="B484" i="19" s="1"/>
  <c r="E403" i="24"/>
  <c r="F403" i="24" s="1"/>
  <c r="B505" i="19" s="1"/>
  <c r="E560" i="24"/>
  <c r="F560" i="24" s="1"/>
  <c r="B662" i="19" s="1"/>
  <c r="E739" i="24"/>
  <c r="F739" i="24" s="1"/>
  <c r="E703" i="24"/>
  <c r="F703" i="24" s="1"/>
  <c r="E649" i="24"/>
  <c r="F649" i="24" s="1"/>
  <c r="E618" i="24"/>
  <c r="F618" i="24" s="1"/>
  <c r="E751" i="24"/>
  <c r="F751" i="24" s="1"/>
  <c r="E724" i="24"/>
  <c r="F724" i="24" s="1"/>
  <c r="E661" i="24"/>
  <c r="F661" i="24" s="1"/>
  <c r="E552" i="24"/>
  <c r="F552" i="24" s="1"/>
  <c r="B654" i="17" s="1"/>
  <c r="E580" i="24"/>
  <c r="F580" i="24" s="1"/>
  <c r="B682" i="19" s="1"/>
  <c r="E422" i="24"/>
  <c r="F422" i="24" s="1"/>
  <c r="B524" i="19" s="1"/>
  <c r="E514" i="24"/>
  <c r="F514" i="24" s="1"/>
  <c r="B616" i="19" s="1"/>
  <c r="E542" i="24"/>
  <c r="F542" i="24" s="1"/>
  <c r="B644" i="17" s="1"/>
  <c r="E606" i="24"/>
  <c r="F606" i="24" s="1"/>
  <c r="E734" i="24"/>
  <c r="F734" i="24" s="1"/>
  <c r="E441" i="24"/>
  <c r="F441" i="24" s="1"/>
  <c r="B543" i="19" s="1"/>
  <c r="E299" i="24"/>
  <c r="F299" i="24" s="1"/>
  <c r="B401" i="19" s="1"/>
  <c r="E394" i="24"/>
  <c r="F394" i="24" s="1"/>
  <c r="B496" i="19" s="1"/>
  <c r="E267" i="24"/>
  <c r="F267" i="24" s="1"/>
  <c r="B369" i="19" s="1"/>
  <c r="E614" i="24"/>
  <c r="F614" i="24" s="1"/>
  <c r="E678" i="24"/>
  <c r="F678" i="24" s="1"/>
  <c r="E432" i="24"/>
  <c r="F432" i="24" s="1"/>
  <c r="B534" i="19" s="1"/>
  <c r="E587" i="24"/>
  <c r="F587" i="24" s="1"/>
  <c r="E615" i="24"/>
  <c r="F615" i="24" s="1"/>
  <c r="E679" i="24"/>
  <c r="F679" i="24" s="1"/>
  <c r="E506" i="24"/>
  <c r="F506" i="24" s="1"/>
  <c r="B608" i="19" s="1"/>
  <c r="E570" i="24"/>
  <c r="F570" i="24" s="1"/>
  <c r="B672" i="19" s="1"/>
  <c r="E470" i="24"/>
  <c r="F470" i="24" s="1"/>
  <c r="B572" i="19" s="1"/>
  <c r="E534" i="24"/>
  <c r="F534" i="24" s="1"/>
  <c r="B636" i="19" s="1"/>
  <c r="E598" i="24"/>
  <c r="F598" i="24" s="1"/>
  <c r="E1067" i="24"/>
  <c r="F1067" i="24" s="1"/>
  <c r="E1020" i="24"/>
  <c r="F1020" i="24" s="1"/>
  <c r="E1015" i="24"/>
  <c r="F1015" i="24" s="1"/>
  <c r="E770" i="24"/>
  <c r="F770" i="24" s="1"/>
  <c r="E937" i="24"/>
  <c r="F937" i="24" s="1"/>
  <c r="E873" i="24"/>
  <c r="F873" i="24" s="1"/>
  <c r="E802" i="24"/>
  <c r="F802" i="24" s="1"/>
  <c r="E973" i="24"/>
  <c r="F973" i="24" s="1"/>
  <c r="E845" i="24"/>
  <c r="F845" i="24" s="1"/>
  <c r="E899" i="24"/>
  <c r="F899" i="24" s="1"/>
  <c r="E835" i="24"/>
  <c r="F835" i="24" s="1"/>
  <c r="E976" i="24"/>
  <c r="F976" i="24" s="1"/>
  <c r="E912" i="24"/>
  <c r="F912" i="24" s="1"/>
  <c r="E848" i="24"/>
  <c r="F848" i="24" s="1"/>
  <c r="E796" i="24"/>
  <c r="F796" i="24" s="1"/>
  <c r="E813" i="24"/>
  <c r="F813" i="24" s="1"/>
  <c r="E799" i="24"/>
  <c r="F799" i="24" s="1"/>
  <c r="E762" i="24"/>
  <c r="F762" i="24" s="1"/>
  <c r="E741" i="24"/>
  <c r="F741" i="24" s="1"/>
  <c r="E568" i="24"/>
  <c r="F568" i="24" s="1"/>
  <c r="B670" i="19" s="1"/>
  <c r="E603" i="24"/>
  <c r="F603" i="24" s="1"/>
  <c r="E475" i="24"/>
  <c r="F475" i="24" s="1"/>
  <c r="B577" i="19" s="1"/>
  <c r="E621" i="24"/>
  <c r="F621" i="24" s="1"/>
  <c r="E657" i="24"/>
  <c r="F657" i="24" s="1"/>
  <c r="E948" i="24"/>
  <c r="F948" i="24" s="1"/>
  <c r="E939" i="24"/>
  <c r="F939" i="24" s="1"/>
  <c r="E1068" i="24"/>
  <c r="F1068" i="24" s="1"/>
  <c r="E861" i="24"/>
  <c r="F861" i="24" s="1"/>
  <c r="E1075" i="24"/>
  <c r="F1075" i="24" s="1"/>
  <c r="E1090" i="24"/>
  <c r="F1090" i="24" s="1"/>
  <c r="E898" i="24"/>
  <c r="F898" i="24" s="1"/>
  <c r="E1003" i="24"/>
  <c r="F1003" i="24" s="1"/>
  <c r="E1035" i="24"/>
  <c r="F1035" i="24" s="1"/>
  <c r="E984" i="24"/>
  <c r="F984" i="24" s="1"/>
  <c r="E920" i="24"/>
  <c r="F920" i="24" s="1"/>
  <c r="I856" i="24"/>
  <c r="E1011" i="24"/>
  <c r="F1011" i="24" s="1"/>
  <c r="E947" i="24"/>
  <c r="F947" i="24" s="1"/>
  <c r="E1074" i="24"/>
  <c r="F1074" i="24" s="1"/>
  <c r="E1006" i="24"/>
  <c r="F1006" i="24" s="1"/>
  <c r="E942" i="24"/>
  <c r="F942" i="24" s="1"/>
  <c r="E878" i="24"/>
  <c r="F878" i="24" s="1"/>
  <c r="E636" i="24"/>
  <c r="F636" i="24" s="1"/>
  <c r="E996" i="24"/>
  <c r="F996" i="24" s="1"/>
  <c r="E765" i="24"/>
  <c r="F765" i="24" s="1"/>
  <c r="E1032" i="24"/>
  <c r="F1032" i="24" s="1"/>
  <c r="E968" i="24"/>
  <c r="F968" i="24" s="1"/>
  <c r="E904" i="24"/>
  <c r="F904" i="24" s="1"/>
  <c r="E840" i="24"/>
  <c r="F840" i="24" s="1"/>
  <c r="E1018" i="24"/>
  <c r="F1018" i="24" s="1"/>
  <c r="E890" i="24"/>
  <c r="F890" i="24" s="1"/>
  <c r="E830" i="24"/>
  <c r="F830" i="24" s="1"/>
  <c r="E1031" i="24"/>
  <c r="F1031" i="24" s="1"/>
  <c r="E967" i="24"/>
  <c r="F967" i="24" s="1"/>
  <c r="E903" i="24"/>
  <c r="F903" i="24" s="1"/>
  <c r="E839" i="24"/>
  <c r="E631" i="24"/>
  <c r="F631" i="24" s="1"/>
  <c r="E787" i="24"/>
  <c r="E814" i="24"/>
  <c r="F814" i="24" s="1"/>
  <c r="E754" i="24"/>
  <c r="F754" i="24" s="1"/>
  <c r="E804" i="24"/>
  <c r="F804" i="24" s="1"/>
  <c r="E654" i="24"/>
  <c r="F654" i="24" s="1"/>
  <c r="E540" i="24"/>
  <c r="F540" i="24" s="1"/>
  <c r="B642" i="17" s="1"/>
  <c r="E757" i="24"/>
  <c r="F757" i="24" s="1"/>
  <c r="E677" i="24"/>
  <c r="F677" i="24" s="1"/>
  <c r="E691" i="24"/>
  <c r="F691" i="24" s="1"/>
  <c r="E563" i="24"/>
  <c r="F563" i="24" s="1"/>
  <c r="B665" i="19" s="1"/>
  <c r="E722" i="24"/>
  <c r="F722" i="24" s="1"/>
  <c r="E594" i="24"/>
  <c r="F594" i="24" s="1"/>
  <c r="E464" i="24"/>
  <c r="F464" i="24" s="1"/>
  <c r="B566" i="19" s="1"/>
  <c r="E589" i="24"/>
  <c r="F589" i="24" s="1"/>
  <c r="E574" i="24"/>
  <c r="F574" i="24" s="1"/>
  <c r="B676" i="19" s="1"/>
  <c r="E637" i="24"/>
  <c r="F637" i="24" s="1"/>
  <c r="E63" i="24"/>
  <c r="F63" i="24" s="1"/>
  <c r="B165" i="19" s="1"/>
  <c r="E925" i="24"/>
  <c r="F925" i="24" s="1"/>
  <c r="E956" i="24"/>
  <c r="F956" i="24" s="1"/>
  <c r="E951" i="24"/>
  <c r="F951" i="24" s="1"/>
  <c r="E1026" i="24"/>
  <c r="F1026" i="24" s="1"/>
  <c r="E1082" i="24"/>
  <c r="F1082" i="24" s="1"/>
  <c r="E875" i="24"/>
  <c r="F875" i="24" s="1"/>
  <c r="E821" i="24"/>
  <c r="F821" i="24" s="1"/>
  <c r="E930" i="24"/>
  <c r="F930" i="24" s="1"/>
  <c r="E1085" i="24"/>
  <c r="F1085" i="24" s="1"/>
  <c r="E1039" i="24"/>
  <c r="F1039" i="24" s="1"/>
  <c r="E975" i="24"/>
  <c r="F975" i="24" s="1"/>
  <c r="E911" i="24"/>
  <c r="F911" i="24" s="1"/>
  <c r="E1066" i="24"/>
  <c r="F1066" i="24" s="1"/>
  <c r="I1002" i="24"/>
  <c r="E938" i="24"/>
  <c r="F938" i="24" s="1"/>
  <c r="E874" i="24"/>
  <c r="E1061" i="24"/>
  <c r="F1061" i="24" s="1"/>
  <c r="E997" i="24"/>
  <c r="F997" i="24" s="1"/>
  <c r="E933" i="24"/>
  <c r="F933" i="24" s="1"/>
  <c r="E1065" i="24"/>
  <c r="F1065" i="24" s="1"/>
  <c r="E987" i="24"/>
  <c r="F987" i="24" s="1"/>
  <c r="E923" i="24"/>
  <c r="F923" i="24" s="1"/>
  <c r="E859" i="24"/>
  <c r="F859" i="24" s="1"/>
  <c r="E1023" i="24"/>
  <c r="F1023" i="24" s="1"/>
  <c r="E959" i="24"/>
  <c r="F959" i="24" s="1"/>
  <c r="E895" i="24"/>
  <c r="F895" i="24" s="1"/>
  <c r="E816" i="24"/>
  <c r="F816" i="24" s="1"/>
  <c r="E1009" i="24"/>
  <c r="F1009" i="24" s="1"/>
  <c r="E945" i="24"/>
  <c r="F945" i="24" s="1"/>
  <c r="E881" i="24"/>
  <c r="F881" i="24" s="1"/>
  <c r="E823" i="24"/>
  <c r="F823" i="24" s="1"/>
  <c r="E958" i="24"/>
  <c r="F958" i="24" s="1"/>
  <c r="E894" i="24"/>
  <c r="F894" i="24" s="1"/>
  <c r="E829" i="24"/>
  <c r="F829" i="24" s="1"/>
  <c r="E801" i="24"/>
  <c r="F801" i="24" s="1"/>
  <c r="E558" i="24"/>
  <c r="F558" i="24" s="1"/>
  <c r="B660" i="19" s="1"/>
  <c r="E778" i="24"/>
  <c r="F778" i="24" s="1"/>
  <c r="E732" i="24"/>
  <c r="F732" i="24" s="1"/>
  <c r="E795" i="24"/>
  <c r="F795" i="24" s="1"/>
  <c r="E581" i="24"/>
  <c r="F581" i="24" s="1"/>
  <c r="B683" i="17" s="1"/>
  <c r="E785" i="24"/>
  <c r="F785" i="24" s="1"/>
  <c r="E503" i="24"/>
  <c r="F503" i="24" s="1"/>
  <c r="B605" i="19" s="1"/>
  <c r="E798" i="24"/>
  <c r="F798" i="24" s="1"/>
  <c r="E567" i="24"/>
  <c r="F567" i="24" s="1"/>
  <c r="B669" i="19" s="1"/>
  <c r="E699" i="24"/>
  <c r="F699" i="24" s="1"/>
  <c r="E749" i="24"/>
  <c r="F749" i="24" s="1"/>
  <c r="E557" i="24"/>
  <c r="F557" i="24" s="1"/>
  <c r="B659" i="19" s="1"/>
  <c r="E573" i="24"/>
  <c r="F573" i="24" s="1"/>
  <c r="B675" i="19" s="1"/>
  <c r="E453" i="24"/>
  <c r="F453" i="24" s="1"/>
  <c r="B555" i="19" s="1"/>
  <c r="E1078" i="24"/>
  <c r="F1078" i="24" s="1"/>
  <c r="I820" i="24"/>
  <c r="E953" i="24"/>
  <c r="F953" i="24" s="1"/>
  <c r="E1089" i="24"/>
  <c r="F1089" i="24" s="1"/>
  <c r="E1073" i="24"/>
  <c r="F1073" i="24" s="1"/>
  <c r="E857" i="24"/>
  <c r="F857" i="24" s="1"/>
  <c r="E889" i="24"/>
  <c r="F889" i="24" s="1"/>
  <c r="E1076" i="24"/>
  <c r="F1076" i="24" s="1"/>
  <c r="E966" i="24"/>
  <c r="F966" i="24" s="1"/>
  <c r="E902" i="24"/>
  <c r="F902" i="24" s="1"/>
  <c r="E838" i="24"/>
  <c r="F838" i="24" s="1"/>
  <c r="E993" i="24"/>
  <c r="F993" i="24" s="1"/>
  <c r="E865" i="24"/>
  <c r="F865" i="24" s="1"/>
  <c r="I992" i="24"/>
  <c r="I928" i="24"/>
  <c r="E864" i="24"/>
  <c r="E1051" i="24"/>
  <c r="F1051" i="24" s="1"/>
  <c r="E914" i="24"/>
  <c r="F914" i="24" s="1"/>
  <c r="E850" i="24"/>
  <c r="F850" i="24" s="1"/>
  <c r="E1014" i="24"/>
  <c r="F1014" i="24" s="1"/>
  <c r="E950" i="24"/>
  <c r="F950" i="24" s="1"/>
  <c r="E886" i="24"/>
  <c r="F886" i="24" s="1"/>
  <c r="E797" i="24"/>
  <c r="F797" i="24" s="1"/>
  <c r="E1004" i="24"/>
  <c r="E940" i="24"/>
  <c r="F940" i="24" s="1"/>
  <c r="E876" i="24"/>
  <c r="F876" i="24" s="1"/>
  <c r="E1013" i="24"/>
  <c r="F1013" i="24" s="1"/>
  <c r="E949" i="24"/>
  <c r="F949" i="24" s="1"/>
  <c r="E885" i="24"/>
  <c r="F885" i="24" s="1"/>
  <c r="I812" i="24"/>
  <c r="E792" i="24"/>
  <c r="F792" i="24" s="1"/>
  <c r="E773" i="24"/>
  <c r="F773" i="24" s="1"/>
  <c r="E695" i="24"/>
  <c r="F695" i="24" s="1"/>
  <c r="E786" i="24"/>
  <c r="F786" i="24" s="1"/>
  <c r="E776" i="24"/>
  <c r="F776" i="24" s="1"/>
  <c r="E803" i="24"/>
  <c r="F803" i="24" s="1"/>
  <c r="E742" i="24"/>
  <c r="F742" i="24" s="1"/>
  <c r="E793" i="24"/>
  <c r="F793" i="24" s="1"/>
  <c r="I641" i="24"/>
  <c r="E544" i="24"/>
  <c r="F544" i="24" s="1"/>
  <c r="B646" i="17" s="1"/>
  <c r="E561" i="24"/>
  <c r="F561" i="24" s="1"/>
  <c r="B663" i="19" s="1"/>
  <c r="E738" i="24"/>
  <c r="F738" i="24" s="1"/>
  <c r="E1017" i="24"/>
  <c r="F1017" i="24" s="1"/>
  <c r="E1081" i="24"/>
  <c r="F1081" i="24" s="1"/>
  <c r="E1088" i="24"/>
  <c r="F1088" i="24" s="1"/>
  <c r="E1083" i="24"/>
  <c r="E852" i="24"/>
  <c r="F852" i="24" s="1"/>
  <c r="E994" i="24"/>
  <c r="F994" i="24" s="1"/>
  <c r="E1021" i="24"/>
  <c r="F1021" i="24" s="1"/>
  <c r="E893" i="24"/>
  <c r="F893" i="24" s="1"/>
  <c r="E827" i="24"/>
  <c r="F827" i="24" s="1"/>
  <c r="E1052" i="24"/>
  <c r="F1052" i="24" s="1"/>
  <c r="E988" i="24"/>
  <c r="F988" i="24" s="1"/>
  <c r="E924" i="24"/>
  <c r="F924" i="24" s="1"/>
  <c r="E860" i="24"/>
  <c r="F860" i="24" s="1"/>
  <c r="E1047" i="24"/>
  <c r="F1047" i="24" s="1"/>
  <c r="E983" i="24"/>
  <c r="F983" i="24" s="1"/>
  <c r="E919" i="24"/>
  <c r="F919" i="24" s="1"/>
  <c r="E855" i="24"/>
  <c r="F855" i="24" s="1"/>
  <c r="E1033" i="24"/>
  <c r="F1033" i="24" s="1"/>
  <c r="E969" i="24"/>
  <c r="F969" i="24" s="1"/>
  <c r="E905" i="24"/>
  <c r="F905" i="24" s="1"/>
  <c r="E841" i="24"/>
  <c r="F841" i="24" s="1"/>
  <c r="E1042" i="24"/>
  <c r="F1042" i="24" s="1"/>
  <c r="E1005" i="24"/>
  <c r="F1005" i="24" s="1"/>
  <c r="E941" i="24"/>
  <c r="F941" i="24" s="1"/>
  <c r="E877" i="24"/>
  <c r="F877" i="24" s="1"/>
  <c r="E1059" i="24"/>
  <c r="F1059" i="24" s="1"/>
  <c r="E995" i="24"/>
  <c r="F995" i="24" s="1"/>
  <c r="E867" i="24"/>
  <c r="F867" i="24" s="1"/>
  <c r="E1008" i="24"/>
  <c r="F1008" i="24" s="1"/>
  <c r="E944" i="24"/>
  <c r="F944" i="24" s="1"/>
  <c r="E880" i="24"/>
  <c r="F880" i="24" s="1"/>
  <c r="E783" i="24"/>
  <c r="F783" i="24" s="1"/>
  <c r="E828" i="24"/>
  <c r="F828" i="24" s="1"/>
  <c r="E791" i="24"/>
  <c r="F791" i="24" s="1"/>
  <c r="E622" i="24"/>
  <c r="F622" i="24" s="1"/>
  <c r="E781" i="24"/>
  <c r="F781" i="24" s="1"/>
  <c r="E767" i="24"/>
  <c r="F767" i="24" s="1"/>
  <c r="E794" i="24"/>
  <c r="F794" i="24" s="1"/>
  <c r="E667" i="24"/>
  <c r="F667" i="24" s="1"/>
  <c r="E717" i="24"/>
  <c r="F717" i="24" s="1"/>
  <c r="E529" i="24"/>
  <c r="F529" i="24" s="1"/>
  <c r="B631" i="19" s="1"/>
  <c r="E674" i="24"/>
  <c r="F674" i="24" s="1"/>
  <c r="E921" i="24"/>
  <c r="F921" i="24" s="1"/>
  <c r="E1016" i="24"/>
  <c r="F1016" i="24" s="1"/>
  <c r="E952" i="24"/>
  <c r="F952" i="24" s="1"/>
  <c r="E888" i="24"/>
  <c r="F888" i="24" s="1"/>
  <c r="E811" i="24"/>
  <c r="F811" i="24" s="1"/>
  <c r="E1043" i="24"/>
  <c r="I979" i="24"/>
  <c r="I915" i="24"/>
  <c r="I851" i="24"/>
  <c r="I974" i="24"/>
  <c r="I910" i="24"/>
  <c r="E846" i="24"/>
  <c r="E1028" i="24"/>
  <c r="F1028" i="24" s="1"/>
  <c r="E964" i="24"/>
  <c r="F964" i="24" s="1"/>
  <c r="E900" i="24"/>
  <c r="F900" i="24" s="1"/>
  <c r="E836" i="24"/>
  <c r="F836" i="24" s="1"/>
  <c r="E1064" i="24"/>
  <c r="F1064" i="24" s="1"/>
  <c r="E1000" i="24"/>
  <c r="F1000" i="24" s="1"/>
  <c r="E936" i="24"/>
  <c r="F936" i="24" s="1"/>
  <c r="E872" i="24"/>
  <c r="F872" i="24" s="1"/>
  <c r="E1050" i="24"/>
  <c r="F1050" i="24" s="1"/>
  <c r="E986" i="24"/>
  <c r="F986" i="24" s="1"/>
  <c r="E922" i="24"/>
  <c r="F922" i="24" s="1"/>
  <c r="E858" i="24"/>
  <c r="F858" i="24" s="1"/>
  <c r="E1063" i="24"/>
  <c r="F1063" i="24" s="1"/>
  <c r="E999" i="24"/>
  <c r="F999" i="24" s="1"/>
  <c r="E935" i="24"/>
  <c r="F935" i="24" s="1"/>
  <c r="E871" i="24"/>
  <c r="F871" i="24" s="1"/>
  <c r="E750" i="24"/>
  <c r="F750" i="24" s="1"/>
  <c r="E774" i="24"/>
  <c r="F774" i="24" s="1"/>
  <c r="E819" i="24"/>
  <c r="F819" i="24" s="1"/>
  <c r="E700" i="24"/>
  <c r="F700" i="24" s="1"/>
  <c r="I782" i="24"/>
  <c r="E549" i="24"/>
  <c r="F549" i="24" s="1"/>
  <c r="B651" i="17" s="1"/>
  <c r="E772" i="24"/>
  <c r="F772" i="24" s="1"/>
  <c r="E822" i="24"/>
  <c r="F822" i="24" s="1"/>
  <c r="E758" i="24"/>
  <c r="F758" i="24" s="1"/>
  <c r="E789" i="24"/>
  <c r="E645" i="24"/>
  <c r="F645" i="24" s="1"/>
  <c r="E775" i="24"/>
  <c r="F775" i="24" s="1"/>
  <c r="E755" i="24"/>
  <c r="F755" i="24" s="1"/>
  <c r="E627" i="24"/>
  <c r="F627" i="24" s="1"/>
  <c r="E658" i="24"/>
  <c r="F658" i="24" s="1"/>
  <c r="E685" i="24"/>
  <c r="F685" i="24" s="1"/>
  <c r="E1034" i="24"/>
  <c r="F1034" i="24" s="1"/>
  <c r="E1024" i="24"/>
  <c r="F1024" i="24" s="1"/>
  <c r="E629" i="24"/>
  <c r="F629" i="24" s="1"/>
  <c r="E844" i="24"/>
  <c r="F844" i="24" s="1"/>
  <c r="E763" i="24"/>
  <c r="F763" i="24" s="1"/>
  <c r="E745" i="24"/>
  <c r="F745" i="24" s="1"/>
  <c r="E1030" i="24"/>
  <c r="F1030" i="24" s="1"/>
  <c r="E491" i="24"/>
  <c r="F491" i="24" s="1"/>
  <c r="B593" i="19" s="1"/>
  <c r="E455" i="24"/>
  <c r="F455" i="24" s="1"/>
  <c r="B557" i="19" s="1"/>
  <c r="E624" i="24"/>
  <c r="F624" i="24" s="1"/>
  <c r="E680" i="24"/>
  <c r="F680" i="24" s="1"/>
  <c r="E694" i="24"/>
  <c r="F694" i="24" s="1"/>
  <c r="E145" i="24"/>
  <c r="F145" i="24" s="1"/>
  <c r="B247" i="19" s="1"/>
  <c r="E633" i="24"/>
  <c r="F633" i="24" s="1"/>
  <c r="E556" i="24"/>
  <c r="F556" i="24" s="1"/>
  <c r="B658" i="19" s="1"/>
  <c r="E414" i="24"/>
  <c r="F414" i="24" s="1"/>
  <c r="B516" i="19" s="1"/>
  <c r="E692" i="24"/>
  <c r="F692" i="24" s="1"/>
  <c r="E653" i="24"/>
  <c r="F653" i="24" s="1"/>
  <c r="E583" i="24"/>
  <c r="F583" i="24" s="1"/>
  <c r="B685" i="17" s="1"/>
  <c r="E531" i="24"/>
  <c r="F531" i="24" s="1"/>
  <c r="B633" i="19" s="1"/>
  <c r="E595" i="24"/>
  <c r="F595" i="24" s="1"/>
  <c r="E659" i="24"/>
  <c r="F659" i="24" s="1"/>
  <c r="E319" i="24"/>
  <c r="F319" i="24" s="1"/>
  <c r="B421" i="19" s="1"/>
  <c r="E248" i="24"/>
  <c r="F248" i="24" s="1"/>
  <c r="B350" i="19" s="1"/>
  <c r="E460" i="24"/>
  <c r="F460" i="24" s="1"/>
  <c r="B562" i="19" s="1"/>
  <c r="E190" i="24"/>
  <c r="F190" i="24" s="1"/>
  <c r="B292" i="19" s="1"/>
  <c r="E273" i="24"/>
  <c r="F273" i="24" s="1"/>
  <c r="B375" i="19" s="1"/>
  <c r="E469" i="24"/>
  <c r="F469" i="24" s="1"/>
  <c r="B571" i="19" s="1"/>
  <c r="E424" i="24"/>
  <c r="F424" i="24" s="1"/>
  <c r="B526" i="19" s="1"/>
  <c r="E532" i="24"/>
  <c r="F532" i="24" s="1"/>
  <c r="B634" i="19" s="1"/>
  <c r="E660" i="24"/>
  <c r="F660" i="24" s="1"/>
  <c r="E619" i="24"/>
  <c r="F619" i="24" s="1"/>
  <c r="E547" i="24"/>
  <c r="F547" i="24" s="1"/>
  <c r="B649" i="17" s="1"/>
  <c r="E611" i="24"/>
  <c r="F611" i="24" s="1"/>
  <c r="E721" i="24"/>
  <c r="F721" i="24" s="1"/>
  <c r="E834" i="24"/>
  <c r="F834" i="24" s="1"/>
  <c r="E883" i="24"/>
  <c r="F883" i="24" s="1"/>
  <c r="E780" i="24"/>
  <c r="F780" i="24" s="1"/>
  <c r="E1080" i="24"/>
  <c r="F1080" i="24" s="1"/>
  <c r="E955" i="24"/>
  <c r="F955" i="24" s="1"/>
  <c r="E891" i="24"/>
  <c r="F891" i="24" s="1"/>
  <c r="E753" i="24"/>
  <c r="F753" i="24" s="1"/>
  <c r="E1046" i="24"/>
  <c r="F1046" i="24" s="1"/>
  <c r="E982" i="24"/>
  <c r="F982" i="24" s="1"/>
  <c r="E918" i="24"/>
  <c r="F918" i="24" s="1"/>
  <c r="E725" i="24"/>
  <c r="F725" i="24" s="1"/>
  <c r="E1054" i="24"/>
  <c r="F1054" i="24" s="1"/>
  <c r="E926" i="24"/>
  <c r="F926" i="24" s="1"/>
  <c r="E862" i="24"/>
  <c r="F862" i="24" s="1"/>
  <c r="E808" i="24"/>
  <c r="F808" i="24" s="1"/>
  <c r="E759" i="24"/>
  <c r="F759" i="24" s="1"/>
  <c r="E617" i="24"/>
  <c r="F617" i="24" s="1"/>
  <c r="E543" i="24"/>
  <c r="F543" i="24" s="1"/>
  <c r="B645" i="17" s="1"/>
  <c r="E538" i="24"/>
  <c r="F538" i="24" s="1"/>
  <c r="B640" i="17" s="1"/>
  <c r="E1027" i="24"/>
  <c r="F1027" i="24" s="1"/>
  <c r="I1056" i="24"/>
  <c r="E892" i="24"/>
  <c r="F892" i="24" s="1"/>
  <c r="E906" i="24"/>
  <c r="F906" i="24" s="1"/>
  <c r="E946" i="24"/>
  <c r="F946" i="24" s="1"/>
  <c r="E882" i="24"/>
  <c r="F882" i="24" s="1"/>
  <c r="E833" i="24"/>
  <c r="F833" i="24" s="1"/>
  <c r="E747" i="24"/>
  <c r="F747" i="24" s="1"/>
  <c r="E1037" i="24"/>
  <c r="F1037" i="24" s="1"/>
  <c r="E832" i="24"/>
  <c r="F832" i="24" s="1"/>
  <c r="E705" i="24"/>
  <c r="F705" i="24" s="1"/>
  <c r="E981" i="24"/>
  <c r="I917" i="24"/>
  <c r="E682" i="24"/>
  <c r="E866" i="24"/>
  <c r="F866" i="24" s="1"/>
  <c r="E777" i="24"/>
  <c r="F777" i="24" s="1"/>
  <c r="E1012" i="24"/>
  <c r="F1012" i="24" s="1"/>
  <c r="E884" i="24"/>
  <c r="F884" i="24" s="1"/>
  <c r="E743" i="24"/>
  <c r="F743" i="24" s="1"/>
  <c r="E676" i="24"/>
  <c r="F676" i="24" s="1"/>
  <c r="E706" i="24"/>
  <c r="F706" i="24" s="1"/>
  <c r="E901" i="24"/>
  <c r="F901" i="24" s="1"/>
  <c r="E1058" i="24"/>
  <c r="F1058" i="24" s="1"/>
  <c r="E663" i="24"/>
  <c r="F663" i="24" s="1"/>
  <c r="E913" i="24"/>
  <c r="F913" i="24" s="1"/>
  <c r="E853" i="24"/>
  <c r="E810" i="24"/>
  <c r="F810" i="24" s="1"/>
  <c r="E723" i="24"/>
  <c r="F723" i="24" s="1"/>
  <c r="E1036" i="24"/>
  <c r="F1036" i="24" s="1"/>
  <c r="E972" i="24"/>
  <c r="F972" i="24" s="1"/>
  <c r="E908" i="24"/>
  <c r="F908" i="24" s="1"/>
  <c r="E771" i="24"/>
  <c r="F771" i="24" s="1"/>
  <c r="E729" i="24"/>
  <c r="F729" i="24" s="1"/>
  <c r="E1071" i="24"/>
  <c r="F1071" i="24" s="1"/>
  <c r="E1007" i="24"/>
  <c r="F1007" i="24" s="1"/>
  <c r="E943" i="24"/>
  <c r="F943" i="24" s="1"/>
  <c r="E879" i="24"/>
  <c r="F879" i="24" s="1"/>
  <c r="E713" i="24"/>
  <c r="F713" i="24" s="1"/>
  <c r="E324" i="24"/>
  <c r="F324" i="24" s="1"/>
  <c r="B426" i="19" s="1"/>
  <c r="E963" i="24"/>
  <c r="F963" i="24" s="1"/>
  <c r="E1001" i="24"/>
  <c r="F1001" i="24" s="1"/>
  <c r="E779" i="24"/>
  <c r="F779" i="24" s="1"/>
  <c r="I800" i="24"/>
  <c r="E590" i="24"/>
  <c r="F590" i="24" s="1"/>
  <c r="E847" i="24"/>
  <c r="F847" i="24" s="1"/>
  <c r="E805" i="24"/>
  <c r="F805" i="24" s="1"/>
  <c r="E766" i="24"/>
  <c r="F766" i="24" s="1"/>
  <c r="E1062" i="24"/>
  <c r="F1062" i="24" s="1"/>
  <c r="E998" i="24"/>
  <c r="F998" i="24" s="1"/>
  <c r="E934" i="24"/>
  <c r="F934" i="24" s="1"/>
  <c r="E870" i="24"/>
  <c r="F870" i="24" s="1"/>
  <c r="E760" i="24"/>
  <c r="F760" i="24" s="1"/>
  <c r="E807" i="24"/>
  <c r="F807" i="24" s="1"/>
  <c r="E577" i="24"/>
  <c r="F577" i="24" s="1"/>
  <c r="B679" i="19" s="1"/>
  <c r="E690" i="24"/>
  <c r="F690" i="24" s="1"/>
  <c r="E562" i="24"/>
  <c r="F562" i="24" s="1"/>
  <c r="B664" i="19" s="1"/>
  <c r="E693" i="24"/>
  <c r="F693" i="24" s="1"/>
  <c r="E642" i="24"/>
  <c r="F642" i="24" s="1"/>
  <c r="E592" i="24"/>
  <c r="F592" i="24" s="1"/>
  <c r="E553" i="24"/>
  <c r="F553" i="24" s="1"/>
  <c r="B655" i="17" s="1"/>
  <c r="E761" i="24"/>
  <c r="F761" i="24" s="1"/>
  <c r="E74" i="24"/>
  <c r="F74" i="24" s="1"/>
  <c r="B176" i="19" s="1"/>
  <c r="E87" i="24"/>
  <c r="F87" i="24" s="1"/>
  <c r="B189" i="19" s="1"/>
  <c r="E710" i="24"/>
  <c r="F710" i="24" s="1"/>
  <c r="E980" i="24"/>
  <c r="F980" i="24" s="1"/>
  <c r="E916" i="24"/>
  <c r="F916" i="24" s="1"/>
  <c r="E985" i="24"/>
  <c r="F985" i="24" s="1"/>
  <c r="E868" i="24"/>
  <c r="F868" i="24" s="1"/>
  <c r="E854" i="24"/>
  <c r="F854" i="24" s="1"/>
  <c r="E607" i="24"/>
  <c r="F607" i="24" s="1"/>
  <c r="E437" i="24"/>
  <c r="F437" i="24" s="1"/>
  <c r="B539" i="19" s="1"/>
  <c r="E965" i="24"/>
  <c r="F965" i="24" s="1"/>
  <c r="E977" i="24"/>
  <c r="F977" i="24" s="1"/>
  <c r="E769" i="24"/>
  <c r="E1010" i="24"/>
  <c r="F1010" i="24" s="1"/>
  <c r="E842" i="24"/>
  <c r="F842" i="24" s="1"/>
  <c r="E960" i="24"/>
  <c r="F960" i="24" s="1"/>
  <c r="E768" i="24"/>
  <c r="F768" i="24" s="1"/>
  <c r="E837" i="24"/>
  <c r="F837" i="24" s="1"/>
  <c r="E486" i="24"/>
  <c r="F486" i="24" s="1"/>
  <c r="B588" i="19" s="1"/>
  <c r="E826" i="24"/>
  <c r="F826" i="24" s="1"/>
  <c r="E824" i="24"/>
  <c r="F824" i="24" s="1"/>
  <c r="E961" i="24"/>
  <c r="F961" i="24" s="1"/>
  <c r="E990" i="24"/>
  <c r="F990" i="24" s="1"/>
  <c r="E989" i="24"/>
  <c r="F989" i="24" s="1"/>
  <c r="E652" i="24"/>
  <c r="F652" i="24" s="1"/>
  <c r="E709" i="24"/>
  <c r="F709" i="24" s="1"/>
  <c r="I787" i="24"/>
  <c r="E1077" i="24"/>
  <c r="F1077" i="24" s="1"/>
  <c r="E733" i="24"/>
  <c r="F733" i="24" s="1"/>
  <c r="E673" i="24"/>
  <c r="F673" i="24" s="1"/>
  <c r="E896" i="24"/>
  <c r="F896" i="24" s="1"/>
  <c r="E1055" i="24"/>
  <c r="F1055" i="24" s="1"/>
  <c r="E1069" i="24"/>
  <c r="F1069" i="24" s="1"/>
  <c r="E1040" i="24"/>
  <c r="F1040" i="24" s="1"/>
  <c r="E897" i="24"/>
  <c r="F897" i="24" s="1"/>
  <c r="E650" i="24"/>
  <c r="F650" i="24" s="1"/>
  <c r="E1086" i="24"/>
  <c r="F1086" i="24" s="1"/>
  <c r="E849" i="24"/>
  <c r="F849" i="24" s="1"/>
  <c r="E970" i="24"/>
  <c r="F970" i="24" s="1"/>
  <c r="E831" i="24"/>
  <c r="F831" i="24" s="1"/>
  <c r="E746" i="24"/>
  <c r="F746" i="24" s="1"/>
  <c r="E1079" i="24"/>
  <c r="F1079" i="24" s="1"/>
  <c r="E818" i="24"/>
  <c r="F818" i="24" s="1"/>
  <c r="E1019" i="24"/>
  <c r="F1019" i="24" s="1"/>
  <c r="E817" i="24"/>
  <c r="F817" i="24" s="1"/>
  <c r="E442" i="24"/>
  <c r="F442" i="24" s="1"/>
  <c r="B544" i="19" s="1"/>
  <c r="E634" i="24"/>
  <c r="F634" i="24" s="1"/>
  <c r="E604" i="24"/>
  <c r="F604" i="24" s="1"/>
  <c r="E521" i="24"/>
  <c r="F521" i="24" s="1"/>
  <c r="B623" i="19" s="1"/>
  <c r="E744" i="24"/>
  <c r="F744" i="24" s="1"/>
  <c r="E668" i="24"/>
  <c r="F668" i="24" s="1"/>
  <c r="E496" i="24"/>
  <c r="F496" i="24" s="1"/>
  <c r="B598" i="19" s="1"/>
  <c r="E586" i="24"/>
  <c r="F586" i="24" s="1"/>
  <c r="E522" i="24"/>
  <c r="F522" i="24" s="1"/>
  <c r="B624" i="19" s="1"/>
  <c r="E630" i="24"/>
  <c r="F630" i="24" s="1"/>
  <c r="E707" i="24"/>
  <c r="F707" i="24" s="1"/>
  <c r="E643" i="24"/>
  <c r="F643" i="24" s="1"/>
  <c r="E516" i="24"/>
  <c r="F516" i="24" s="1"/>
  <c r="B618" i="19" s="1"/>
  <c r="E616" i="24"/>
  <c r="F616" i="24" s="1"/>
  <c r="E689" i="24"/>
  <c r="F689" i="24" s="1"/>
  <c r="E625" i="24"/>
  <c r="F625" i="24" s="1"/>
  <c r="E656" i="24"/>
  <c r="F656" i="24" s="1"/>
  <c r="E478" i="24"/>
  <c r="F478" i="24" s="1"/>
  <c r="B580" i="19" s="1"/>
  <c r="E507" i="24"/>
  <c r="F507" i="24" s="1"/>
  <c r="B609" i="19" s="1"/>
  <c r="E684" i="24"/>
  <c r="F684" i="24" s="1"/>
  <c r="E620" i="24"/>
  <c r="F620" i="24" s="1"/>
  <c r="E387" i="24"/>
  <c r="F387" i="24" s="1"/>
  <c r="B489" i="19" s="1"/>
  <c r="E492" i="24"/>
  <c r="F492" i="24" s="1"/>
  <c r="B594" i="19" s="1"/>
  <c r="E662" i="24"/>
  <c r="F662" i="24" s="1"/>
  <c r="E481" i="24"/>
  <c r="F481" i="24" s="1"/>
  <c r="B583" i="19" s="1"/>
  <c r="E666" i="24"/>
  <c r="F666" i="24" s="1"/>
  <c r="E602" i="24"/>
  <c r="F602" i="24" s="1"/>
  <c r="E241" i="24"/>
  <c r="F241" i="24" s="1"/>
  <c r="B343" i="19" s="1"/>
  <c r="E612" i="24"/>
  <c r="F612" i="24" s="1"/>
  <c r="E712" i="24"/>
  <c r="F712" i="24" s="1"/>
  <c r="E520" i="24"/>
  <c r="F520" i="24" s="1"/>
  <c r="B622" i="19" s="1"/>
  <c r="E608" i="24"/>
  <c r="F608" i="24" s="1"/>
  <c r="E639" i="24"/>
  <c r="F639" i="24" s="1"/>
  <c r="E528" i="24"/>
  <c r="F528" i="24" s="1"/>
  <c r="B630" i="19" s="1"/>
  <c r="E191" i="24"/>
  <c r="F191" i="24" s="1"/>
  <c r="B293" i="19" s="1"/>
  <c r="E336" i="24"/>
  <c r="F336" i="24" s="1"/>
  <c r="B438" i="19" s="1"/>
  <c r="E579" i="24"/>
  <c r="F579" i="24" s="1"/>
  <c r="B681" i="19" s="1"/>
  <c r="E688" i="24"/>
  <c r="F688" i="24" s="1"/>
  <c r="E601" i="24"/>
  <c r="F601" i="24" s="1"/>
  <c r="E647" i="24"/>
  <c r="F647" i="24" s="1"/>
  <c r="E596" i="24"/>
  <c r="F596" i="24" s="1"/>
  <c r="E410" i="24"/>
  <c r="F410" i="24" s="1"/>
  <c r="B512" i="19" s="1"/>
  <c r="E417" i="24"/>
  <c r="F417" i="24" s="1"/>
  <c r="B519" i="19" s="1"/>
  <c r="E411" i="24"/>
  <c r="F411" i="24" s="1"/>
  <c r="B513" i="19" s="1"/>
  <c r="E451" i="24"/>
  <c r="F451" i="24" s="1"/>
  <c r="B553" i="19" s="1"/>
  <c r="E158" i="24"/>
  <c r="F158" i="24" s="1"/>
  <c r="B260" i="19" s="1"/>
  <c r="E582" i="24"/>
  <c r="F582" i="24" s="1"/>
  <c r="B684" i="17" s="1"/>
  <c r="E458" i="24"/>
  <c r="F458" i="24" s="1"/>
  <c r="B560" i="19" s="1"/>
  <c r="E231" i="24"/>
  <c r="F231" i="24" s="1"/>
  <c r="B333" i="19" s="1"/>
  <c r="E569" i="24"/>
  <c r="F569" i="24" s="1"/>
  <c r="B671" i="19" s="1"/>
  <c r="E415" i="24"/>
  <c r="F415" i="24" s="1"/>
  <c r="B517" i="19" s="1"/>
  <c r="E266" i="24"/>
  <c r="F266" i="24" s="1"/>
  <c r="B368" i="19" s="1"/>
  <c r="E202" i="24"/>
  <c r="F202" i="24" s="1"/>
  <c r="B304" i="19" s="1"/>
  <c r="E546" i="24"/>
  <c r="F546" i="24" s="1"/>
  <c r="B648" i="17" s="1"/>
  <c r="E286" i="24"/>
  <c r="F286" i="24" s="1"/>
  <c r="B388" i="19" s="1"/>
  <c r="E428" i="24"/>
  <c r="F428" i="24" s="1"/>
  <c r="B530" i="19" s="1"/>
  <c r="E527" i="24"/>
  <c r="F527" i="24" s="1"/>
  <c r="B629" i="19" s="1"/>
  <c r="E436" i="24"/>
  <c r="F436" i="24" s="1"/>
  <c r="B538" i="19" s="1"/>
  <c r="E512" i="24"/>
  <c r="F512" i="24" s="1"/>
  <c r="B614" i="19" s="1"/>
  <c r="E279" i="24"/>
  <c r="F279" i="24" s="1"/>
  <c r="B381" i="19" s="1"/>
  <c r="E142" i="24"/>
  <c r="F142" i="24" s="1"/>
  <c r="B244" i="19" s="1"/>
  <c r="E184" i="24"/>
  <c r="F184" i="24" s="1"/>
  <c r="B286" i="19" s="1"/>
  <c r="E425" i="24"/>
  <c r="F425" i="24" s="1"/>
  <c r="B527" i="19" s="1"/>
  <c r="E56" i="24"/>
  <c r="F56" i="24" s="1"/>
  <c r="B158" i="19" s="1"/>
  <c r="E317" i="24"/>
  <c r="F317" i="24" s="1"/>
  <c r="B419" i="19" s="1"/>
  <c r="E559" i="24"/>
  <c r="F559" i="24" s="1"/>
  <c r="B661" i="19" s="1"/>
  <c r="E41" i="24"/>
  <c r="G41" i="24" s="1"/>
  <c r="E1029" i="24"/>
  <c r="F1029" i="24" s="1"/>
  <c r="E572" i="24"/>
  <c r="F572" i="24" s="1"/>
  <c r="B674" i="19" s="1"/>
  <c r="E1057" i="24"/>
  <c r="F1057" i="24" s="1"/>
  <c r="E640" i="24"/>
  <c r="F640" i="24" s="1"/>
  <c r="E991" i="24"/>
  <c r="F991" i="24" s="1"/>
  <c r="E927" i="24"/>
  <c r="F927" i="24" s="1"/>
  <c r="E971" i="24"/>
  <c r="F971" i="24" s="1"/>
  <c r="E843" i="24"/>
  <c r="F843" i="24" s="1"/>
  <c r="E1060" i="24"/>
  <c r="F1060" i="24" s="1"/>
  <c r="E1072" i="24"/>
  <c r="F1072" i="24" s="1"/>
  <c r="H3"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C142" i="19"/>
  <c r="G141" i="19"/>
  <c r="F141" i="19"/>
  <c r="E141" i="19"/>
  <c r="D141" i="19"/>
  <c r="C141" i="19"/>
  <c r="A141" i="19"/>
  <c r="G140" i="19"/>
  <c r="F140" i="19"/>
  <c r="E140" i="19"/>
  <c r="D140" i="19"/>
  <c r="C140" i="19"/>
  <c r="A140" i="19"/>
  <c r="G139" i="19"/>
  <c r="F139" i="19"/>
  <c r="E139" i="19"/>
  <c r="D139" i="19"/>
  <c r="C139" i="19"/>
  <c r="A139" i="19"/>
  <c r="G138" i="19"/>
  <c r="F138" i="19"/>
  <c r="E138" i="19"/>
  <c r="D138" i="19"/>
  <c r="C138" i="19"/>
  <c r="A138" i="19"/>
  <c r="G137" i="19"/>
  <c r="F137" i="19"/>
  <c r="E137" i="19"/>
  <c r="D137" i="19"/>
  <c r="C137" i="19"/>
  <c r="A137" i="19"/>
  <c r="G136" i="19"/>
  <c r="F136" i="19"/>
  <c r="E136" i="19"/>
  <c r="D136" i="19"/>
  <c r="C136" i="19"/>
  <c r="A136" i="19"/>
  <c r="G135" i="19"/>
  <c r="F135" i="19"/>
  <c r="E135" i="19"/>
  <c r="D135" i="19"/>
  <c r="C135" i="19"/>
  <c r="A135" i="19"/>
  <c r="G134" i="19"/>
  <c r="F134" i="19"/>
  <c r="E134" i="19"/>
  <c r="D134" i="19"/>
  <c r="C134" i="19"/>
  <c r="A134" i="19"/>
  <c r="G133" i="19"/>
  <c r="F133" i="19"/>
  <c r="E133" i="19"/>
  <c r="D133" i="19"/>
  <c r="C133" i="19"/>
  <c r="A133" i="19"/>
  <c r="G132" i="19"/>
  <c r="F132" i="19"/>
  <c r="E132" i="19"/>
  <c r="D132" i="19"/>
  <c r="C132" i="19"/>
  <c r="A132" i="19"/>
  <c r="G131" i="19"/>
  <c r="F131" i="19"/>
  <c r="E131" i="19"/>
  <c r="D131" i="19"/>
  <c r="C131" i="19"/>
  <c r="A131" i="19"/>
  <c r="G130" i="19"/>
  <c r="F130" i="19"/>
  <c r="E130" i="19"/>
  <c r="D130" i="19"/>
  <c r="C130" i="19"/>
  <c r="A130" i="19"/>
  <c r="G129" i="19"/>
  <c r="F129" i="19"/>
  <c r="E129" i="19"/>
  <c r="D129" i="19"/>
  <c r="C129" i="19"/>
  <c r="A129" i="19"/>
  <c r="G128" i="19"/>
  <c r="F128" i="19"/>
  <c r="E128" i="19"/>
  <c r="D128" i="19"/>
  <c r="C128" i="19"/>
  <c r="A128" i="19"/>
  <c r="G127" i="19"/>
  <c r="F127" i="19"/>
  <c r="E127" i="19"/>
  <c r="D127" i="19"/>
  <c r="C127" i="19"/>
  <c r="A127" i="19"/>
  <c r="G126" i="19"/>
  <c r="F126" i="19"/>
  <c r="E126" i="19"/>
  <c r="D126" i="19"/>
  <c r="C126" i="19"/>
  <c r="A126" i="19"/>
  <c r="G125" i="19"/>
  <c r="F125" i="19"/>
  <c r="E125" i="19"/>
  <c r="D125" i="19"/>
  <c r="C125" i="19"/>
  <c r="A125" i="19"/>
  <c r="G124" i="19"/>
  <c r="F124" i="19"/>
  <c r="E124" i="19"/>
  <c r="D124" i="19"/>
  <c r="C124" i="19"/>
  <c r="A124" i="19"/>
  <c r="G123" i="19"/>
  <c r="F123" i="19"/>
  <c r="E123" i="19"/>
  <c r="D123" i="19"/>
  <c r="C123" i="19"/>
  <c r="A123" i="19"/>
  <c r="G122" i="19"/>
  <c r="F122" i="19"/>
  <c r="E122" i="19"/>
  <c r="D122" i="19"/>
  <c r="C122" i="19"/>
  <c r="A122" i="19"/>
  <c r="G121" i="19"/>
  <c r="F121" i="19"/>
  <c r="E121" i="19"/>
  <c r="D121" i="19"/>
  <c r="C121" i="19"/>
  <c r="A121" i="19"/>
  <c r="G120" i="19"/>
  <c r="F120" i="19"/>
  <c r="E120" i="19"/>
  <c r="D120" i="19"/>
  <c r="C120" i="19"/>
  <c r="A120" i="19"/>
  <c r="G119" i="19"/>
  <c r="F119" i="19"/>
  <c r="E119" i="19"/>
  <c r="D119" i="19"/>
  <c r="C119" i="19"/>
  <c r="A119" i="19"/>
  <c r="G118" i="19"/>
  <c r="F118" i="19"/>
  <c r="E118" i="19"/>
  <c r="D118" i="19"/>
  <c r="C118" i="19"/>
  <c r="A118" i="19"/>
  <c r="G117" i="19"/>
  <c r="F117" i="19"/>
  <c r="E117" i="19"/>
  <c r="D117" i="19"/>
  <c r="C117" i="19"/>
  <c r="A117" i="19"/>
  <c r="C116" i="19"/>
  <c r="D115" i="19"/>
  <c r="C115" i="19"/>
  <c r="A115" i="19"/>
  <c r="D113" i="19"/>
  <c r="C113" i="19"/>
  <c r="A113" i="19"/>
  <c r="C112" i="19"/>
  <c r="G111" i="19"/>
  <c r="F111" i="19"/>
  <c r="D111" i="19"/>
  <c r="C111" i="19"/>
  <c r="A111" i="19"/>
  <c r="G110" i="19"/>
  <c r="F110" i="19"/>
  <c r="D110" i="19"/>
  <c r="C110" i="19"/>
  <c r="A110" i="19"/>
  <c r="G109" i="19"/>
  <c r="F109" i="19"/>
  <c r="D109" i="19"/>
  <c r="C109" i="19"/>
  <c r="A109" i="19"/>
  <c r="G108" i="19"/>
  <c r="F108" i="19"/>
  <c r="D108" i="19"/>
  <c r="C108" i="19"/>
  <c r="A108" i="19"/>
  <c r="G107" i="19"/>
  <c r="F107" i="19"/>
  <c r="D107" i="19"/>
  <c r="C107" i="19"/>
  <c r="A107" i="19"/>
  <c r="G106" i="19"/>
  <c r="F106" i="19"/>
  <c r="D106" i="19"/>
  <c r="C106" i="19"/>
  <c r="A106" i="19"/>
  <c r="G105" i="19"/>
  <c r="F105" i="19"/>
  <c r="D105" i="19"/>
  <c r="C105" i="19"/>
  <c r="A105" i="19"/>
  <c r="G104" i="19"/>
  <c r="F104" i="19"/>
  <c r="D104" i="19"/>
  <c r="C104" i="19"/>
  <c r="A104" i="19"/>
  <c r="G103" i="19"/>
  <c r="F103" i="19"/>
  <c r="D103" i="19"/>
  <c r="C103" i="19"/>
  <c r="A103" i="19"/>
  <c r="G102" i="19"/>
  <c r="F102" i="19"/>
  <c r="D102" i="19"/>
  <c r="C102" i="19"/>
  <c r="A102" i="19"/>
  <c r="G101" i="19"/>
  <c r="F101" i="19"/>
  <c r="D101" i="19"/>
  <c r="C101" i="19"/>
  <c r="A101" i="19"/>
  <c r="G100" i="19"/>
  <c r="F100" i="19"/>
  <c r="D100" i="19"/>
  <c r="C100" i="19"/>
  <c r="A100" i="19"/>
  <c r="G99" i="19"/>
  <c r="F99" i="19"/>
  <c r="D99" i="19"/>
  <c r="C99" i="19"/>
  <c r="A99" i="19"/>
  <c r="G98" i="19"/>
  <c r="F98" i="19"/>
  <c r="D98" i="19"/>
  <c r="C98" i="19"/>
  <c r="A98" i="19"/>
  <c r="G97" i="19"/>
  <c r="F97" i="19"/>
  <c r="D97" i="19"/>
  <c r="C97" i="19"/>
  <c r="A97" i="19"/>
  <c r="G96" i="19"/>
  <c r="F96" i="19"/>
  <c r="D96" i="19"/>
  <c r="C96" i="19"/>
  <c r="A96" i="19"/>
  <c r="G95" i="19"/>
  <c r="F95" i="19"/>
  <c r="D95" i="19"/>
  <c r="C95" i="19"/>
  <c r="A95" i="19"/>
  <c r="G94" i="19"/>
  <c r="F94" i="19"/>
  <c r="D94" i="19"/>
  <c r="C94" i="19"/>
  <c r="A94" i="19"/>
  <c r="G93" i="19"/>
  <c r="F93" i="19"/>
  <c r="D93" i="19"/>
  <c r="C93" i="19"/>
  <c r="A93" i="19"/>
  <c r="G92" i="19"/>
  <c r="F92" i="19"/>
  <c r="D92" i="19"/>
  <c r="C92" i="19"/>
  <c r="A92" i="19"/>
  <c r="G91" i="19"/>
  <c r="F91" i="19"/>
  <c r="D91" i="19"/>
  <c r="C91" i="19"/>
  <c r="A91" i="19"/>
  <c r="G90" i="19"/>
  <c r="F90" i="19"/>
  <c r="D90" i="19"/>
  <c r="C90" i="19"/>
  <c r="A90" i="19"/>
  <c r="G89" i="19"/>
  <c r="F89" i="19"/>
  <c r="D89" i="19"/>
  <c r="C89" i="19"/>
  <c r="A89" i="19"/>
  <c r="G88" i="19"/>
  <c r="F88" i="19"/>
  <c r="D88" i="19"/>
  <c r="C88" i="19"/>
  <c r="A88" i="19"/>
  <c r="G87" i="19"/>
  <c r="F87" i="19"/>
  <c r="D87" i="19"/>
  <c r="C87" i="19"/>
  <c r="A87" i="19"/>
  <c r="G86" i="19"/>
  <c r="F86" i="19"/>
  <c r="D86" i="19"/>
  <c r="C86" i="19"/>
  <c r="A86" i="19"/>
  <c r="G85" i="19"/>
  <c r="F85" i="19"/>
  <c r="D85" i="19"/>
  <c r="C85" i="19"/>
  <c r="A85" i="19"/>
  <c r="G84" i="19"/>
  <c r="F84" i="19"/>
  <c r="D84" i="19"/>
  <c r="C84" i="19"/>
  <c r="A84" i="19"/>
  <c r="G83" i="19"/>
  <c r="F83" i="19"/>
  <c r="D83" i="19"/>
  <c r="C83" i="19"/>
  <c r="A83" i="19"/>
  <c r="G82" i="19"/>
  <c r="F82" i="19"/>
  <c r="D82" i="19"/>
  <c r="C82" i="19"/>
  <c r="A82" i="19"/>
  <c r="G81" i="19"/>
  <c r="F81" i="19"/>
  <c r="D81" i="19"/>
  <c r="C81" i="19"/>
  <c r="A81" i="19"/>
  <c r="G80" i="19"/>
  <c r="F80" i="19"/>
  <c r="D80" i="19"/>
  <c r="C80" i="19"/>
  <c r="A80" i="19"/>
  <c r="G79" i="19"/>
  <c r="F79" i="19"/>
  <c r="D79" i="19"/>
  <c r="C79" i="19"/>
  <c r="A79" i="19"/>
  <c r="G78" i="19"/>
  <c r="F78" i="19"/>
  <c r="D78" i="19"/>
  <c r="C78" i="19"/>
  <c r="A78" i="19"/>
  <c r="G77" i="19"/>
  <c r="F77" i="19"/>
  <c r="D77" i="19"/>
  <c r="C77" i="19"/>
  <c r="A77" i="19"/>
  <c r="G76" i="19"/>
  <c r="F76" i="19"/>
  <c r="D76" i="19"/>
  <c r="C76" i="19"/>
  <c r="A76" i="19"/>
  <c r="G75" i="19"/>
  <c r="F75" i="19"/>
  <c r="D75" i="19"/>
  <c r="C75" i="19"/>
  <c r="A75" i="19"/>
  <c r="G74" i="19"/>
  <c r="F74" i="19"/>
  <c r="D74" i="19"/>
  <c r="C74" i="19"/>
  <c r="A74" i="19"/>
  <c r="G73" i="19"/>
  <c r="F73" i="19"/>
  <c r="D73" i="19"/>
  <c r="C73" i="19"/>
  <c r="A73" i="19"/>
  <c r="G72" i="19"/>
  <c r="F72" i="19"/>
  <c r="D72" i="19"/>
  <c r="C72" i="19"/>
  <c r="A72" i="19"/>
  <c r="G71" i="19"/>
  <c r="F71" i="19"/>
  <c r="D71" i="19"/>
  <c r="C71" i="19"/>
  <c r="A71" i="19"/>
  <c r="G70" i="19"/>
  <c r="F70" i="19"/>
  <c r="D70" i="19"/>
  <c r="C70" i="19"/>
  <c r="A70" i="19"/>
  <c r="G69" i="19"/>
  <c r="F69" i="19"/>
  <c r="D69" i="19"/>
  <c r="C69" i="19"/>
  <c r="A69" i="19"/>
  <c r="G68" i="19"/>
  <c r="F68" i="19"/>
  <c r="D68" i="19"/>
  <c r="C68" i="19"/>
  <c r="A68" i="19"/>
  <c r="G67" i="19"/>
  <c r="F67" i="19"/>
  <c r="D67" i="19"/>
  <c r="C67" i="19"/>
  <c r="A67" i="19"/>
  <c r="G66" i="19"/>
  <c r="F66" i="19"/>
  <c r="D66" i="19"/>
  <c r="C66" i="19"/>
  <c r="A66" i="19"/>
  <c r="G65" i="19"/>
  <c r="F65" i="19"/>
  <c r="D65" i="19"/>
  <c r="C65" i="19"/>
  <c r="A65" i="19"/>
  <c r="G64" i="19"/>
  <c r="F64" i="19"/>
  <c r="D64" i="19"/>
  <c r="C64" i="19"/>
  <c r="A64" i="19"/>
  <c r="G63" i="19"/>
  <c r="F63" i="19"/>
  <c r="D63" i="19"/>
  <c r="C63" i="19"/>
  <c r="A63" i="19"/>
  <c r="G62" i="19"/>
  <c r="F62" i="19"/>
  <c r="D62" i="19"/>
  <c r="C62" i="19"/>
  <c r="A62" i="19"/>
  <c r="G61" i="19"/>
  <c r="F61" i="19"/>
  <c r="D61" i="19"/>
  <c r="C61" i="19"/>
  <c r="A61" i="19"/>
  <c r="G60" i="19"/>
  <c r="F60" i="19"/>
  <c r="E60" i="19"/>
  <c r="D60" i="19"/>
  <c r="C60" i="19"/>
  <c r="A60" i="19"/>
  <c r="G59" i="19"/>
  <c r="F59" i="19"/>
  <c r="E59" i="19"/>
  <c r="D59" i="19"/>
  <c r="C59" i="19"/>
  <c r="A59" i="19"/>
  <c r="G58" i="19"/>
  <c r="F58" i="19"/>
  <c r="E58" i="19"/>
  <c r="D58" i="19"/>
  <c r="C58" i="19"/>
  <c r="A58" i="19"/>
  <c r="G57" i="19"/>
  <c r="F57" i="19"/>
  <c r="E57" i="19"/>
  <c r="D57" i="19"/>
  <c r="C57" i="19"/>
  <c r="A57" i="19"/>
  <c r="G56" i="19"/>
  <c r="F56" i="19"/>
  <c r="E56" i="19"/>
  <c r="D56" i="19"/>
  <c r="C56" i="19"/>
  <c r="A56" i="19"/>
  <c r="G55" i="19"/>
  <c r="F55" i="19"/>
  <c r="E55" i="19"/>
  <c r="D55" i="19"/>
  <c r="C55" i="19"/>
  <c r="A55" i="19"/>
  <c r="G54" i="19"/>
  <c r="F54" i="19"/>
  <c r="E54" i="19"/>
  <c r="D54" i="19"/>
  <c r="C54" i="19"/>
  <c r="A54" i="19"/>
  <c r="G53" i="19"/>
  <c r="F53" i="19"/>
  <c r="E53" i="19"/>
  <c r="D53" i="19"/>
  <c r="C53" i="19"/>
  <c r="A53" i="19"/>
  <c r="G52" i="19"/>
  <c r="F52" i="19"/>
  <c r="E52" i="19"/>
  <c r="D52" i="19"/>
  <c r="C52" i="19"/>
  <c r="A52" i="19"/>
  <c r="G51" i="19"/>
  <c r="F51" i="19"/>
  <c r="E51" i="19"/>
  <c r="D51" i="19"/>
  <c r="C51" i="19"/>
  <c r="A51" i="19"/>
  <c r="G50" i="19"/>
  <c r="F50" i="19"/>
  <c r="E50" i="19"/>
  <c r="D50" i="19"/>
  <c r="C50" i="19"/>
  <c r="A50" i="19"/>
  <c r="G49" i="19"/>
  <c r="F49" i="19"/>
  <c r="E49" i="19"/>
  <c r="D49" i="19"/>
  <c r="C49" i="19"/>
  <c r="A49" i="19"/>
  <c r="G48" i="19"/>
  <c r="F48" i="19"/>
  <c r="E48" i="19"/>
  <c r="D48" i="19"/>
  <c r="C48" i="19"/>
  <c r="A48" i="19"/>
  <c r="G47" i="19"/>
  <c r="F47" i="19"/>
  <c r="E47" i="19"/>
  <c r="D47" i="19"/>
  <c r="C47" i="19"/>
  <c r="A47" i="19"/>
  <c r="G46" i="19"/>
  <c r="F46" i="19"/>
  <c r="E46" i="19"/>
  <c r="D46" i="19"/>
  <c r="C46" i="19"/>
  <c r="A46" i="19"/>
  <c r="G45" i="19"/>
  <c r="F45" i="19"/>
  <c r="E45" i="19"/>
  <c r="D45" i="19"/>
  <c r="C45" i="19"/>
  <c r="A45" i="19"/>
  <c r="G44" i="19"/>
  <c r="F44" i="19"/>
  <c r="E44" i="19"/>
  <c r="D44" i="19"/>
  <c r="C44" i="19"/>
  <c r="A44" i="19"/>
  <c r="G43" i="19"/>
  <c r="F43" i="19"/>
  <c r="E43" i="19"/>
  <c r="D43" i="19"/>
  <c r="C43" i="19"/>
  <c r="A43" i="19"/>
  <c r="G42" i="19"/>
  <c r="F42" i="19"/>
  <c r="E42" i="19"/>
  <c r="D42" i="19"/>
  <c r="C42" i="19"/>
  <c r="A42" i="19"/>
  <c r="G41" i="19"/>
  <c r="F41" i="19"/>
  <c r="E41" i="19"/>
  <c r="D41" i="19"/>
  <c r="C41" i="19"/>
  <c r="A41" i="19"/>
  <c r="G40" i="19"/>
  <c r="F40" i="19"/>
  <c r="E40" i="19"/>
  <c r="D40" i="19"/>
  <c r="C40" i="19"/>
  <c r="A40" i="19"/>
  <c r="G39" i="19"/>
  <c r="F39" i="19"/>
  <c r="E39" i="19"/>
  <c r="D39" i="19"/>
  <c r="C39" i="19"/>
  <c r="A39" i="19"/>
  <c r="G38" i="19"/>
  <c r="F38" i="19"/>
  <c r="E38" i="19"/>
  <c r="D38" i="19"/>
  <c r="C38" i="19"/>
  <c r="A38" i="19"/>
  <c r="G37" i="19"/>
  <c r="F37" i="19"/>
  <c r="E37" i="19"/>
  <c r="D37" i="19"/>
  <c r="C37" i="19"/>
  <c r="A37" i="19"/>
  <c r="G36" i="19"/>
  <c r="F36" i="19"/>
  <c r="E36" i="19"/>
  <c r="D36" i="19"/>
  <c r="C36" i="19"/>
  <c r="A36" i="19"/>
  <c r="G35" i="19"/>
  <c r="F35" i="19"/>
  <c r="E35" i="19"/>
  <c r="D35" i="19"/>
  <c r="C35" i="19"/>
  <c r="A35" i="19"/>
  <c r="G34" i="19"/>
  <c r="F34" i="19"/>
  <c r="E34" i="19"/>
  <c r="D34" i="19"/>
  <c r="C34" i="19"/>
  <c r="A34" i="19"/>
  <c r="G32" i="19"/>
  <c r="F32" i="19"/>
  <c r="E32" i="19"/>
  <c r="D32" i="19"/>
  <c r="C32" i="19"/>
  <c r="A32" i="19"/>
  <c r="C31" i="19"/>
  <c r="G30" i="19"/>
  <c r="F30" i="19"/>
  <c r="E30" i="19"/>
  <c r="D30" i="19"/>
  <c r="C30" i="19"/>
  <c r="A30" i="19"/>
  <c r="G29" i="19"/>
  <c r="F29" i="19"/>
  <c r="E29" i="19"/>
  <c r="D29" i="19"/>
  <c r="C29" i="19"/>
  <c r="A29" i="19"/>
  <c r="G28" i="19"/>
  <c r="F28" i="19"/>
  <c r="E28" i="19"/>
  <c r="D28" i="19"/>
  <c r="C28" i="19"/>
  <c r="A28" i="19"/>
  <c r="G27" i="19"/>
  <c r="F27" i="19"/>
  <c r="E27" i="19"/>
  <c r="D27" i="19"/>
  <c r="C27" i="19"/>
  <c r="A27" i="19"/>
  <c r="G26" i="19"/>
  <c r="F26" i="19"/>
  <c r="E26" i="19"/>
  <c r="D26" i="19"/>
  <c r="C26" i="19"/>
  <c r="A26" i="19"/>
  <c r="G25" i="19"/>
  <c r="F25" i="19"/>
  <c r="E25" i="19"/>
  <c r="D25" i="19"/>
  <c r="C25" i="19"/>
  <c r="A25" i="19"/>
  <c r="G24" i="19"/>
  <c r="F24" i="19"/>
  <c r="E24" i="19"/>
  <c r="D24" i="19"/>
  <c r="C24" i="19"/>
  <c r="A24" i="19"/>
  <c r="G23" i="19"/>
  <c r="F23" i="19"/>
  <c r="E23" i="19"/>
  <c r="D23" i="19"/>
  <c r="C23" i="19"/>
  <c r="A23" i="19"/>
  <c r="G22" i="19"/>
  <c r="F22" i="19"/>
  <c r="E22" i="19"/>
  <c r="D22" i="19"/>
  <c r="C22" i="19"/>
  <c r="A22" i="19"/>
  <c r="G21" i="19"/>
  <c r="F21" i="19"/>
  <c r="E21" i="19"/>
  <c r="D21" i="19"/>
  <c r="C21" i="19"/>
  <c r="A21" i="19"/>
  <c r="G20" i="19"/>
  <c r="F20" i="19"/>
  <c r="E20" i="19"/>
  <c r="D20" i="19"/>
  <c r="C20" i="19"/>
  <c r="A20" i="19"/>
  <c r="G19" i="19"/>
  <c r="F19" i="19"/>
  <c r="E19" i="19"/>
  <c r="D19" i="19"/>
  <c r="C19" i="19"/>
  <c r="A19" i="19"/>
  <c r="G18" i="19"/>
  <c r="F18" i="19"/>
  <c r="E18" i="19"/>
  <c r="D18" i="19"/>
  <c r="C18" i="19"/>
  <c r="A18" i="19"/>
  <c r="G17" i="19"/>
  <c r="F17" i="19"/>
  <c r="E17" i="19"/>
  <c r="D17" i="19"/>
  <c r="C17" i="19"/>
  <c r="A17" i="19"/>
  <c r="G16" i="19"/>
  <c r="F16" i="19"/>
  <c r="E16" i="19"/>
  <c r="D16" i="19"/>
  <c r="C16" i="19"/>
  <c r="A16" i="19"/>
  <c r="G15" i="19"/>
  <c r="F15" i="19"/>
  <c r="E15" i="19"/>
  <c r="D15" i="19"/>
  <c r="C15" i="19"/>
  <c r="A15" i="19"/>
  <c r="G14" i="19"/>
  <c r="F14" i="19"/>
  <c r="E14" i="19"/>
  <c r="D14" i="19"/>
  <c r="C14" i="19"/>
  <c r="A14" i="19"/>
  <c r="G13" i="19"/>
  <c r="F13" i="19"/>
  <c r="E13" i="19"/>
  <c r="D13" i="19"/>
  <c r="C13" i="19"/>
  <c r="A13" i="19"/>
  <c r="G12" i="19"/>
  <c r="F12" i="19"/>
  <c r="E12" i="19"/>
  <c r="D12" i="19"/>
  <c r="C12" i="19"/>
  <c r="A12" i="19"/>
  <c r="G11" i="19"/>
  <c r="F11" i="19"/>
  <c r="E11" i="19"/>
  <c r="D11" i="19"/>
  <c r="C11" i="19"/>
  <c r="A11" i="19"/>
  <c r="G10" i="19"/>
  <c r="F10" i="19"/>
  <c r="E10" i="19"/>
  <c r="D10" i="19"/>
  <c r="C10" i="19"/>
  <c r="A10" i="19"/>
  <c r="G8" i="19"/>
  <c r="F8" i="19"/>
  <c r="E8" i="19"/>
  <c r="D8" i="19"/>
  <c r="C8" i="19"/>
  <c r="A8" i="19"/>
  <c r="C7" i="19"/>
  <c r="G6" i="19"/>
  <c r="F6" i="19"/>
  <c r="E6" i="19"/>
  <c r="D6" i="19"/>
  <c r="C6" i="19"/>
  <c r="A6" i="19"/>
  <c r="P4" i="19"/>
  <c r="O4" i="19"/>
  <c r="N4" i="19"/>
  <c r="M4" i="19"/>
  <c r="L4" i="19"/>
  <c r="K5" i="19"/>
  <c r="J5" i="19"/>
  <c r="I5" i="19"/>
  <c r="H3"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C142" i="18"/>
  <c r="G141" i="18"/>
  <c r="F141" i="18"/>
  <c r="E141" i="18"/>
  <c r="D141" i="18"/>
  <c r="C141" i="18"/>
  <c r="A141" i="18"/>
  <c r="G140" i="18"/>
  <c r="F140" i="18"/>
  <c r="E140" i="18"/>
  <c r="D140" i="18"/>
  <c r="C140" i="18"/>
  <c r="A140" i="18"/>
  <c r="G139" i="18"/>
  <c r="F139" i="18"/>
  <c r="E139" i="18"/>
  <c r="D139" i="18"/>
  <c r="C139" i="18"/>
  <c r="A139" i="18"/>
  <c r="G138" i="18"/>
  <c r="F138" i="18"/>
  <c r="E138" i="18"/>
  <c r="D138" i="18"/>
  <c r="C138" i="18"/>
  <c r="A138" i="18"/>
  <c r="G137" i="18"/>
  <c r="F137" i="18"/>
  <c r="E137" i="18"/>
  <c r="D137" i="18"/>
  <c r="C137" i="18"/>
  <c r="A137" i="18"/>
  <c r="G136" i="18"/>
  <c r="F136" i="18"/>
  <c r="E136" i="18"/>
  <c r="D136" i="18"/>
  <c r="C136" i="18"/>
  <c r="A136" i="18"/>
  <c r="G135" i="18"/>
  <c r="F135" i="18"/>
  <c r="E135" i="18"/>
  <c r="D135" i="18"/>
  <c r="C135" i="18"/>
  <c r="A135" i="18"/>
  <c r="G134" i="18"/>
  <c r="F134" i="18"/>
  <c r="E134" i="18"/>
  <c r="D134" i="18"/>
  <c r="C134" i="18"/>
  <c r="A134" i="18"/>
  <c r="G133" i="18"/>
  <c r="F133" i="18"/>
  <c r="E133" i="18"/>
  <c r="D133" i="18"/>
  <c r="C133" i="18"/>
  <c r="A133" i="18"/>
  <c r="G132" i="18"/>
  <c r="F132" i="18"/>
  <c r="E132" i="18"/>
  <c r="D132" i="18"/>
  <c r="C132" i="18"/>
  <c r="A132" i="18"/>
  <c r="G131" i="18"/>
  <c r="F131" i="18"/>
  <c r="E131" i="18"/>
  <c r="D131" i="18"/>
  <c r="C131" i="18"/>
  <c r="A131" i="18"/>
  <c r="G130" i="18"/>
  <c r="F130" i="18"/>
  <c r="E130" i="18"/>
  <c r="D130" i="18"/>
  <c r="C130" i="18"/>
  <c r="A130" i="18"/>
  <c r="G129" i="18"/>
  <c r="F129" i="18"/>
  <c r="E129" i="18"/>
  <c r="D129" i="18"/>
  <c r="C129" i="18"/>
  <c r="A129" i="18"/>
  <c r="G128" i="18"/>
  <c r="F128" i="18"/>
  <c r="E128" i="18"/>
  <c r="D128" i="18"/>
  <c r="C128" i="18"/>
  <c r="A128" i="18"/>
  <c r="G127" i="18"/>
  <c r="F127" i="18"/>
  <c r="E127" i="18"/>
  <c r="D127" i="18"/>
  <c r="C127" i="18"/>
  <c r="A127" i="18"/>
  <c r="G126" i="18"/>
  <c r="F126" i="18"/>
  <c r="E126" i="18"/>
  <c r="D126" i="18"/>
  <c r="C126" i="18"/>
  <c r="A126" i="18"/>
  <c r="G125" i="18"/>
  <c r="F125" i="18"/>
  <c r="E125" i="18"/>
  <c r="D125" i="18"/>
  <c r="C125" i="18"/>
  <c r="A125" i="18"/>
  <c r="G124" i="18"/>
  <c r="F124" i="18"/>
  <c r="E124" i="18"/>
  <c r="D124" i="18"/>
  <c r="C124" i="18"/>
  <c r="A124" i="18"/>
  <c r="G123" i="18"/>
  <c r="F123" i="18"/>
  <c r="E123" i="18"/>
  <c r="D123" i="18"/>
  <c r="C123" i="18"/>
  <c r="A123" i="18"/>
  <c r="G122" i="18"/>
  <c r="F122" i="18"/>
  <c r="E122" i="18"/>
  <c r="D122" i="18"/>
  <c r="C122" i="18"/>
  <c r="A122" i="18"/>
  <c r="G121" i="18"/>
  <c r="F121" i="18"/>
  <c r="E121" i="18"/>
  <c r="D121" i="18"/>
  <c r="C121" i="18"/>
  <c r="A121" i="18"/>
  <c r="G120" i="18"/>
  <c r="F120" i="18"/>
  <c r="E120" i="18"/>
  <c r="D120" i="18"/>
  <c r="C120" i="18"/>
  <c r="A120" i="18"/>
  <c r="G119" i="18"/>
  <c r="F119" i="18"/>
  <c r="E119" i="18"/>
  <c r="D119" i="18"/>
  <c r="C119" i="18"/>
  <c r="A119" i="18"/>
  <c r="G118" i="18"/>
  <c r="F118" i="18"/>
  <c r="E118" i="18"/>
  <c r="D118" i="18"/>
  <c r="C118" i="18"/>
  <c r="A118" i="18"/>
  <c r="G117" i="18"/>
  <c r="F117" i="18"/>
  <c r="D117" i="18"/>
  <c r="C117" i="18"/>
  <c r="A117" i="18"/>
  <c r="C116" i="18"/>
  <c r="D115" i="18"/>
  <c r="C115" i="18"/>
  <c r="A115" i="18"/>
  <c r="D113" i="18"/>
  <c r="C113" i="18"/>
  <c r="A113" i="18"/>
  <c r="C112" i="18"/>
  <c r="G111" i="18"/>
  <c r="F111" i="18"/>
  <c r="D111" i="18"/>
  <c r="C111" i="18"/>
  <c r="A111" i="18"/>
  <c r="G110" i="18"/>
  <c r="F110" i="18"/>
  <c r="D110" i="18"/>
  <c r="C110" i="18"/>
  <c r="A110" i="18"/>
  <c r="G109" i="18"/>
  <c r="F109" i="18"/>
  <c r="D109" i="18"/>
  <c r="C109" i="18"/>
  <c r="A109" i="18"/>
  <c r="G108" i="18"/>
  <c r="F108" i="18"/>
  <c r="D108" i="18"/>
  <c r="C108" i="18"/>
  <c r="A108" i="18"/>
  <c r="G107" i="18"/>
  <c r="F107" i="18"/>
  <c r="D107" i="18"/>
  <c r="C107" i="18"/>
  <c r="A107" i="18"/>
  <c r="G106" i="18"/>
  <c r="F106" i="18"/>
  <c r="D106" i="18"/>
  <c r="C106" i="18"/>
  <c r="A106" i="18"/>
  <c r="G105" i="18"/>
  <c r="F105" i="18"/>
  <c r="D105" i="18"/>
  <c r="C105" i="18"/>
  <c r="A105" i="18"/>
  <c r="G104" i="18"/>
  <c r="F104" i="18"/>
  <c r="D104" i="18"/>
  <c r="C104" i="18"/>
  <c r="A104" i="18"/>
  <c r="G103" i="18"/>
  <c r="F103" i="18"/>
  <c r="D103" i="18"/>
  <c r="C103" i="18"/>
  <c r="A103" i="18"/>
  <c r="G102" i="18"/>
  <c r="F102" i="18"/>
  <c r="D102" i="18"/>
  <c r="C102" i="18"/>
  <c r="A102" i="18"/>
  <c r="G101" i="18"/>
  <c r="F101" i="18"/>
  <c r="D101" i="18"/>
  <c r="C101" i="18"/>
  <c r="A101" i="18"/>
  <c r="G100" i="18"/>
  <c r="F100" i="18"/>
  <c r="D100" i="18"/>
  <c r="C100" i="18"/>
  <c r="A100" i="18"/>
  <c r="G99" i="18"/>
  <c r="F99" i="18"/>
  <c r="D99" i="18"/>
  <c r="C99" i="18"/>
  <c r="A99" i="18"/>
  <c r="G98" i="18"/>
  <c r="F98" i="18"/>
  <c r="D98" i="18"/>
  <c r="C98" i="18"/>
  <c r="A98" i="18"/>
  <c r="G97" i="18"/>
  <c r="F97" i="18"/>
  <c r="D97" i="18"/>
  <c r="C97" i="18"/>
  <c r="A97" i="18"/>
  <c r="G96" i="18"/>
  <c r="F96" i="18"/>
  <c r="D96" i="18"/>
  <c r="C96" i="18"/>
  <c r="A96" i="18"/>
  <c r="G95" i="18"/>
  <c r="F95" i="18"/>
  <c r="D95" i="18"/>
  <c r="C95" i="18"/>
  <c r="A95" i="18"/>
  <c r="G94" i="18"/>
  <c r="F94" i="18"/>
  <c r="D94" i="18"/>
  <c r="C94" i="18"/>
  <c r="A94" i="18"/>
  <c r="G93" i="18"/>
  <c r="F93" i="18"/>
  <c r="D93" i="18"/>
  <c r="C93" i="18"/>
  <c r="A93" i="18"/>
  <c r="G92" i="18"/>
  <c r="F92" i="18"/>
  <c r="D92" i="18"/>
  <c r="C92" i="18"/>
  <c r="A92" i="18"/>
  <c r="G91" i="18"/>
  <c r="F91" i="18"/>
  <c r="D91" i="18"/>
  <c r="C91" i="18"/>
  <c r="A91" i="18"/>
  <c r="G90" i="18"/>
  <c r="F90" i="18"/>
  <c r="D90" i="18"/>
  <c r="C90" i="18"/>
  <c r="A90" i="18"/>
  <c r="G89" i="18"/>
  <c r="F89" i="18"/>
  <c r="D89" i="18"/>
  <c r="C89" i="18"/>
  <c r="A89" i="18"/>
  <c r="G88" i="18"/>
  <c r="F88" i="18"/>
  <c r="D88" i="18"/>
  <c r="C88" i="18"/>
  <c r="A88" i="18"/>
  <c r="G87" i="18"/>
  <c r="F87" i="18"/>
  <c r="D87" i="18"/>
  <c r="C87" i="18"/>
  <c r="A87" i="18"/>
  <c r="G86" i="18"/>
  <c r="F86" i="18"/>
  <c r="D86" i="18"/>
  <c r="C86" i="18"/>
  <c r="A86" i="18"/>
  <c r="G85" i="18"/>
  <c r="F85" i="18"/>
  <c r="D85" i="18"/>
  <c r="C85" i="18"/>
  <c r="A85" i="18"/>
  <c r="G84" i="18"/>
  <c r="F84" i="18"/>
  <c r="D84" i="18"/>
  <c r="C84" i="18"/>
  <c r="A84" i="18"/>
  <c r="G83" i="18"/>
  <c r="F83" i="18"/>
  <c r="D83" i="18"/>
  <c r="C83" i="18"/>
  <c r="A83" i="18"/>
  <c r="G82" i="18"/>
  <c r="F82" i="18"/>
  <c r="D82" i="18"/>
  <c r="C82" i="18"/>
  <c r="A82" i="18"/>
  <c r="G81" i="18"/>
  <c r="F81" i="18"/>
  <c r="D81" i="18"/>
  <c r="C81" i="18"/>
  <c r="A81" i="18"/>
  <c r="G80" i="18"/>
  <c r="F80" i="18"/>
  <c r="D80" i="18"/>
  <c r="C80" i="18"/>
  <c r="A80" i="18"/>
  <c r="G79" i="18"/>
  <c r="F79" i="18"/>
  <c r="D79" i="18"/>
  <c r="C79" i="18"/>
  <c r="A79" i="18"/>
  <c r="G78" i="18"/>
  <c r="F78" i="18"/>
  <c r="D78" i="18"/>
  <c r="C78" i="18"/>
  <c r="A78" i="18"/>
  <c r="G77" i="18"/>
  <c r="F77" i="18"/>
  <c r="D77" i="18"/>
  <c r="C77" i="18"/>
  <c r="A77" i="18"/>
  <c r="G76" i="18"/>
  <c r="F76" i="18"/>
  <c r="D76" i="18"/>
  <c r="C76" i="18"/>
  <c r="A76" i="18"/>
  <c r="G75" i="18"/>
  <c r="F75" i="18"/>
  <c r="D75" i="18"/>
  <c r="C75" i="18"/>
  <c r="A75" i="18"/>
  <c r="G74" i="18"/>
  <c r="F74" i="18"/>
  <c r="D74" i="18"/>
  <c r="C74" i="18"/>
  <c r="A74" i="18"/>
  <c r="G73" i="18"/>
  <c r="F73" i="18"/>
  <c r="D73" i="18"/>
  <c r="C73" i="18"/>
  <c r="A73" i="18"/>
  <c r="G72" i="18"/>
  <c r="F72" i="18"/>
  <c r="D72" i="18"/>
  <c r="C72" i="18"/>
  <c r="A72" i="18"/>
  <c r="G71" i="18"/>
  <c r="F71" i="18"/>
  <c r="D71" i="18"/>
  <c r="C71" i="18"/>
  <c r="A71" i="18"/>
  <c r="G70" i="18"/>
  <c r="F70" i="18"/>
  <c r="D70" i="18"/>
  <c r="C70" i="18"/>
  <c r="A70" i="18"/>
  <c r="G69" i="18"/>
  <c r="F69" i="18"/>
  <c r="D69" i="18"/>
  <c r="C69" i="18"/>
  <c r="A69" i="18"/>
  <c r="G68" i="18"/>
  <c r="F68" i="18"/>
  <c r="D68" i="18"/>
  <c r="C68" i="18"/>
  <c r="A68" i="18"/>
  <c r="G67" i="18"/>
  <c r="F67" i="18"/>
  <c r="D67" i="18"/>
  <c r="C67" i="18"/>
  <c r="A67" i="18"/>
  <c r="G66" i="18"/>
  <c r="F66" i="18"/>
  <c r="D66" i="18"/>
  <c r="C66" i="18"/>
  <c r="A66" i="18"/>
  <c r="G65" i="18"/>
  <c r="F65" i="18"/>
  <c r="D65" i="18"/>
  <c r="C65" i="18"/>
  <c r="A65" i="18"/>
  <c r="G64" i="18"/>
  <c r="F64" i="18"/>
  <c r="D64" i="18"/>
  <c r="C64" i="18"/>
  <c r="A64" i="18"/>
  <c r="G63" i="18"/>
  <c r="F63" i="18"/>
  <c r="D63" i="18"/>
  <c r="C63" i="18"/>
  <c r="A63" i="18"/>
  <c r="G62" i="18"/>
  <c r="F62" i="18"/>
  <c r="D62" i="18"/>
  <c r="C62" i="18"/>
  <c r="A62" i="18"/>
  <c r="G61" i="18"/>
  <c r="F61" i="18"/>
  <c r="D61" i="18"/>
  <c r="C61" i="18"/>
  <c r="A61" i="18"/>
  <c r="G60" i="18"/>
  <c r="F60" i="18"/>
  <c r="E60" i="18"/>
  <c r="D60" i="18"/>
  <c r="C60" i="18"/>
  <c r="A60" i="18"/>
  <c r="G59" i="18"/>
  <c r="F59" i="18"/>
  <c r="E59" i="18"/>
  <c r="D59" i="18"/>
  <c r="C59" i="18"/>
  <c r="A59" i="18"/>
  <c r="G58" i="18"/>
  <c r="F58" i="18"/>
  <c r="E58" i="18"/>
  <c r="D58" i="18"/>
  <c r="C58" i="18"/>
  <c r="A58" i="18"/>
  <c r="G57" i="18"/>
  <c r="F57" i="18"/>
  <c r="E57" i="18"/>
  <c r="D57" i="18"/>
  <c r="C57" i="18"/>
  <c r="A57" i="18"/>
  <c r="G56" i="18"/>
  <c r="F56" i="18"/>
  <c r="E56" i="18"/>
  <c r="D56" i="18"/>
  <c r="C56" i="18"/>
  <c r="A56" i="18"/>
  <c r="G55" i="18"/>
  <c r="F55" i="18"/>
  <c r="E55" i="18"/>
  <c r="D55" i="18"/>
  <c r="C55" i="18"/>
  <c r="A55" i="18"/>
  <c r="G54" i="18"/>
  <c r="F54" i="18"/>
  <c r="E54" i="18"/>
  <c r="D54" i="18"/>
  <c r="C54" i="18"/>
  <c r="A54" i="18"/>
  <c r="G53" i="18"/>
  <c r="F53" i="18"/>
  <c r="E53" i="18"/>
  <c r="D53" i="18"/>
  <c r="C53" i="18"/>
  <c r="A53" i="18"/>
  <c r="G52" i="18"/>
  <c r="F52" i="18"/>
  <c r="E52" i="18"/>
  <c r="D52" i="18"/>
  <c r="C52" i="18"/>
  <c r="A52" i="18"/>
  <c r="G51" i="18"/>
  <c r="F51" i="18"/>
  <c r="E51" i="18"/>
  <c r="D51" i="18"/>
  <c r="C51" i="18"/>
  <c r="A51" i="18"/>
  <c r="G50" i="18"/>
  <c r="F50" i="18"/>
  <c r="E50" i="18"/>
  <c r="D50" i="18"/>
  <c r="C50" i="18"/>
  <c r="A50" i="18"/>
  <c r="G49" i="18"/>
  <c r="F49" i="18"/>
  <c r="E49" i="18"/>
  <c r="D49" i="18"/>
  <c r="C49" i="18"/>
  <c r="A49" i="18"/>
  <c r="G48" i="18"/>
  <c r="F48" i="18"/>
  <c r="E48" i="18"/>
  <c r="D48" i="18"/>
  <c r="C48" i="18"/>
  <c r="A48" i="18"/>
  <c r="G47" i="18"/>
  <c r="F47" i="18"/>
  <c r="E47" i="18"/>
  <c r="D47" i="18"/>
  <c r="C47" i="18"/>
  <c r="A47" i="18"/>
  <c r="G46" i="18"/>
  <c r="F46" i="18"/>
  <c r="E46" i="18"/>
  <c r="D46" i="18"/>
  <c r="C46" i="18"/>
  <c r="A46" i="18"/>
  <c r="G45" i="18"/>
  <c r="F45" i="18"/>
  <c r="E45" i="18"/>
  <c r="D45" i="18"/>
  <c r="C45" i="18"/>
  <c r="A45" i="18"/>
  <c r="G44" i="18"/>
  <c r="F44" i="18"/>
  <c r="E44" i="18"/>
  <c r="D44" i="18"/>
  <c r="C44" i="18"/>
  <c r="A44" i="18"/>
  <c r="G43" i="18"/>
  <c r="F43" i="18"/>
  <c r="E43" i="18"/>
  <c r="D43" i="18"/>
  <c r="C43" i="18"/>
  <c r="A43" i="18"/>
  <c r="G42" i="18"/>
  <c r="F42" i="18"/>
  <c r="E42" i="18"/>
  <c r="D42" i="18"/>
  <c r="C42" i="18"/>
  <c r="A42" i="18"/>
  <c r="G41" i="18"/>
  <c r="F41" i="18"/>
  <c r="E41" i="18"/>
  <c r="D41" i="18"/>
  <c r="C41" i="18"/>
  <c r="A41" i="18"/>
  <c r="G40" i="18"/>
  <c r="F40" i="18"/>
  <c r="E40" i="18"/>
  <c r="D40" i="18"/>
  <c r="C40" i="18"/>
  <c r="A40" i="18"/>
  <c r="G39" i="18"/>
  <c r="F39" i="18"/>
  <c r="E39" i="18"/>
  <c r="D39" i="18"/>
  <c r="C39" i="18"/>
  <c r="A39" i="18"/>
  <c r="G38" i="18"/>
  <c r="F38" i="18"/>
  <c r="E38" i="18"/>
  <c r="D38" i="18"/>
  <c r="C38" i="18"/>
  <c r="A38" i="18"/>
  <c r="G37" i="18"/>
  <c r="F37" i="18"/>
  <c r="E37" i="18"/>
  <c r="D37" i="18"/>
  <c r="C37" i="18"/>
  <c r="A37" i="18"/>
  <c r="G36" i="18"/>
  <c r="F36" i="18"/>
  <c r="E36" i="18"/>
  <c r="D36" i="18"/>
  <c r="C36" i="18"/>
  <c r="A36" i="18"/>
  <c r="G35" i="18"/>
  <c r="F35" i="18"/>
  <c r="E35" i="18"/>
  <c r="D35" i="18"/>
  <c r="C35" i="18"/>
  <c r="A35" i="18"/>
  <c r="G34" i="18"/>
  <c r="F34" i="18"/>
  <c r="E34" i="18"/>
  <c r="D34" i="18"/>
  <c r="C34" i="18"/>
  <c r="A34" i="18"/>
  <c r="G32" i="18"/>
  <c r="F32" i="18"/>
  <c r="E32" i="18"/>
  <c r="D32" i="18"/>
  <c r="C32" i="18"/>
  <c r="A32" i="18"/>
  <c r="C31" i="18"/>
  <c r="G30" i="18"/>
  <c r="F30" i="18"/>
  <c r="E30" i="18"/>
  <c r="D30" i="18"/>
  <c r="C30" i="18"/>
  <c r="A30" i="18"/>
  <c r="G29" i="18"/>
  <c r="F29" i="18"/>
  <c r="E29" i="18"/>
  <c r="D29" i="18"/>
  <c r="C29" i="18"/>
  <c r="A29" i="18"/>
  <c r="G28" i="18"/>
  <c r="F28" i="18"/>
  <c r="E28" i="18"/>
  <c r="D28" i="18"/>
  <c r="C28" i="18"/>
  <c r="A28" i="18"/>
  <c r="G27" i="18"/>
  <c r="F27" i="18"/>
  <c r="E27" i="18"/>
  <c r="D27" i="18"/>
  <c r="C27" i="18"/>
  <c r="A27" i="18"/>
  <c r="G26" i="18"/>
  <c r="F26" i="18"/>
  <c r="E26" i="18"/>
  <c r="D26" i="18"/>
  <c r="C26" i="18"/>
  <c r="A26" i="18"/>
  <c r="G25" i="18"/>
  <c r="F25" i="18"/>
  <c r="E25" i="18"/>
  <c r="D25" i="18"/>
  <c r="C25" i="18"/>
  <c r="A25" i="18"/>
  <c r="G24" i="18"/>
  <c r="F24" i="18"/>
  <c r="E24" i="18"/>
  <c r="D24" i="18"/>
  <c r="C24" i="18"/>
  <c r="A24" i="18"/>
  <c r="G23" i="18"/>
  <c r="F23" i="18"/>
  <c r="E23" i="18"/>
  <c r="D23" i="18"/>
  <c r="C23" i="18"/>
  <c r="A23" i="18"/>
  <c r="G22" i="18"/>
  <c r="F22" i="18"/>
  <c r="E22" i="18"/>
  <c r="D22" i="18"/>
  <c r="C22" i="18"/>
  <c r="A22" i="18"/>
  <c r="G21" i="18"/>
  <c r="F21" i="18"/>
  <c r="E21" i="18"/>
  <c r="D21" i="18"/>
  <c r="C21" i="18"/>
  <c r="A21" i="18"/>
  <c r="G20" i="18"/>
  <c r="F20" i="18"/>
  <c r="E20" i="18"/>
  <c r="D20" i="18"/>
  <c r="C20" i="18"/>
  <c r="A20" i="18"/>
  <c r="G19" i="18"/>
  <c r="F19" i="18"/>
  <c r="E19" i="18"/>
  <c r="D19" i="18"/>
  <c r="C19" i="18"/>
  <c r="A19" i="18"/>
  <c r="G18" i="18"/>
  <c r="F18" i="18"/>
  <c r="E18" i="18"/>
  <c r="D18" i="18"/>
  <c r="C18" i="18"/>
  <c r="A18" i="18"/>
  <c r="G17" i="18"/>
  <c r="F17" i="18"/>
  <c r="E17" i="18"/>
  <c r="D17" i="18"/>
  <c r="C17" i="18"/>
  <c r="A17" i="18"/>
  <c r="G16" i="18"/>
  <c r="F16" i="18"/>
  <c r="E16" i="18"/>
  <c r="D16" i="18"/>
  <c r="C16" i="18"/>
  <c r="A16" i="18"/>
  <c r="G15" i="18"/>
  <c r="F15" i="18"/>
  <c r="E15" i="18"/>
  <c r="D15" i="18"/>
  <c r="C15" i="18"/>
  <c r="A15" i="18"/>
  <c r="G14" i="18"/>
  <c r="F14" i="18"/>
  <c r="E14" i="18"/>
  <c r="D14" i="18"/>
  <c r="C14" i="18"/>
  <c r="A14" i="18"/>
  <c r="G13" i="18"/>
  <c r="F13" i="18"/>
  <c r="E13" i="18"/>
  <c r="D13" i="18"/>
  <c r="C13" i="18"/>
  <c r="A13" i="18"/>
  <c r="G12" i="18"/>
  <c r="F12" i="18"/>
  <c r="E12" i="18"/>
  <c r="D12" i="18"/>
  <c r="C12" i="18"/>
  <c r="A12" i="18"/>
  <c r="G11" i="18"/>
  <c r="F11" i="18"/>
  <c r="E11" i="18"/>
  <c r="D11" i="18"/>
  <c r="C11" i="18"/>
  <c r="A11" i="18"/>
  <c r="G10" i="18"/>
  <c r="F10" i="18"/>
  <c r="E10" i="18"/>
  <c r="D10" i="18"/>
  <c r="C10" i="18"/>
  <c r="A10" i="18"/>
  <c r="G8" i="18"/>
  <c r="F8" i="18"/>
  <c r="E8" i="18"/>
  <c r="D8" i="18"/>
  <c r="C8" i="18"/>
  <c r="A8" i="18"/>
  <c r="C7" i="18"/>
  <c r="G6" i="18"/>
  <c r="F6" i="18"/>
  <c r="E6" i="18"/>
  <c r="D6" i="18"/>
  <c r="C6" i="18"/>
  <c r="A6" i="18"/>
  <c r="P4" i="18"/>
  <c r="O4" i="18"/>
  <c r="N4" i="18"/>
  <c r="M4" i="18"/>
  <c r="L4" i="18"/>
  <c r="K5" i="18"/>
  <c r="J5" i="18"/>
  <c r="I5" i="18"/>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C142" i="17"/>
  <c r="F141" i="17"/>
  <c r="E141" i="17"/>
  <c r="D141" i="17"/>
  <c r="C141" i="17"/>
  <c r="A141" i="17"/>
  <c r="F140" i="17"/>
  <c r="E140" i="17"/>
  <c r="D140" i="17"/>
  <c r="C140" i="17"/>
  <c r="A140" i="17"/>
  <c r="F139" i="17"/>
  <c r="E139" i="17"/>
  <c r="D139" i="17"/>
  <c r="C139" i="17"/>
  <c r="A139" i="17"/>
  <c r="F138" i="17"/>
  <c r="E138" i="17"/>
  <c r="D138" i="17"/>
  <c r="C138" i="17"/>
  <c r="A138" i="17"/>
  <c r="F137" i="17"/>
  <c r="E137" i="17"/>
  <c r="D137" i="17"/>
  <c r="C137" i="17"/>
  <c r="A137" i="17"/>
  <c r="F136" i="17"/>
  <c r="E136" i="17"/>
  <c r="D136" i="17"/>
  <c r="C136" i="17"/>
  <c r="A136" i="17"/>
  <c r="F135" i="17"/>
  <c r="E135" i="17"/>
  <c r="D135" i="17"/>
  <c r="C135" i="17"/>
  <c r="A135" i="17"/>
  <c r="F134" i="17"/>
  <c r="E134" i="17"/>
  <c r="D134" i="17"/>
  <c r="C134" i="17"/>
  <c r="A134" i="17"/>
  <c r="F133" i="17"/>
  <c r="E133" i="17"/>
  <c r="D133" i="17"/>
  <c r="C133" i="17"/>
  <c r="A133" i="17"/>
  <c r="F132" i="17"/>
  <c r="E132" i="17"/>
  <c r="D132" i="17"/>
  <c r="C132" i="17"/>
  <c r="A132" i="17"/>
  <c r="F131" i="17"/>
  <c r="E131" i="17"/>
  <c r="D131" i="17"/>
  <c r="C131" i="17"/>
  <c r="A131" i="17"/>
  <c r="F130" i="17"/>
  <c r="E130" i="17"/>
  <c r="D130" i="17"/>
  <c r="C130" i="17"/>
  <c r="A130" i="17"/>
  <c r="F129" i="17"/>
  <c r="E129" i="17"/>
  <c r="D129" i="17"/>
  <c r="C129" i="17"/>
  <c r="A129" i="17"/>
  <c r="F128" i="17"/>
  <c r="E128" i="17"/>
  <c r="D128" i="17"/>
  <c r="C128" i="17"/>
  <c r="A128" i="17"/>
  <c r="F127" i="17"/>
  <c r="E127" i="17"/>
  <c r="D127" i="17"/>
  <c r="C127" i="17"/>
  <c r="A127" i="17"/>
  <c r="F126" i="17"/>
  <c r="E126" i="17"/>
  <c r="D126" i="17"/>
  <c r="C126" i="17"/>
  <c r="A126" i="17"/>
  <c r="F125" i="17"/>
  <c r="E125" i="17"/>
  <c r="D125" i="17"/>
  <c r="C125" i="17"/>
  <c r="A125" i="17"/>
  <c r="F124" i="17"/>
  <c r="E124" i="17"/>
  <c r="D124" i="17"/>
  <c r="C124" i="17"/>
  <c r="A124" i="17"/>
  <c r="F123" i="17"/>
  <c r="E123" i="17"/>
  <c r="D123" i="17"/>
  <c r="C123" i="17"/>
  <c r="A123" i="17"/>
  <c r="F122" i="17"/>
  <c r="E122" i="17"/>
  <c r="D122" i="17"/>
  <c r="C122" i="17"/>
  <c r="A122" i="17"/>
  <c r="F121" i="17"/>
  <c r="E121" i="17"/>
  <c r="D121" i="17"/>
  <c r="C121" i="17"/>
  <c r="A121" i="17"/>
  <c r="F120" i="17"/>
  <c r="E120" i="17"/>
  <c r="D120" i="17"/>
  <c r="C120" i="17"/>
  <c r="A120" i="17"/>
  <c r="F119" i="17"/>
  <c r="E119" i="17"/>
  <c r="D119" i="17"/>
  <c r="C119" i="17"/>
  <c r="A119" i="17"/>
  <c r="F118" i="17"/>
  <c r="E118" i="17"/>
  <c r="D118" i="17"/>
  <c r="C118" i="17"/>
  <c r="A118" i="17"/>
  <c r="F117" i="17"/>
  <c r="E117" i="17"/>
  <c r="D117" i="17"/>
  <c r="C117" i="17"/>
  <c r="A117" i="17"/>
  <c r="C116" i="17"/>
  <c r="D115" i="17"/>
  <c r="C115" i="17"/>
  <c r="A115" i="17"/>
  <c r="D113" i="17"/>
  <c r="C113" i="17"/>
  <c r="A113" i="17"/>
  <c r="C112" i="17"/>
  <c r="F111" i="17"/>
  <c r="E111" i="17"/>
  <c r="D111" i="17"/>
  <c r="C111" i="17"/>
  <c r="A111" i="17"/>
  <c r="F110" i="17"/>
  <c r="E110" i="17"/>
  <c r="D110" i="17"/>
  <c r="C110" i="17"/>
  <c r="A110" i="17"/>
  <c r="F109" i="17"/>
  <c r="E109" i="17"/>
  <c r="D109" i="17"/>
  <c r="C109" i="17"/>
  <c r="A109" i="17"/>
  <c r="F108" i="17"/>
  <c r="E108" i="17"/>
  <c r="D108" i="17"/>
  <c r="C108" i="17"/>
  <c r="A108" i="17"/>
  <c r="F107" i="17"/>
  <c r="E107" i="17"/>
  <c r="D107" i="17"/>
  <c r="C107" i="17"/>
  <c r="A107" i="17"/>
  <c r="F106" i="17"/>
  <c r="E106" i="17"/>
  <c r="D106" i="17"/>
  <c r="C106" i="17"/>
  <c r="A106" i="17"/>
  <c r="F105" i="17"/>
  <c r="E105" i="17"/>
  <c r="D105" i="17"/>
  <c r="C105" i="17"/>
  <c r="A105" i="17"/>
  <c r="F104" i="17"/>
  <c r="E104" i="17"/>
  <c r="D104" i="17"/>
  <c r="C104" i="17"/>
  <c r="A104" i="17"/>
  <c r="F103" i="17"/>
  <c r="E103" i="17"/>
  <c r="D103" i="17"/>
  <c r="C103" i="17"/>
  <c r="A103" i="17"/>
  <c r="F102" i="17"/>
  <c r="E102" i="17"/>
  <c r="D102" i="17"/>
  <c r="C102" i="17"/>
  <c r="A102" i="17"/>
  <c r="F101" i="17"/>
  <c r="E101" i="17"/>
  <c r="D101" i="17"/>
  <c r="C101" i="17"/>
  <c r="A101" i="17"/>
  <c r="F100" i="17"/>
  <c r="E100" i="17"/>
  <c r="D100" i="17"/>
  <c r="C100" i="17"/>
  <c r="A100" i="17"/>
  <c r="F99" i="17"/>
  <c r="E99" i="17"/>
  <c r="D99" i="17"/>
  <c r="C99" i="17"/>
  <c r="A99" i="17"/>
  <c r="F98" i="17"/>
  <c r="E98" i="17"/>
  <c r="D98" i="17"/>
  <c r="C98" i="17"/>
  <c r="A98" i="17"/>
  <c r="F97" i="17"/>
  <c r="E97" i="17"/>
  <c r="D97" i="17"/>
  <c r="C97" i="17"/>
  <c r="A97" i="17"/>
  <c r="F96" i="17"/>
  <c r="E96" i="17"/>
  <c r="D96" i="17"/>
  <c r="C96" i="17"/>
  <c r="A96" i="17"/>
  <c r="F95" i="17"/>
  <c r="E95" i="17"/>
  <c r="D95" i="17"/>
  <c r="C95" i="17"/>
  <c r="A95" i="17"/>
  <c r="F94" i="17"/>
  <c r="E94" i="17"/>
  <c r="D94" i="17"/>
  <c r="C94" i="17"/>
  <c r="A94" i="17"/>
  <c r="F93" i="17"/>
  <c r="E93" i="17"/>
  <c r="D93" i="17"/>
  <c r="C93" i="17"/>
  <c r="A93" i="17"/>
  <c r="F92" i="17"/>
  <c r="E92" i="17"/>
  <c r="D92" i="17"/>
  <c r="C92" i="17"/>
  <c r="A92" i="17"/>
  <c r="F91" i="17"/>
  <c r="E91" i="17"/>
  <c r="D91" i="17"/>
  <c r="C91" i="17"/>
  <c r="A91" i="17"/>
  <c r="F90" i="17"/>
  <c r="E90" i="17"/>
  <c r="D90" i="17"/>
  <c r="C90" i="17"/>
  <c r="A90" i="17"/>
  <c r="F89" i="17"/>
  <c r="E89" i="17"/>
  <c r="D89" i="17"/>
  <c r="C89" i="17"/>
  <c r="A89" i="17"/>
  <c r="F88" i="17"/>
  <c r="E88" i="17"/>
  <c r="D88" i="17"/>
  <c r="C88" i="17"/>
  <c r="A88" i="17"/>
  <c r="F87" i="17"/>
  <c r="E87" i="17"/>
  <c r="D87" i="17"/>
  <c r="C87" i="17"/>
  <c r="A87" i="17"/>
  <c r="F86" i="17"/>
  <c r="E86" i="17"/>
  <c r="D86" i="17"/>
  <c r="C86" i="17"/>
  <c r="A86" i="17"/>
  <c r="F85" i="17"/>
  <c r="E85" i="17"/>
  <c r="D85" i="17"/>
  <c r="C85" i="17"/>
  <c r="A85" i="17"/>
  <c r="F84" i="17"/>
  <c r="E84" i="17"/>
  <c r="D84" i="17"/>
  <c r="C84" i="17"/>
  <c r="A84" i="17"/>
  <c r="F83" i="17"/>
  <c r="E83" i="17"/>
  <c r="D83" i="17"/>
  <c r="C83" i="17"/>
  <c r="A83" i="17"/>
  <c r="F82" i="17"/>
  <c r="E82" i="17"/>
  <c r="D82" i="17"/>
  <c r="C82" i="17"/>
  <c r="A82" i="17"/>
  <c r="F81" i="17"/>
  <c r="E81" i="17"/>
  <c r="D81" i="17"/>
  <c r="C81" i="17"/>
  <c r="A81" i="17"/>
  <c r="F80" i="17"/>
  <c r="E80" i="17"/>
  <c r="D80" i="17"/>
  <c r="C80" i="17"/>
  <c r="A80" i="17"/>
  <c r="F79" i="17"/>
  <c r="E79" i="17"/>
  <c r="D79" i="17"/>
  <c r="C79" i="17"/>
  <c r="A79" i="17"/>
  <c r="F78" i="17"/>
  <c r="E78" i="17"/>
  <c r="D78" i="17"/>
  <c r="C78" i="17"/>
  <c r="A78" i="17"/>
  <c r="F77" i="17"/>
  <c r="E77" i="17"/>
  <c r="D77" i="17"/>
  <c r="C77" i="17"/>
  <c r="A77" i="17"/>
  <c r="F76" i="17"/>
  <c r="E76" i="17"/>
  <c r="D76" i="17"/>
  <c r="C76" i="17"/>
  <c r="A76" i="17"/>
  <c r="F75" i="17"/>
  <c r="E75" i="17"/>
  <c r="D75" i="17"/>
  <c r="C75" i="17"/>
  <c r="A75" i="17"/>
  <c r="F74" i="17"/>
  <c r="E74" i="17"/>
  <c r="D74" i="17"/>
  <c r="C74" i="17"/>
  <c r="A74" i="17"/>
  <c r="F73" i="17"/>
  <c r="E73" i="17"/>
  <c r="D73" i="17"/>
  <c r="C73" i="17"/>
  <c r="A73" i="17"/>
  <c r="F72" i="17"/>
  <c r="E72" i="17"/>
  <c r="D72" i="17"/>
  <c r="C72" i="17"/>
  <c r="A72" i="17"/>
  <c r="F71" i="17"/>
  <c r="E71" i="17"/>
  <c r="D71" i="17"/>
  <c r="C71" i="17"/>
  <c r="A71" i="17"/>
  <c r="F70" i="17"/>
  <c r="E70" i="17"/>
  <c r="D70" i="17"/>
  <c r="C70" i="17"/>
  <c r="A70" i="17"/>
  <c r="F69" i="17"/>
  <c r="E69" i="17"/>
  <c r="D69" i="17"/>
  <c r="C69" i="17"/>
  <c r="A69" i="17"/>
  <c r="F68" i="17"/>
  <c r="E68" i="17"/>
  <c r="D68" i="17"/>
  <c r="C68" i="17"/>
  <c r="A68" i="17"/>
  <c r="F67" i="17"/>
  <c r="E67" i="17"/>
  <c r="D67" i="17"/>
  <c r="C67" i="17"/>
  <c r="A67" i="17"/>
  <c r="F66" i="17"/>
  <c r="E66" i="17"/>
  <c r="D66" i="17"/>
  <c r="C66" i="17"/>
  <c r="A66" i="17"/>
  <c r="F65" i="17"/>
  <c r="E65" i="17"/>
  <c r="D65" i="17"/>
  <c r="C65" i="17"/>
  <c r="A65" i="17"/>
  <c r="F64" i="17"/>
  <c r="E64" i="17"/>
  <c r="D64" i="17"/>
  <c r="C64" i="17"/>
  <c r="A64" i="17"/>
  <c r="F63" i="17"/>
  <c r="E63" i="17"/>
  <c r="D63" i="17"/>
  <c r="C63" i="17"/>
  <c r="A63" i="17"/>
  <c r="F62" i="17"/>
  <c r="E62" i="17"/>
  <c r="D62" i="17"/>
  <c r="C62" i="17"/>
  <c r="A62" i="17"/>
  <c r="F61" i="17"/>
  <c r="E61" i="17"/>
  <c r="D61" i="17"/>
  <c r="C61" i="17"/>
  <c r="A61" i="17"/>
  <c r="F60" i="17"/>
  <c r="E60" i="17"/>
  <c r="D60" i="17"/>
  <c r="C60" i="17"/>
  <c r="A60" i="17"/>
  <c r="F59" i="17"/>
  <c r="E59" i="17"/>
  <c r="D59" i="17"/>
  <c r="C59" i="17"/>
  <c r="A59" i="17"/>
  <c r="F58" i="17"/>
  <c r="E58" i="17"/>
  <c r="D58" i="17"/>
  <c r="C58" i="17"/>
  <c r="A58" i="17"/>
  <c r="F57" i="17"/>
  <c r="E57" i="17"/>
  <c r="D57" i="17"/>
  <c r="C57" i="17"/>
  <c r="A57" i="17"/>
  <c r="F56" i="17"/>
  <c r="E56" i="17"/>
  <c r="D56" i="17"/>
  <c r="C56" i="17"/>
  <c r="A56" i="17"/>
  <c r="F55" i="17"/>
  <c r="E55" i="17"/>
  <c r="D55" i="17"/>
  <c r="C55" i="17"/>
  <c r="A55" i="17"/>
  <c r="F54" i="17"/>
  <c r="E54" i="17"/>
  <c r="D54" i="17"/>
  <c r="C54" i="17"/>
  <c r="A54" i="17"/>
  <c r="F53" i="17"/>
  <c r="E53" i="17"/>
  <c r="D53" i="17"/>
  <c r="C53" i="17"/>
  <c r="A53" i="17"/>
  <c r="F52" i="17"/>
  <c r="E52" i="17"/>
  <c r="D52" i="17"/>
  <c r="C52" i="17"/>
  <c r="A52" i="17"/>
  <c r="F51" i="17"/>
  <c r="E51" i="17"/>
  <c r="D51" i="17"/>
  <c r="C51" i="17"/>
  <c r="A51" i="17"/>
  <c r="F50" i="17"/>
  <c r="E50" i="17"/>
  <c r="D50" i="17"/>
  <c r="C50" i="17"/>
  <c r="A50" i="17"/>
  <c r="F49" i="17"/>
  <c r="E49" i="17"/>
  <c r="D49" i="17"/>
  <c r="C49" i="17"/>
  <c r="A49" i="17"/>
  <c r="F48" i="17"/>
  <c r="E48" i="17"/>
  <c r="D48" i="17"/>
  <c r="C48" i="17"/>
  <c r="A48" i="17"/>
  <c r="F47" i="17"/>
  <c r="E47" i="17"/>
  <c r="D47" i="17"/>
  <c r="C47" i="17"/>
  <c r="A47" i="17"/>
  <c r="F46" i="17"/>
  <c r="E46" i="17"/>
  <c r="D46" i="17"/>
  <c r="C46" i="17"/>
  <c r="A46" i="17"/>
  <c r="F45" i="17"/>
  <c r="E45" i="17"/>
  <c r="D45" i="17"/>
  <c r="C45" i="17"/>
  <c r="A45" i="17"/>
  <c r="F44" i="17"/>
  <c r="E44" i="17"/>
  <c r="D44" i="17"/>
  <c r="C44" i="17"/>
  <c r="A44" i="17"/>
  <c r="F43" i="17"/>
  <c r="E43" i="17"/>
  <c r="D43" i="17"/>
  <c r="C43" i="17"/>
  <c r="A43" i="17"/>
  <c r="F42" i="17"/>
  <c r="E42" i="17"/>
  <c r="D42" i="17"/>
  <c r="C42" i="17"/>
  <c r="A42" i="17"/>
  <c r="F41" i="17"/>
  <c r="E41" i="17"/>
  <c r="D41" i="17"/>
  <c r="C41" i="17"/>
  <c r="A41" i="17"/>
  <c r="F40" i="17"/>
  <c r="E40" i="17"/>
  <c r="D40" i="17"/>
  <c r="C40" i="17"/>
  <c r="A40" i="17"/>
  <c r="F39" i="17"/>
  <c r="E39" i="17"/>
  <c r="D39" i="17"/>
  <c r="C39" i="17"/>
  <c r="A39" i="17"/>
  <c r="F38" i="17"/>
  <c r="E38" i="17"/>
  <c r="D38" i="17"/>
  <c r="C38" i="17"/>
  <c r="A38" i="17"/>
  <c r="F37" i="17"/>
  <c r="E37" i="17"/>
  <c r="D37" i="17"/>
  <c r="C37" i="17"/>
  <c r="A37" i="17"/>
  <c r="F36" i="17"/>
  <c r="E36" i="17"/>
  <c r="D36" i="17"/>
  <c r="C36" i="17"/>
  <c r="A36" i="17"/>
  <c r="F35" i="17"/>
  <c r="E35" i="17"/>
  <c r="D35" i="17"/>
  <c r="C35" i="17"/>
  <c r="A35" i="17"/>
  <c r="F34" i="17"/>
  <c r="E34" i="17"/>
  <c r="D34" i="17"/>
  <c r="C34" i="17"/>
  <c r="A34" i="17"/>
  <c r="F32" i="17"/>
  <c r="E32" i="17"/>
  <c r="D32" i="17"/>
  <c r="C32" i="17"/>
  <c r="A32" i="17"/>
  <c r="C31" i="17"/>
  <c r="F30" i="17"/>
  <c r="E30" i="17"/>
  <c r="D30" i="17"/>
  <c r="C30" i="17"/>
  <c r="A30" i="17"/>
  <c r="F29" i="17"/>
  <c r="E29" i="17"/>
  <c r="D29" i="17"/>
  <c r="C29" i="17"/>
  <c r="A29" i="17"/>
  <c r="F28" i="17"/>
  <c r="E28" i="17"/>
  <c r="D28" i="17"/>
  <c r="C28" i="17"/>
  <c r="A28" i="17"/>
  <c r="F27" i="17"/>
  <c r="E27" i="17"/>
  <c r="D27" i="17"/>
  <c r="C27" i="17"/>
  <c r="A27" i="17"/>
  <c r="F26" i="17"/>
  <c r="E26" i="17"/>
  <c r="D26" i="17"/>
  <c r="C26" i="17"/>
  <c r="A26" i="17"/>
  <c r="F25" i="17"/>
  <c r="E25" i="17"/>
  <c r="D25" i="17"/>
  <c r="C25" i="17"/>
  <c r="A25" i="17"/>
  <c r="F24" i="17"/>
  <c r="E24" i="17"/>
  <c r="D24" i="17"/>
  <c r="C24" i="17"/>
  <c r="A24" i="17"/>
  <c r="F23" i="17"/>
  <c r="E23" i="17"/>
  <c r="D23" i="17"/>
  <c r="C23" i="17"/>
  <c r="A23" i="17"/>
  <c r="F22" i="17"/>
  <c r="E22" i="17"/>
  <c r="D22" i="17"/>
  <c r="C22" i="17"/>
  <c r="A22" i="17"/>
  <c r="F21" i="17"/>
  <c r="E21" i="17"/>
  <c r="D21" i="17"/>
  <c r="C21" i="17"/>
  <c r="A21" i="17"/>
  <c r="F20" i="17"/>
  <c r="E20" i="17"/>
  <c r="D20" i="17"/>
  <c r="C20" i="17"/>
  <c r="A20" i="17"/>
  <c r="F19" i="17"/>
  <c r="E19" i="17"/>
  <c r="D19" i="17"/>
  <c r="C19" i="17"/>
  <c r="A19" i="17"/>
  <c r="F18" i="17"/>
  <c r="E18" i="17"/>
  <c r="D18" i="17"/>
  <c r="C18" i="17"/>
  <c r="A18" i="17"/>
  <c r="F17" i="17"/>
  <c r="E17" i="17"/>
  <c r="D17" i="17"/>
  <c r="C17" i="17"/>
  <c r="A17" i="17"/>
  <c r="F16" i="17"/>
  <c r="E16" i="17"/>
  <c r="D16" i="17"/>
  <c r="C16" i="17"/>
  <c r="A16" i="17"/>
  <c r="F15" i="17"/>
  <c r="E15" i="17"/>
  <c r="D15" i="17"/>
  <c r="C15" i="17"/>
  <c r="A15" i="17"/>
  <c r="F14" i="17"/>
  <c r="E14" i="17"/>
  <c r="D14" i="17"/>
  <c r="C14" i="17"/>
  <c r="A14" i="17"/>
  <c r="F13" i="17"/>
  <c r="E13" i="17"/>
  <c r="D13" i="17"/>
  <c r="C13" i="17"/>
  <c r="A13" i="17"/>
  <c r="F12" i="17"/>
  <c r="E12" i="17"/>
  <c r="D12" i="17"/>
  <c r="C12" i="17"/>
  <c r="A12" i="17"/>
  <c r="F11" i="17"/>
  <c r="E11" i="17"/>
  <c r="D11" i="17"/>
  <c r="C11" i="17"/>
  <c r="A11" i="17"/>
  <c r="F10" i="17"/>
  <c r="E10" i="17"/>
  <c r="D10" i="17"/>
  <c r="C10" i="17"/>
  <c r="A10" i="17"/>
  <c r="F8" i="17"/>
  <c r="E8" i="17"/>
  <c r="D8" i="17"/>
  <c r="C8" i="17"/>
  <c r="A8" i="17"/>
  <c r="C7" i="17"/>
  <c r="F6" i="17"/>
  <c r="E6" i="17"/>
  <c r="D6" i="17"/>
  <c r="C6" i="17"/>
  <c r="A6" i="17"/>
  <c r="O4" i="17"/>
  <c r="N4" i="17"/>
  <c r="M4" i="17"/>
  <c r="L4" i="17"/>
  <c r="K4" i="17"/>
  <c r="J5" i="17"/>
  <c r="H5" i="17"/>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C142" i="16"/>
  <c r="G141" i="16"/>
  <c r="F141" i="16"/>
  <c r="E141" i="16"/>
  <c r="D141" i="16"/>
  <c r="C141" i="16"/>
  <c r="A141" i="16"/>
  <c r="G140" i="16"/>
  <c r="F140" i="16"/>
  <c r="E140" i="16"/>
  <c r="D140" i="16"/>
  <c r="C140" i="16"/>
  <c r="A140" i="16"/>
  <c r="G139" i="16"/>
  <c r="F139" i="16"/>
  <c r="E139" i="16"/>
  <c r="D139" i="16"/>
  <c r="C139" i="16"/>
  <c r="A139" i="16"/>
  <c r="G138" i="16"/>
  <c r="F138" i="16"/>
  <c r="E138" i="16"/>
  <c r="D138" i="16"/>
  <c r="C138" i="16"/>
  <c r="A138" i="16"/>
  <c r="G137" i="16"/>
  <c r="F137" i="16"/>
  <c r="E137" i="16"/>
  <c r="D137" i="16"/>
  <c r="C137" i="16"/>
  <c r="A137" i="16"/>
  <c r="G136" i="16"/>
  <c r="F136" i="16"/>
  <c r="E136" i="16"/>
  <c r="D136" i="16"/>
  <c r="C136" i="16"/>
  <c r="A136" i="16"/>
  <c r="G135" i="16"/>
  <c r="F135" i="16"/>
  <c r="E135" i="16"/>
  <c r="D135" i="16"/>
  <c r="C135" i="16"/>
  <c r="A135" i="16"/>
  <c r="G134" i="16"/>
  <c r="F134" i="16"/>
  <c r="E134" i="16"/>
  <c r="D134" i="16"/>
  <c r="C134" i="16"/>
  <c r="A134" i="16"/>
  <c r="G133" i="16"/>
  <c r="F133" i="16"/>
  <c r="E133" i="16"/>
  <c r="D133" i="16"/>
  <c r="C133" i="16"/>
  <c r="A133" i="16"/>
  <c r="G132" i="16"/>
  <c r="F132" i="16"/>
  <c r="E132" i="16"/>
  <c r="D132" i="16"/>
  <c r="C132" i="16"/>
  <c r="A132" i="16"/>
  <c r="G131" i="16"/>
  <c r="F131" i="16"/>
  <c r="E131" i="16"/>
  <c r="D131" i="16"/>
  <c r="C131" i="16"/>
  <c r="A131" i="16"/>
  <c r="G130" i="16"/>
  <c r="F130" i="16"/>
  <c r="E130" i="16"/>
  <c r="D130" i="16"/>
  <c r="C130" i="16"/>
  <c r="A130" i="16"/>
  <c r="G129" i="16"/>
  <c r="F129" i="16"/>
  <c r="E129" i="16"/>
  <c r="D129" i="16"/>
  <c r="C129" i="16"/>
  <c r="A129" i="16"/>
  <c r="G128" i="16"/>
  <c r="F128" i="16"/>
  <c r="E128" i="16"/>
  <c r="D128" i="16"/>
  <c r="C128" i="16"/>
  <c r="A128" i="16"/>
  <c r="G127" i="16"/>
  <c r="F127" i="16"/>
  <c r="E127" i="16"/>
  <c r="D127" i="16"/>
  <c r="C127" i="16"/>
  <c r="A127" i="16"/>
  <c r="G126" i="16"/>
  <c r="F126" i="16"/>
  <c r="E126" i="16"/>
  <c r="D126" i="16"/>
  <c r="C126" i="16"/>
  <c r="A126" i="16"/>
  <c r="G125" i="16"/>
  <c r="F125" i="16"/>
  <c r="E125" i="16"/>
  <c r="D125" i="16"/>
  <c r="C125" i="16"/>
  <c r="A125" i="16"/>
  <c r="G124" i="16"/>
  <c r="F124" i="16"/>
  <c r="E124" i="16"/>
  <c r="D124" i="16"/>
  <c r="C124" i="16"/>
  <c r="A124" i="16"/>
  <c r="G123" i="16"/>
  <c r="F123" i="16"/>
  <c r="E123" i="16"/>
  <c r="D123" i="16"/>
  <c r="C123" i="16"/>
  <c r="A123" i="16"/>
  <c r="G122" i="16"/>
  <c r="F122" i="16"/>
  <c r="E122" i="16"/>
  <c r="D122" i="16"/>
  <c r="C122" i="16"/>
  <c r="A122" i="16"/>
  <c r="G121" i="16"/>
  <c r="F121" i="16"/>
  <c r="E121" i="16"/>
  <c r="D121" i="16"/>
  <c r="C121" i="16"/>
  <c r="A121" i="16"/>
  <c r="G120" i="16"/>
  <c r="F120" i="16"/>
  <c r="E120" i="16"/>
  <c r="D120" i="16"/>
  <c r="C120" i="16"/>
  <c r="A120" i="16"/>
  <c r="G119" i="16"/>
  <c r="F119" i="16"/>
  <c r="E119" i="16"/>
  <c r="D119" i="16"/>
  <c r="C119" i="16"/>
  <c r="A119" i="16"/>
  <c r="G118" i="16"/>
  <c r="F118" i="16"/>
  <c r="E118" i="16"/>
  <c r="D118" i="16"/>
  <c r="C118" i="16"/>
  <c r="A118" i="16"/>
  <c r="G117" i="16"/>
  <c r="F117" i="16"/>
  <c r="E117" i="16"/>
  <c r="D117" i="16"/>
  <c r="C117" i="16"/>
  <c r="A117" i="16"/>
  <c r="C116" i="16"/>
  <c r="D115" i="16"/>
  <c r="C115" i="16"/>
  <c r="A115" i="16"/>
  <c r="D113" i="16"/>
  <c r="C113" i="16"/>
  <c r="A113" i="16"/>
  <c r="C112" i="16"/>
  <c r="G111" i="16"/>
  <c r="F111" i="16"/>
  <c r="D111" i="16"/>
  <c r="C111" i="16"/>
  <c r="A111" i="16"/>
  <c r="G110" i="16"/>
  <c r="F110" i="16"/>
  <c r="D110" i="16"/>
  <c r="C110" i="16"/>
  <c r="A110" i="16"/>
  <c r="G109" i="16"/>
  <c r="F109" i="16"/>
  <c r="D109" i="16"/>
  <c r="C109" i="16"/>
  <c r="A109" i="16"/>
  <c r="G108" i="16"/>
  <c r="F108" i="16"/>
  <c r="D108" i="16"/>
  <c r="C108" i="16"/>
  <c r="A108" i="16"/>
  <c r="G107" i="16"/>
  <c r="F107" i="16"/>
  <c r="D107" i="16"/>
  <c r="C107" i="16"/>
  <c r="A107" i="16"/>
  <c r="G106" i="16"/>
  <c r="F106" i="16"/>
  <c r="D106" i="16"/>
  <c r="C106" i="16"/>
  <c r="A106" i="16"/>
  <c r="G105" i="16"/>
  <c r="F105" i="16"/>
  <c r="D105" i="16"/>
  <c r="C105" i="16"/>
  <c r="A105" i="16"/>
  <c r="G104" i="16"/>
  <c r="F104" i="16"/>
  <c r="D104" i="16"/>
  <c r="C104" i="16"/>
  <c r="A104" i="16"/>
  <c r="G103" i="16"/>
  <c r="F103" i="16"/>
  <c r="D103" i="16"/>
  <c r="C103" i="16"/>
  <c r="A103" i="16"/>
  <c r="G102" i="16"/>
  <c r="F102" i="16"/>
  <c r="D102" i="16"/>
  <c r="C102" i="16"/>
  <c r="A102" i="16"/>
  <c r="G101" i="16"/>
  <c r="F101" i="16"/>
  <c r="D101" i="16"/>
  <c r="C101" i="16"/>
  <c r="A101" i="16"/>
  <c r="G100" i="16"/>
  <c r="F100" i="16"/>
  <c r="D100" i="16"/>
  <c r="C100" i="16"/>
  <c r="A100" i="16"/>
  <c r="G99" i="16"/>
  <c r="F99" i="16"/>
  <c r="D99" i="16"/>
  <c r="C99" i="16"/>
  <c r="A99" i="16"/>
  <c r="G98" i="16"/>
  <c r="F98" i="16"/>
  <c r="D98" i="16"/>
  <c r="C98" i="16"/>
  <c r="A98" i="16"/>
  <c r="G97" i="16"/>
  <c r="F97" i="16"/>
  <c r="D97" i="16"/>
  <c r="C97" i="16"/>
  <c r="A97" i="16"/>
  <c r="G96" i="16"/>
  <c r="F96" i="16"/>
  <c r="D96" i="16"/>
  <c r="C96" i="16"/>
  <c r="A96" i="16"/>
  <c r="G95" i="16"/>
  <c r="F95" i="16"/>
  <c r="D95" i="16"/>
  <c r="C95" i="16"/>
  <c r="A95" i="16"/>
  <c r="G94" i="16"/>
  <c r="F94" i="16"/>
  <c r="D94" i="16"/>
  <c r="C94" i="16"/>
  <c r="A94" i="16"/>
  <c r="G93" i="16"/>
  <c r="F93" i="16"/>
  <c r="D93" i="16"/>
  <c r="C93" i="16"/>
  <c r="A93" i="16"/>
  <c r="G92" i="16"/>
  <c r="F92" i="16"/>
  <c r="D92" i="16"/>
  <c r="C92" i="16"/>
  <c r="A92" i="16"/>
  <c r="G91" i="16"/>
  <c r="F91" i="16"/>
  <c r="D91" i="16"/>
  <c r="C91" i="16"/>
  <c r="A91" i="16"/>
  <c r="G90" i="16"/>
  <c r="F90" i="16"/>
  <c r="D90" i="16"/>
  <c r="C90" i="16"/>
  <c r="A90" i="16"/>
  <c r="G89" i="16"/>
  <c r="F89" i="16"/>
  <c r="D89" i="16"/>
  <c r="C89" i="16"/>
  <c r="A89" i="16"/>
  <c r="G88" i="16"/>
  <c r="F88" i="16"/>
  <c r="D88" i="16"/>
  <c r="C88" i="16"/>
  <c r="A88" i="16"/>
  <c r="G87" i="16"/>
  <c r="F87" i="16"/>
  <c r="D87" i="16"/>
  <c r="C87" i="16"/>
  <c r="A87" i="16"/>
  <c r="G86" i="16"/>
  <c r="F86" i="16"/>
  <c r="D86" i="16"/>
  <c r="C86" i="16"/>
  <c r="A86" i="16"/>
  <c r="G85" i="16"/>
  <c r="F85" i="16"/>
  <c r="D85" i="16"/>
  <c r="C85" i="16"/>
  <c r="A85" i="16"/>
  <c r="G84" i="16"/>
  <c r="F84" i="16"/>
  <c r="D84" i="16"/>
  <c r="C84" i="16"/>
  <c r="A84" i="16"/>
  <c r="G83" i="16"/>
  <c r="F83" i="16"/>
  <c r="D83" i="16"/>
  <c r="C83" i="16"/>
  <c r="A83" i="16"/>
  <c r="G82" i="16"/>
  <c r="F82" i="16"/>
  <c r="D82" i="16"/>
  <c r="C82" i="16"/>
  <c r="A82" i="16"/>
  <c r="G81" i="16"/>
  <c r="F81" i="16"/>
  <c r="D81" i="16"/>
  <c r="C81" i="16"/>
  <c r="A81" i="16"/>
  <c r="G80" i="16"/>
  <c r="F80" i="16"/>
  <c r="D80" i="16"/>
  <c r="C80" i="16"/>
  <c r="A80" i="16"/>
  <c r="G79" i="16"/>
  <c r="F79" i="16"/>
  <c r="D79" i="16"/>
  <c r="C79" i="16"/>
  <c r="A79" i="16"/>
  <c r="G78" i="16"/>
  <c r="F78" i="16"/>
  <c r="D78" i="16"/>
  <c r="C78" i="16"/>
  <c r="A78" i="16"/>
  <c r="G77" i="16"/>
  <c r="F77" i="16"/>
  <c r="D77" i="16"/>
  <c r="C77" i="16"/>
  <c r="A77" i="16"/>
  <c r="G76" i="16"/>
  <c r="F76" i="16"/>
  <c r="D76" i="16"/>
  <c r="C76" i="16"/>
  <c r="A76" i="16"/>
  <c r="G75" i="16"/>
  <c r="F75" i="16"/>
  <c r="D75" i="16"/>
  <c r="C75" i="16"/>
  <c r="A75" i="16"/>
  <c r="G74" i="16"/>
  <c r="F74" i="16"/>
  <c r="D74" i="16"/>
  <c r="C74" i="16"/>
  <c r="A74" i="16"/>
  <c r="G73" i="16"/>
  <c r="F73" i="16"/>
  <c r="D73" i="16"/>
  <c r="C73" i="16"/>
  <c r="A73" i="16"/>
  <c r="G72" i="16"/>
  <c r="F72" i="16"/>
  <c r="D72" i="16"/>
  <c r="C72" i="16"/>
  <c r="A72" i="16"/>
  <c r="G71" i="16"/>
  <c r="F71" i="16"/>
  <c r="D71" i="16"/>
  <c r="C71" i="16"/>
  <c r="A71" i="16"/>
  <c r="G70" i="16"/>
  <c r="F70" i="16"/>
  <c r="D70" i="16"/>
  <c r="C70" i="16"/>
  <c r="A70" i="16"/>
  <c r="G69" i="16"/>
  <c r="F69" i="16"/>
  <c r="D69" i="16"/>
  <c r="C69" i="16"/>
  <c r="A69" i="16"/>
  <c r="G68" i="16"/>
  <c r="F68" i="16"/>
  <c r="D68" i="16"/>
  <c r="C68" i="16"/>
  <c r="A68" i="16"/>
  <c r="G67" i="16"/>
  <c r="F67" i="16"/>
  <c r="D67" i="16"/>
  <c r="C67" i="16"/>
  <c r="A67" i="16"/>
  <c r="G66" i="16"/>
  <c r="F66" i="16"/>
  <c r="D66" i="16"/>
  <c r="C66" i="16"/>
  <c r="A66" i="16"/>
  <c r="G65" i="16"/>
  <c r="F65" i="16"/>
  <c r="D65" i="16"/>
  <c r="C65" i="16"/>
  <c r="A65" i="16"/>
  <c r="G64" i="16"/>
  <c r="F64" i="16"/>
  <c r="D64" i="16"/>
  <c r="C64" i="16"/>
  <c r="A64" i="16"/>
  <c r="G63" i="16"/>
  <c r="F63" i="16"/>
  <c r="D63" i="16"/>
  <c r="C63" i="16"/>
  <c r="A63" i="16"/>
  <c r="G62" i="16"/>
  <c r="F62" i="16"/>
  <c r="D62" i="16"/>
  <c r="C62" i="16"/>
  <c r="A62" i="16"/>
  <c r="G61" i="16"/>
  <c r="F61" i="16"/>
  <c r="D61" i="16"/>
  <c r="C61" i="16"/>
  <c r="A61" i="16"/>
  <c r="G60" i="16"/>
  <c r="F60" i="16"/>
  <c r="E60" i="16"/>
  <c r="D60" i="16"/>
  <c r="C60" i="16"/>
  <c r="A60" i="16"/>
  <c r="G59" i="16"/>
  <c r="F59" i="16"/>
  <c r="E59" i="16"/>
  <c r="D59" i="16"/>
  <c r="C59" i="16"/>
  <c r="A59" i="16"/>
  <c r="G58" i="16"/>
  <c r="F58" i="16"/>
  <c r="E58" i="16"/>
  <c r="D58" i="16"/>
  <c r="C58" i="16"/>
  <c r="A58" i="16"/>
  <c r="G57" i="16"/>
  <c r="F57" i="16"/>
  <c r="E57" i="16"/>
  <c r="D57" i="16"/>
  <c r="C57" i="16"/>
  <c r="A57" i="16"/>
  <c r="G56" i="16"/>
  <c r="F56" i="16"/>
  <c r="E56" i="16"/>
  <c r="D56" i="16"/>
  <c r="C56" i="16"/>
  <c r="A56" i="16"/>
  <c r="G55" i="16"/>
  <c r="F55" i="16"/>
  <c r="E55" i="16"/>
  <c r="D55" i="16"/>
  <c r="C55" i="16"/>
  <c r="A55" i="16"/>
  <c r="G54" i="16"/>
  <c r="F54" i="16"/>
  <c r="E54" i="16"/>
  <c r="D54" i="16"/>
  <c r="C54" i="16"/>
  <c r="A54" i="16"/>
  <c r="G53" i="16"/>
  <c r="F53" i="16"/>
  <c r="E53" i="16"/>
  <c r="D53" i="16"/>
  <c r="C53" i="16"/>
  <c r="A53" i="16"/>
  <c r="G52" i="16"/>
  <c r="F52" i="16"/>
  <c r="E52" i="16"/>
  <c r="D52" i="16"/>
  <c r="C52" i="16"/>
  <c r="A52" i="16"/>
  <c r="G51" i="16"/>
  <c r="F51" i="16"/>
  <c r="E51" i="16"/>
  <c r="D51" i="16"/>
  <c r="C51" i="16"/>
  <c r="A51" i="16"/>
  <c r="G50" i="16"/>
  <c r="F50" i="16"/>
  <c r="E50" i="16"/>
  <c r="D50" i="16"/>
  <c r="C50" i="16"/>
  <c r="A50" i="16"/>
  <c r="G49" i="16"/>
  <c r="F49" i="16"/>
  <c r="E49" i="16"/>
  <c r="D49" i="16"/>
  <c r="C49" i="16"/>
  <c r="A49" i="16"/>
  <c r="G48" i="16"/>
  <c r="F48" i="16"/>
  <c r="E48" i="16"/>
  <c r="D48" i="16"/>
  <c r="C48" i="16"/>
  <c r="A48" i="16"/>
  <c r="G47" i="16"/>
  <c r="F47" i="16"/>
  <c r="E47" i="16"/>
  <c r="D47" i="16"/>
  <c r="C47" i="16"/>
  <c r="A47" i="16"/>
  <c r="G46" i="16"/>
  <c r="F46" i="16"/>
  <c r="E46" i="16"/>
  <c r="D46" i="16"/>
  <c r="C46" i="16"/>
  <c r="A46" i="16"/>
  <c r="G45" i="16"/>
  <c r="F45" i="16"/>
  <c r="E45" i="16"/>
  <c r="D45" i="16"/>
  <c r="C45" i="16"/>
  <c r="A45" i="16"/>
  <c r="G44" i="16"/>
  <c r="F44" i="16"/>
  <c r="E44" i="16"/>
  <c r="D44" i="16"/>
  <c r="C44" i="16"/>
  <c r="A44" i="16"/>
  <c r="G43" i="16"/>
  <c r="F43" i="16"/>
  <c r="E43" i="16"/>
  <c r="D43" i="16"/>
  <c r="C43" i="16"/>
  <c r="A43" i="16"/>
  <c r="G42" i="16"/>
  <c r="F42" i="16"/>
  <c r="E42" i="16"/>
  <c r="D42" i="16"/>
  <c r="C42" i="16"/>
  <c r="A42" i="16"/>
  <c r="G41" i="16"/>
  <c r="F41" i="16"/>
  <c r="E41" i="16"/>
  <c r="D41" i="16"/>
  <c r="C41" i="16"/>
  <c r="A41" i="16"/>
  <c r="G40" i="16"/>
  <c r="F40" i="16"/>
  <c r="E40" i="16"/>
  <c r="D40" i="16"/>
  <c r="C40" i="16"/>
  <c r="A40" i="16"/>
  <c r="G39" i="16"/>
  <c r="F39" i="16"/>
  <c r="E39" i="16"/>
  <c r="D39" i="16"/>
  <c r="C39" i="16"/>
  <c r="A39" i="16"/>
  <c r="G38"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G32" i="16"/>
  <c r="F32" i="16"/>
  <c r="E32" i="16"/>
  <c r="D32" i="16"/>
  <c r="C32" i="16"/>
  <c r="A32" i="16"/>
  <c r="C31" i="16"/>
  <c r="G30" i="16"/>
  <c r="F30" i="16"/>
  <c r="E30" i="16"/>
  <c r="D30" i="16"/>
  <c r="C30" i="16"/>
  <c r="A30" i="16"/>
  <c r="G29" i="16"/>
  <c r="F29" i="16"/>
  <c r="E29" i="16"/>
  <c r="D29" i="16"/>
  <c r="C29" i="16"/>
  <c r="A29" i="16"/>
  <c r="G28" i="16"/>
  <c r="F28" i="16"/>
  <c r="E28" i="16"/>
  <c r="D28" i="16"/>
  <c r="C28" i="16"/>
  <c r="A28" i="16"/>
  <c r="G27" i="16"/>
  <c r="F27" i="16"/>
  <c r="E27" i="16"/>
  <c r="D27" i="16"/>
  <c r="C27" i="16"/>
  <c r="A27" i="16"/>
  <c r="G26" i="16"/>
  <c r="F26" i="16"/>
  <c r="E26" i="16"/>
  <c r="D26" i="16"/>
  <c r="C26" i="16"/>
  <c r="A26" i="16"/>
  <c r="G25" i="16"/>
  <c r="F25" i="16"/>
  <c r="E25" i="16"/>
  <c r="D25" i="16"/>
  <c r="C25" i="16"/>
  <c r="A25" i="16"/>
  <c r="G24" i="16"/>
  <c r="F24" i="16"/>
  <c r="E24" i="16"/>
  <c r="D24" i="16"/>
  <c r="C24" i="16"/>
  <c r="A24" i="16"/>
  <c r="G23" i="16"/>
  <c r="F23" i="16"/>
  <c r="E23" i="16"/>
  <c r="D23" i="16"/>
  <c r="C23" i="16"/>
  <c r="A23" i="16"/>
  <c r="G22" i="16"/>
  <c r="F22" i="16"/>
  <c r="E22" i="16"/>
  <c r="D22" i="16"/>
  <c r="C22" i="16"/>
  <c r="A22" i="16"/>
  <c r="G21" i="16"/>
  <c r="F21" i="16"/>
  <c r="E21" i="16"/>
  <c r="D21" i="16"/>
  <c r="C21" i="16"/>
  <c r="A21" i="16"/>
  <c r="G20" i="16"/>
  <c r="F20" i="16"/>
  <c r="E20" i="16"/>
  <c r="D20" i="16"/>
  <c r="C20" i="16"/>
  <c r="A20" i="16"/>
  <c r="G19" i="16"/>
  <c r="F19" i="16"/>
  <c r="E19" i="16"/>
  <c r="D19" i="16"/>
  <c r="C19" i="16"/>
  <c r="A19" i="16"/>
  <c r="G18" i="16"/>
  <c r="F18" i="16"/>
  <c r="E18" i="16"/>
  <c r="D18" i="16"/>
  <c r="C18" i="16"/>
  <c r="A18" i="16"/>
  <c r="G17" i="16"/>
  <c r="F17" i="16"/>
  <c r="E17" i="16"/>
  <c r="D17" i="16"/>
  <c r="C17" i="16"/>
  <c r="A17" i="16"/>
  <c r="G16" i="16"/>
  <c r="F16" i="16"/>
  <c r="E16" i="16"/>
  <c r="D16" i="16"/>
  <c r="C16" i="16"/>
  <c r="A16" i="16"/>
  <c r="G15" i="16"/>
  <c r="F15" i="16"/>
  <c r="E15" i="16"/>
  <c r="D15" i="16"/>
  <c r="C15" i="16"/>
  <c r="A15" i="16"/>
  <c r="G14" i="16"/>
  <c r="F14" i="16"/>
  <c r="E14" i="16"/>
  <c r="D14" i="16"/>
  <c r="C14" i="16"/>
  <c r="A14" i="16"/>
  <c r="G13" i="16"/>
  <c r="F13" i="16"/>
  <c r="E13" i="16"/>
  <c r="D13" i="16"/>
  <c r="C13" i="16"/>
  <c r="A13" i="16"/>
  <c r="G12" i="16"/>
  <c r="F12" i="16"/>
  <c r="E12" i="16"/>
  <c r="D12" i="16"/>
  <c r="C12" i="16"/>
  <c r="A12" i="16"/>
  <c r="G11" i="16"/>
  <c r="F11" i="16"/>
  <c r="E11" i="16"/>
  <c r="D11" i="16"/>
  <c r="C11" i="16"/>
  <c r="A11" i="16"/>
  <c r="G10" i="16"/>
  <c r="F10" i="16"/>
  <c r="E10" i="16"/>
  <c r="D10" i="16"/>
  <c r="C10" i="16"/>
  <c r="A10" i="16"/>
  <c r="G8" i="16"/>
  <c r="F8" i="16"/>
  <c r="E8" i="16"/>
  <c r="D8" i="16"/>
  <c r="C8" i="16"/>
  <c r="A8" i="16"/>
  <c r="C7" i="16"/>
  <c r="G6" i="16"/>
  <c r="F6" i="16"/>
  <c r="E6" i="16"/>
  <c r="D6" i="16"/>
  <c r="C6" i="16"/>
  <c r="A6" i="16"/>
  <c r="P4" i="16"/>
  <c r="O4" i="16"/>
  <c r="N4" i="16"/>
  <c r="M4" i="16"/>
  <c r="L4" i="16"/>
  <c r="K5" i="16"/>
  <c r="I5" i="16"/>
  <c r="C4" i="2" a="1"/>
  <c r="C4" i="2" s="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E117" i="11"/>
  <c r="F117" i="11"/>
  <c r="E118" i="11"/>
  <c r="F118" i="11"/>
  <c r="E119" i="11"/>
  <c r="F119" i="11"/>
  <c r="E120" i="11"/>
  <c r="F120" i="11"/>
  <c r="E121" i="11"/>
  <c r="F121" i="11"/>
  <c r="E122" i="11"/>
  <c r="F122" i="11"/>
  <c r="E123" i="11"/>
  <c r="F123" i="11"/>
  <c r="E124" i="11"/>
  <c r="F124" i="11"/>
  <c r="E125" i="11"/>
  <c r="F125" i="11"/>
  <c r="E126" i="11"/>
  <c r="F126" i="11"/>
  <c r="E127" i="11"/>
  <c r="F127" i="11"/>
  <c r="E128" i="11"/>
  <c r="F128" i="11"/>
  <c r="E129" i="11"/>
  <c r="F129" i="11"/>
  <c r="E130" i="11"/>
  <c r="F130" i="11"/>
  <c r="E131" i="11"/>
  <c r="F131" i="11"/>
  <c r="E132" i="11"/>
  <c r="F132" i="11"/>
  <c r="E133" i="11"/>
  <c r="F133" i="11"/>
  <c r="E134" i="11"/>
  <c r="F134" i="11"/>
  <c r="E135" i="11"/>
  <c r="F135" i="11"/>
  <c r="E136" i="11"/>
  <c r="F136" i="11"/>
  <c r="E137" i="11"/>
  <c r="F137" i="11"/>
  <c r="E138" i="11"/>
  <c r="F138" i="11"/>
  <c r="E139" i="11"/>
  <c r="F139" i="11"/>
  <c r="E140" i="11"/>
  <c r="F140" i="11"/>
  <c r="E141" i="11"/>
  <c r="F141"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13" i="11"/>
  <c r="A115"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82" i="11"/>
  <c r="F82" i="11"/>
  <c r="E83" i="11"/>
  <c r="F83" i="11"/>
  <c r="E84" i="11"/>
  <c r="F84" i="11"/>
  <c r="E85" i="11"/>
  <c r="F85" i="11"/>
  <c r="E86" i="11"/>
  <c r="F86" i="11"/>
  <c r="E87" i="11"/>
  <c r="F87" i="11"/>
  <c r="E88" i="11"/>
  <c r="F88" i="11"/>
  <c r="E89" i="11"/>
  <c r="F89" i="11"/>
  <c r="E90" i="11"/>
  <c r="F90" i="11"/>
  <c r="E91" i="11"/>
  <c r="F91" i="11"/>
  <c r="E92" i="11"/>
  <c r="F92" i="11"/>
  <c r="E93" i="11"/>
  <c r="F93" i="11"/>
  <c r="E94" i="11"/>
  <c r="F94" i="11"/>
  <c r="E95" i="11"/>
  <c r="F95" i="11"/>
  <c r="E96" i="11"/>
  <c r="F96" i="11"/>
  <c r="E97" i="11"/>
  <c r="F97" i="11"/>
  <c r="E98" i="11"/>
  <c r="F98" i="11"/>
  <c r="E99" i="11"/>
  <c r="F99" i="11"/>
  <c r="E100" i="11"/>
  <c r="F100" i="11"/>
  <c r="E101" i="11"/>
  <c r="F101" i="11"/>
  <c r="E102" i="11"/>
  <c r="F102" i="11"/>
  <c r="E103" i="11"/>
  <c r="F103" i="11"/>
  <c r="E104" i="11"/>
  <c r="F104" i="11"/>
  <c r="E105" i="11"/>
  <c r="F105" i="11"/>
  <c r="E106" i="11"/>
  <c r="F106" i="11"/>
  <c r="E107" i="11"/>
  <c r="F107" i="11"/>
  <c r="E108" i="11"/>
  <c r="F108" i="11"/>
  <c r="E109" i="11"/>
  <c r="F109" i="11"/>
  <c r="E110" i="11"/>
  <c r="F110" i="11"/>
  <c r="E111" i="11"/>
  <c r="F11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32"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E32" i="11"/>
  <c r="F32" i="11"/>
  <c r="E34" i="11"/>
  <c r="F34" i="11"/>
  <c r="E35" i="11"/>
  <c r="F35" i="11"/>
  <c r="E36" i="11"/>
  <c r="F36" i="11"/>
  <c r="E37" i="11"/>
  <c r="F37" i="11"/>
  <c r="E38" i="11"/>
  <c r="F38" i="11"/>
  <c r="E39" i="11"/>
  <c r="F39"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C102" i="11"/>
  <c r="C103" i="11"/>
  <c r="D103" i="11"/>
  <c r="C104" i="11"/>
  <c r="D104" i="11"/>
  <c r="C105" i="11"/>
  <c r="D105" i="11"/>
  <c r="C106" i="11"/>
  <c r="D106" i="11"/>
  <c r="C107" i="11"/>
  <c r="D107" i="11"/>
  <c r="C108" i="11"/>
  <c r="D108" i="11"/>
  <c r="C109" i="11"/>
  <c r="D109" i="11"/>
  <c r="C110" i="11"/>
  <c r="D110" i="11"/>
  <c r="C111" i="11"/>
  <c r="D111"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E8" i="11"/>
  <c r="F8" i="1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7" i="11"/>
  <c r="F27" i="11"/>
  <c r="E28" i="11"/>
  <c r="F28" i="11"/>
  <c r="E29" i="11"/>
  <c r="F29" i="11"/>
  <c r="E30" i="11"/>
  <c r="F30" i="11"/>
  <c r="A8" i="11"/>
  <c r="A10" i="11"/>
  <c r="A11" i="11"/>
  <c r="A12" i="11"/>
  <c r="A13" i="11"/>
  <c r="A14" i="11"/>
  <c r="A15" i="11"/>
  <c r="A16" i="11"/>
  <c r="A17" i="11"/>
  <c r="A18" i="11"/>
  <c r="A19" i="11"/>
  <c r="A20" i="11"/>
  <c r="A21" i="11"/>
  <c r="A22" i="11"/>
  <c r="A23" i="11"/>
  <c r="A24" i="11"/>
  <c r="A25" i="11"/>
  <c r="A26" i="11"/>
  <c r="A27" i="11"/>
  <c r="A28" i="11"/>
  <c r="A29" i="11"/>
  <c r="A30" i="11"/>
  <c r="C10" i="11"/>
  <c r="D10" i="11"/>
  <c r="C11" i="11"/>
  <c r="D11" i="11"/>
  <c r="C12" i="11"/>
  <c r="D12" i="11"/>
  <c r="C13" i="11"/>
  <c r="D13" i="11"/>
  <c r="C14" i="11"/>
  <c r="D14" i="11"/>
  <c r="C15" i="11"/>
  <c r="D15" i="11"/>
  <c r="C16" i="11"/>
  <c r="D16" i="11"/>
  <c r="C17" i="11"/>
  <c r="D17" i="11"/>
  <c r="C18" i="11"/>
  <c r="D18" i="11"/>
  <c r="C19" i="11"/>
  <c r="D19" i="11"/>
  <c r="C20" i="11"/>
  <c r="D20" i="11"/>
  <c r="C21" i="11"/>
  <c r="D21" i="11"/>
  <c r="C22" i="11"/>
  <c r="D22" i="11"/>
  <c r="C23" i="11"/>
  <c r="D23" i="11"/>
  <c r="C24" i="11"/>
  <c r="D24" i="11"/>
  <c r="C25" i="11"/>
  <c r="D25" i="11"/>
  <c r="C26" i="11"/>
  <c r="D26" i="11"/>
  <c r="C27" i="11"/>
  <c r="D27" i="11"/>
  <c r="C28" i="11"/>
  <c r="D28" i="11"/>
  <c r="C29" i="11"/>
  <c r="D29" i="11"/>
  <c r="C30" i="11"/>
  <c r="D30" i="11"/>
  <c r="B684" i="18" l="1"/>
  <c r="B684" i="19"/>
  <c r="B685" i="18"/>
  <c r="B685" i="19"/>
  <c r="B683" i="18"/>
  <c r="B683" i="19"/>
  <c r="B674" i="16"/>
  <c r="B674" i="18"/>
  <c r="B681" i="16"/>
  <c r="B681" i="18"/>
  <c r="B663" i="16"/>
  <c r="B663" i="18"/>
  <c r="B676" i="16"/>
  <c r="B676" i="18"/>
  <c r="B670" i="16"/>
  <c r="B670" i="18"/>
  <c r="B682" i="16"/>
  <c r="B682" i="18"/>
  <c r="B679" i="16"/>
  <c r="B679" i="18"/>
  <c r="B665" i="16"/>
  <c r="B665" i="18"/>
  <c r="B662" i="16"/>
  <c r="B662" i="18"/>
  <c r="B658" i="16"/>
  <c r="B658" i="18"/>
  <c r="B675" i="16"/>
  <c r="B675" i="18"/>
  <c r="B669" i="16"/>
  <c r="B669" i="18"/>
  <c r="B660" i="16"/>
  <c r="B660" i="18"/>
  <c r="B661" i="16"/>
  <c r="B661" i="18"/>
  <c r="B671" i="16"/>
  <c r="B671" i="18"/>
  <c r="B664" i="16"/>
  <c r="B664" i="18"/>
  <c r="B659" i="16"/>
  <c r="B659" i="18"/>
  <c r="B672" i="16"/>
  <c r="B672" i="18"/>
  <c r="B684" i="11"/>
  <c r="B684" i="16"/>
  <c r="B685" i="11"/>
  <c r="B685" i="16"/>
  <c r="B683" i="11"/>
  <c r="B683" i="16"/>
  <c r="B681" i="11"/>
  <c r="B681" i="17"/>
  <c r="B682" i="11"/>
  <c r="B682" i="17"/>
  <c r="B679" i="11"/>
  <c r="B679" i="17"/>
  <c r="B674" i="11"/>
  <c r="B674" i="17"/>
  <c r="B663" i="11"/>
  <c r="B663" i="17"/>
  <c r="B676" i="11"/>
  <c r="B676" i="17"/>
  <c r="B670" i="11"/>
  <c r="B670" i="17"/>
  <c r="B665" i="11"/>
  <c r="B665" i="17"/>
  <c r="B662" i="11"/>
  <c r="B662" i="17"/>
  <c r="B658" i="11"/>
  <c r="B658" i="17"/>
  <c r="B675" i="11"/>
  <c r="B675" i="17"/>
  <c r="B669" i="11"/>
  <c r="B669" i="17"/>
  <c r="B660" i="11"/>
  <c r="B660" i="17"/>
  <c r="B661" i="11"/>
  <c r="B661" i="17"/>
  <c r="B671" i="11"/>
  <c r="B671" i="17"/>
  <c r="B664" i="11"/>
  <c r="B664" i="17"/>
  <c r="B659" i="11"/>
  <c r="B659" i="17"/>
  <c r="B672" i="11"/>
  <c r="B672" i="17"/>
  <c r="B645" i="18"/>
  <c r="B645" i="19"/>
  <c r="B649" i="18"/>
  <c r="B649" i="19"/>
  <c r="B646" i="18"/>
  <c r="B646" i="19"/>
  <c r="B642" i="18"/>
  <c r="B642" i="19"/>
  <c r="B644" i="18"/>
  <c r="B644" i="19"/>
  <c r="B654" i="18"/>
  <c r="B654" i="19"/>
  <c r="B648" i="18"/>
  <c r="B648" i="19"/>
  <c r="B655" i="18"/>
  <c r="B655" i="19"/>
  <c r="B640" i="18"/>
  <c r="B640" i="19"/>
  <c r="B651" i="18"/>
  <c r="B651" i="19"/>
  <c r="B419" i="16"/>
  <c r="B419" i="18"/>
  <c r="B244" i="16"/>
  <c r="B244" i="18"/>
  <c r="B629" i="16"/>
  <c r="B629" i="18"/>
  <c r="B304" i="16"/>
  <c r="B304" i="18"/>
  <c r="B333" i="16"/>
  <c r="B333" i="18"/>
  <c r="B553" i="16"/>
  <c r="B553" i="18"/>
  <c r="B583" i="16"/>
  <c r="B583" i="18"/>
  <c r="B618" i="16"/>
  <c r="B618" i="18"/>
  <c r="B624" i="16"/>
  <c r="B624" i="18"/>
  <c r="B544" i="16"/>
  <c r="B544" i="18"/>
  <c r="B539" i="16"/>
  <c r="B539" i="18"/>
  <c r="B189" i="16"/>
  <c r="B189" i="18"/>
  <c r="B426" i="16"/>
  <c r="B426" i="18"/>
  <c r="B526" i="16"/>
  <c r="B526" i="18"/>
  <c r="B562" i="16"/>
  <c r="B562" i="18"/>
  <c r="B247" i="16"/>
  <c r="B247" i="18"/>
  <c r="B557" i="16"/>
  <c r="B557" i="18"/>
  <c r="B605" i="16"/>
  <c r="B605" i="18"/>
  <c r="B608" i="16"/>
  <c r="B608" i="18"/>
  <c r="B534" i="16"/>
  <c r="B534" i="18"/>
  <c r="B496" i="16"/>
  <c r="B496" i="18"/>
  <c r="B158" i="16"/>
  <c r="B158" i="18"/>
  <c r="B381" i="16"/>
  <c r="B381" i="18"/>
  <c r="B530" i="16"/>
  <c r="B530" i="18"/>
  <c r="B368" i="16"/>
  <c r="B368" i="18"/>
  <c r="B560" i="16"/>
  <c r="B560" i="18"/>
  <c r="B513" i="16"/>
  <c r="B513" i="18"/>
  <c r="B438" i="16"/>
  <c r="B438" i="18"/>
  <c r="B343" i="16"/>
  <c r="B343" i="18"/>
  <c r="B623" i="16"/>
  <c r="B623" i="18"/>
  <c r="B176" i="16"/>
  <c r="B176" i="18"/>
  <c r="B571" i="16"/>
  <c r="B571" i="18"/>
  <c r="B350" i="16"/>
  <c r="B350" i="18"/>
  <c r="B633" i="16"/>
  <c r="B633" i="18"/>
  <c r="B516" i="16"/>
  <c r="B516" i="18"/>
  <c r="B593" i="16"/>
  <c r="B593" i="18"/>
  <c r="B555" i="16"/>
  <c r="B555" i="18"/>
  <c r="B636" i="16"/>
  <c r="B636" i="18"/>
  <c r="B401" i="16"/>
  <c r="B401" i="18"/>
  <c r="B527" i="16"/>
  <c r="B527" i="18"/>
  <c r="B614" i="16"/>
  <c r="B614" i="18"/>
  <c r="B388" i="16"/>
  <c r="B388" i="18"/>
  <c r="B517" i="16"/>
  <c r="B517" i="18"/>
  <c r="B519" i="16"/>
  <c r="B519" i="18"/>
  <c r="B293" i="16"/>
  <c r="B293" i="18"/>
  <c r="B622" i="16"/>
  <c r="B622" i="18"/>
  <c r="B594" i="16"/>
  <c r="B594" i="18"/>
  <c r="B609" i="16"/>
  <c r="B609" i="18"/>
  <c r="B598" i="16"/>
  <c r="B598" i="18"/>
  <c r="B375" i="16"/>
  <c r="B375" i="18"/>
  <c r="B421" i="16"/>
  <c r="B421" i="18"/>
  <c r="B631" i="16"/>
  <c r="B631" i="18"/>
  <c r="B165" i="16"/>
  <c r="B165" i="18"/>
  <c r="B566" i="16"/>
  <c r="B566" i="18"/>
  <c r="B577" i="16"/>
  <c r="B577" i="18"/>
  <c r="B572" i="16"/>
  <c r="B572" i="18"/>
  <c r="B543" i="16"/>
  <c r="B543" i="18"/>
  <c r="B616" i="16"/>
  <c r="B616" i="18"/>
  <c r="B505" i="16"/>
  <c r="B505" i="18"/>
  <c r="B286" i="16"/>
  <c r="B286" i="18"/>
  <c r="B538" i="16"/>
  <c r="B538" i="18"/>
  <c r="B260" i="16"/>
  <c r="B260" i="18"/>
  <c r="B512" i="16"/>
  <c r="B512" i="18"/>
  <c r="B630" i="16"/>
  <c r="B630" i="18"/>
  <c r="B489" i="16"/>
  <c r="B489" i="18"/>
  <c r="B580" i="16"/>
  <c r="B580" i="18"/>
  <c r="B588" i="16"/>
  <c r="B588" i="18"/>
  <c r="B634" i="16"/>
  <c r="B634" i="18"/>
  <c r="B292" i="16"/>
  <c r="B292" i="18"/>
  <c r="B369" i="16"/>
  <c r="B369" i="18"/>
  <c r="B524" i="16"/>
  <c r="B524" i="18"/>
  <c r="B484" i="16"/>
  <c r="B484" i="18"/>
  <c r="B645" i="11"/>
  <c r="B645" i="16"/>
  <c r="B649" i="11"/>
  <c r="B649" i="16"/>
  <c r="B646" i="11"/>
  <c r="B646" i="16"/>
  <c r="B642" i="11"/>
  <c r="B642" i="16"/>
  <c r="B644" i="11"/>
  <c r="B644" i="16"/>
  <c r="B654" i="11"/>
  <c r="B654" i="16"/>
  <c r="B648" i="11"/>
  <c r="B648" i="16"/>
  <c r="B655" i="11"/>
  <c r="B655" i="16"/>
  <c r="B640" i="11"/>
  <c r="B640" i="16"/>
  <c r="B651" i="11"/>
  <c r="B651" i="16"/>
  <c r="B419" i="11"/>
  <c r="B419" i="17"/>
  <c r="B244" i="11"/>
  <c r="B244" i="17"/>
  <c r="B629" i="11"/>
  <c r="B629" i="17"/>
  <c r="B304" i="11"/>
  <c r="B304" i="17"/>
  <c r="B333" i="11"/>
  <c r="B333" i="17"/>
  <c r="B553" i="11"/>
  <c r="B553" i="17"/>
  <c r="B583" i="11"/>
  <c r="B583" i="17"/>
  <c r="B618" i="11"/>
  <c r="B618" i="17"/>
  <c r="B624" i="11"/>
  <c r="B624" i="17"/>
  <c r="B544" i="11"/>
  <c r="B544" i="17"/>
  <c r="B539" i="11"/>
  <c r="B539" i="17"/>
  <c r="B189" i="11"/>
  <c r="B189" i="17"/>
  <c r="B426" i="11"/>
  <c r="B426" i="17"/>
  <c r="B526" i="11"/>
  <c r="B526" i="17"/>
  <c r="B562" i="11"/>
  <c r="B562" i="17"/>
  <c r="B247" i="11"/>
  <c r="B247" i="17"/>
  <c r="B557" i="11"/>
  <c r="B557" i="17"/>
  <c r="B605" i="11"/>
  <c r="B605" i="17"/>
  <c r="B608" i="11"/>
  <c r="B608" i="17"/>
  <c r="B534" i="11"/>
  <c r="B534" i="17"/>
  <c r="B496" i="11"/>
  <c r="B496" i="17"/>
  <c r="B158" i="11"/>
  <c r="B158" i="17"/>
  <c r="B381" i="11"/>
  <c r="B381" i="17"/>
  <c r="B530" i="11"/>
  <c r="B530" i="17"/>
  <c r="B368" i="11"/>
  <c r="B368" i="17"/>
  <c r="B560" i="11"/>
  <c r="B560" i="17"/>
  <c r="B513" i="11"/>
  <c r="B513" i="17"/>
  <c r="B438" i="11"/>
  <c r="B438" i="17"/>
  <c r="B343" i="11"/>
  <c r="B343" i="17"/>
  <c r="B623" i="11"/>
  <c r="B623" i="17"/>
  <c r="B176" i="11"/>
  <c r="B176" i="17"/>
  <c r="B571" i="11"/>
  <c r="B571" i="17"/>
  <c r="B350" i="11"/>
  <c r="B350" i="17"/>
  <c r="B633" i="11"/>
  <c r="B633" i="17"/>
  <c r="B516" i="11"/>
  <c r="B516" i="17"/>
  <c r="B593" i="11"/>
  <c r="B593" i="17"/>
  <c r="B555" i="11"/>
  <c r="B555" i="17"/>
  <c r="B636" i="11"/>
  <c r="B636" i="17"/>
  <c r="B401" i="11"/>
  <c r="B401" i="17"/>
  <c r="B527" i="11"/>
  <c r="B527" i="17"/>
  <c r="B614" i="11"/>
  <c r="B614" i="17"/>
  <c r="B388" i="11"/>
  <c r="B388" i="17"/>
  <c r="B517" i="11"/>
  <c r="B517" i="17"/>
  <c r="B519" i="11"/>
  <c r="B519" i="17"/>
  <c r="B293" i="11"/>
  <c r="B293" i="17"/>
  <c r="B622" i="11"/>
  <c r="B622" i="17"/>
  <c r="B594" i="11"/>
  <c r="B594" i="17"/>
  <c r="B609" i="11"/>
  <c r="B609" i="17"/>
  <c r="B598" i="11"/>
  <c r="B598" i="17"/>
  <c r="B375" i="11"/>
  <c r="B375" i="17"/>
  <c r="B421" i="11"/>
  <c r="B421" i="17"/>
  <c r="B631" i="11"/>
  <c r="B631" i="17"/>
  <c r="B165" i="11"/>
  <c r="B165" i="17"/>
  <c r="B566" i="11"/>
  <c r="B566" i="17"/>
  <c r="B577" i="11"/>
  <c r="B577" i="17"/>
  <c r="B572" i="11"/>
  <c r="B572" i="17"/>
  <c r="B543" i="11"/>
  <c r="B543" i="17"/>
  <c r="B616" i="11"/>
  <c r="B616" i="17"/>
  <c r="B505" i="11"/>
  <c r="B505" i="17"/>
  <c r="B286" i="11"/>
  <c r="B286" i="17"/>
  <c r="B538" i="11"/>
  <c r="B538" i="17"/>
  <c r="B260" i="11"/>
  <c r="B260" i="17"/>
  <c r="B512" i="11"/>
  <c r="B512" i="17"/>
  <c r="B630" i="11"/>
  <c r="B630" i="17"/>
  <c r="B489" i="11"/>
  <c r="B489" i="17"/>
  <c r="B580" i="11"/>
  <c r="B580" i="17"/>
  <c r="B588" i="11"/>
  <c r="B588" i="17"/>
  <c r="B634" i="11"/>
  <c r="B634" i="17"/>
  <c r="B292" i="11"/>
  <c r="B292" i="17"/>
  <c r="B369" i="11"/>
  <c r="B369" i="17"/>
  <c r="B524" i="11"/>
  <c r="B524" i="17"/>
  <c r="B484" i="11"/>
  <c r="B484" i="17"/>
  <c r="E1002" i="24"/>
  <c r="F1002" i="24" s="1"/>
  <c r="E812" i="24"/>
  <c r="G812" i="24" s="1"/>
  <c r="I1004" i="24"/>
  <c r="E915" i="24"/>
  <c r="G915" i="24" s="1"/>
  <c r="I1043" i="24"/>
  <c r="I874" i="24"/>
  <c r="I1083" i="24"/>
  <c r="I846" i="24"/>
  <c r="E800" i="24"/>
  <c r="F800" i="24" s="1"/>
  <c r="I682" i="24"/>
  <c r="E641" i="24"/>
  <c r="G641" i="24" s="1"/>
  <c r="E1056" i="24"/>
  <c r="F1056" i="24" s="1"/>
  <c r="E917" i="24"/>
  <c r="G917" i="24" s="1"/>
  <c r="E910" i="24"/>
  <c r="G910" i="24" s="1"/>
  <c r="I864" i="24"/>
  <c r="E928" i="24"/>
  <c r="F928" i="24" s="1"/>
  <c r="E979" i="24"/>
  <c r="F979" i="24" s="1"/>
  <c r="E851" i="24"/>
  <c r="F851" i="24" s="1"/>
  <c r="I853" i="24"/>
  <c r="E856" i="24"/>
  <c r="F856" i="24" s="1"/>
  <c r="I981" i="24"/>
  <c r="I839" i="24"/>
  <c r="E992" i="24"/>
  <c r="F992" i="24" s="1"/>
  <c r="I769" i="24"/>
  <c r="I789" i="24"/>
  <c r="E974" i="24"/>
  <c r="F974" i="24" s="1"/>
  <c r="E782" i="24"/>
  <c r="F782" i="24" s="1"/>
  <c r="E820" i="24"/>
  <c r="F820" i="24" s="1"/>
  <c r="I116" i="24"/>
  <c r="I366" i="24"/>
  <c r="I72" i="24"/>
  <c r="I272" i="24"/>
  <c r="I88" i="24"/>
  <c r="I499" i="24"/>
  <c r="I107" i="24"/>
  <c r="I75" i="24"/>
  <c r="I142" i="24"/>
  <c r="I343" i="24"/>
  <c r="I488" i="24"/>
  <c r="I467" i="24"/>
  <c r="I591" i="24"/>
  <c r="I678" i="24"/>
  <c r="I723" i="24"/>
  <c r="I619" i="24"/>
  <c r="I202" i="24"/>
  <c r="I414" i="24"/>
  <c r="I394" i="24"/>
  <c r="I231" i="24"/>
  <c r="I706" i="24"/>
  <c r="I158" i="24"/>
  <c r="I574" i="24"/>
  <c r="I417" i="24"/>
  <c r="I647" i="24"/>
  <c r="I336" i="24"/>
  <c r="I74" i="24"/>
  <c r="I703" i="24"/>
  <c r="I531" i="24"/>
  <c r="I437" i="24"/>
  <c r="I666" i="24"/>
  <c r="I617" i="24"/>
  <c r="I611" i="24"/>
  <c r="I562" i="24"/>
  <c r="I560" i="24"/>
  <c r="I507" i="24"/>
  <c r="I627" i="24"/>
  <c r="I616" i="24"/>
  <c r="I707" i="24"/>
  <c r="I658" i="24"/>
  <c r="I743" i="24"/>
  <c r="I668" i="24"/>
  <c r="I751" i="24"/>
  <c r="I705" i="24"/>
  <c r="I595" i="24"/>
  <c r="I967" i="24"/>
  <c r="I521" i="24"/>
  <c r="I1090" i="24"/>
  <c r="I634" i="24"/>
  <c r="I442" i="24"/>
  <c r="I663" i="24"/>
  <c r="I455" i="24"/>
  <c r="I1052" i="24"/>
  <c r="I866" i="24"/>
  <c r="I823" i="24"/>
  <c r="I805" i="24"/>
  <c r="I761" i="24"/>
  <c r="I1067" i="24"/>
  <c r="I1023" i="24"/>
  <c r="I801" i="24"/>
  <c r="I893" i="24"/>
  <c r="I977" i="24"/>
  <c r="I958" i="24"/>
  <c r="I914" i="24"/>
  <c r="I897" i="24"/>
  <c r="I807" i="24"/>
  <c r="I1033" i="24"/>
  <c r="I868" i="24"/>
  <c r="I843" i="24"/>
  <c r="I799" i="24"/>
  <c r="I771" i="24"/>
  <c r="I741" i="24"/>
  <c r="I700" i="24"/>
  <c r="I1066" i="24"/>
  <c r="I877" i="24"/>
  <c r="I872" i="24"/>
  <c r="I927" i="24"/>
  <c r="I1011" i="24"/>
  <c r="I1006" i="24"/>
  <c r="I840" i="24"/>
  <c r="I1057" i="24"/>
  <c r="I810" i="24"/>
  <c r="I845" i="24"/>
  <c r="I904" i="24"/>
  <c r="I199" i="24"/>
  <c r="I243" i="24"/>
  <c r="I140" i="24"/>
  <c r="I182" i="24"/>
  <c r="I623" i="24"/>
  <c r="I180" i="24"/>
  <c r="I85" i="24"/>
  <c r="I245" i="24"/>
  <c r="I541" i="24"/>
  <c r="I388" i="24"/>
  <c r="I233" i="24"/>
  <c r="I177" i="24"/>
  <c r="I49" i="24"/>
  <c r="I126" i="24"/>
  <c r="I735" i="24"/>
  <c r="I419" i="24"/>
  <c r="I548" i="24"/>
  <c r="I681" i="24"/>
  <c r="I626" i="24"/>
  <c r="I620" i="24"/>
  <c r="I571" i="24"/>
  <c r="I501" i="24"/>
  <c r="I680" i="24"/>
  <c r="I473" i="24"/>
  <c r="I599" i="24"/>
  <c r="I809" i="24"/>
  <c r="I784" i="24"/>
  <c r="I815" i="24"/>
  <c r="I790" i="24"/>
  <c r="I764" i="24"/>
  <c r="I737" i="24"/>
  <c r="I576" i="24"/>
  <c r="I585" i="24"/>
  <c r="I686" i="24"/>
  <c r="I708" i="24"/>
  <c r="I1044" i="24"/>
  <c r="I954" i="24"/>
  <c r="I788" i="24"/>
  <c r="I887" i="24"/>
  <c r="I869" i="24"/>
  <c r="I825" i="24"/>
  <c r="I756" i="24"/>
  <c r="I1087" i="24"/>
  <c r="I1038" i="24"/>
  <c r="I929" i="24"/>
  <c r="I1027" i="24"/>
  <c r="I1041" i="24"/>
  <c r="I1022" i="24"/>
  <c r="I978" i="24"/>
  <c r="I672" i="24"/>
  <c r="I1045" i="24"/>
  <c r="I1025" i="24"/>
  <c r="I752" i="24"/>
  <c r="I932" i="24"/>
  <c r="I907" i="24"/>
  <c r="I863" i="24"/>
  <c r="I957" i="24"/>
  <c r="I806" i="24"/>
  <c r="I795" i="24"/>
  <c r="I1048" i="24"/>
  <c r="I941" i="24"/>
  <c r="I936" i="24"/>
  <c r="I1049" i="24"/>
  <c r="I1075" i="24"/>
  <c r="I1070" i="24"/>
  <c r="I1082" i="24"/>
  <c r="I1012" i="24"/>
  <c r="I774" i="24"/>
  <c r="I763" i="24"/>
  <c r="I792" i="24"/>
  <c r="I909" i="24"/>
  <c r="I938" i="24"/>
  <c r="I352" i="24"/>
  <c r="I192" i="24"/>
  <c r="I431" i="24"/>
  <c r="I383" i="24"/>
  <c r="I300" i="24"/>
  <c r="I104" i="24"/>
  <c r="I251" i="24"/>
  <c r="I226" i="24"/>
  <c r="I121" i="24"/>
  <c r="I495" i="24"/>
  <c r="I159" i="24"/>
  <c r="I189" i="24"/>
  <c r="I402" i="24"/>
  <c r="I523" i="24"/>
  <c r="I518" i="24"/>
  <c r="I638" i="24"/>
  <c r="I711" i="24"/>
  <c r="I593" i="24"/>
  <c r="I588" i="24"/>
  <c r="I740" i="24"/>
  <c r="I675" i="24"/>
  <c r="I244" i="24"/>
  <c r="I66" i="24"/>
  <c r="I339" i="24"/>
  <c r="I168" i="24"/>
  <c r="I335" i="24"/>
  <c r="I153" i="24"/>
  <c r="I327" i="24"/>
  <c r="I149" i="24"/>
  <c r="I329" i="24"/>
  <c r="I141" i="24"/>
  <c r="I315" i="24"/>
  <c r="I294" i="24"/>
  <c r="I129" i="24"/>
  <c r="I290" i="24"/>
  <c r="I371" i="24"/>
  <c r="I200" i="24"/>
  <c r="I367" i="24"/>
  <c r="I117" i="24"/>
  <c r="I103" i="24"/>
  <c r="I283" i="24"/>
  <c r="I48" i="24"/>
  <c r="I61" i="24"/>
  <c r="I93" i="24"/>
  <c r="I268" i="24"/>
  <c r="I393" i="24"/>
  <c r="I380" i="24"/>
  <c r="I284" i="24"/>
  <c r="I356" i="24"/>
  <c r="I502" i="24"/>
  <c r="I485" i="24"/>
  <c r="I605" i="24"/>
  <c r="I368" i="24"/>
  <c r="I223" i="24"/>
  <c r="I62" i="24"/>
  <c r="I513" i="24"/>
  <c r="I297" i="24"/>
  <c r="I165" i="24"/>
  <c r="I452" i="24"/>
  <c r="I454" i="24"/>
  <c r="I730" i="24"/>
  <c r="I253" i="24"/>
  <c r="I401" i="24"/>
  <c r="I376" i="24"/>
  <c r="I446" i="24"/>
  <c r="I310" i="24"/>
  <c r="I178" i="24"/>
  <c r="I466" i="24"/>
  <c r="I472" i="24"/>
  <c r="I246" i="24"/>
  <c r="I133" i="24"/>
  <c r="I420" i="24"/>
  <c r="I422" i="24"/>
  <c r="I714" i="24"/>
  <c r="I610" i="24"/>
  <c r="I138" i="24"/>
  <c r="I344" i="24"/>
  <c r="I503" i="24"/>
  <c r="I615" i="24"/>
  <c r="I722" i="24"/>
  <c r="I479" i="24"/>
  <c r="I565" i="24"/>
  <c r="I637" i="24"/>
  <c r="I702" i="24"/>
  <c r="I410" i="24"/>
  <c r="I469" i="24"/>
  <c r="I350" i="24"/>
  <c r="I624" i="24"/>
  <c r="I539" i="24"/>
  <c r="I657" i="24"/>
  <c r="I612" i="24"/>
  <c r="I525" i="24"/>
  <c r="I423" i="24"/>
  <c r="I748" i="24"/>
  <c r="I690" i="24"/>
  <c r="I684" i="24"/>
  <c r="I635" i="24"/>
  <c r="I656" i="24"/>
  <c r="I736" i="24"/>
  <c r="I566" i="24"/>
  <c r="I517" i="24"/>
  <c r="I873" i="24"/>
  <c r="I848" i="24"/>
  <c r="I879" i="24"/>
  <c r="I854" i="24"/>
  <c r="I828" i="24"/>
  <c r="I797" i="24"/>
  <c r="I604" i="24"/>
  <c r="I1018" i="24"/>
  <c r="I622" i="24"/>
  <c r="I783" i="24"/>
  <c r="I758" i="24"/>
  <c r="I460" i="24"/>
  <c r="I775" i="24"/>
  <c r="I753" i="24"/>
  <c r="I691" i="24"/>
  <c r="I1019" i="24"/>
  <c r="I829" i="24"/>
  <c r="I951" i="24"/>
  <c r="I933" i="24"/>
  <c r="I889" i="24"/>
  <c r="I1050" i="24"/>
  <c r="I884" i="24"/>
  <c r="I557" i="24"/>
  <c r="I778" i="24"/>
  <c r="I760" i="24"/>
  <c r="I695" i="24"/>
  <c r="I1086" i="24"/>
  <c r="I540" i="24"/>
  <c r="I791" i="24"/>
  <c r="I773" i="24"/>
  <c r="I729" i="24"/>
  <c r="I944" i="24"/>
  <c r="I996" i="24"/>
  <c r="I971" i="24"/>
  <c r="I572" i="24"/>
  <c r="I1074" i="24"/>
  <c r="I870" i="24"/>
  <c r="I859" i="24"/>
  <c r="I908" i="24"/>
  <c r="I1005" i="24"/>
  <c r="I1000" i="24"/>
  <c r="I768" i="24"/>
  <c r="I757" i="24"/>
  <c r="I725" i="24"/>
  <c r="I838" i="24"/>
  <c r="I827" i="24"/>
  <c r="I747" i="24"/>
  <c r="I973" i="24"/>
  <c r="I920" i="24"/>
  <c r="I42" i="24"/>
  <c r="I340" i="24"/>
  <c r="I54" i="24"/>
  <c r="I254" i="24"/>
  <c r="I515" i="24"/>
  <c r="I118" i="24"/>
  <c r="I89" i="24"/>
  <c r="I303" i="24"/>
  <c r="I355" i="24"/>
  <c r="I438" i="24"/>
  <c r="I208" i="24"/>
  <c r="I489" i="24"/>
  <c r="I150" i="24"/>
  <c r="I683" i="24"/>
  <c r="I487" i="24"/>
  <c r="I646" i="24"/>
  <c r="I134" i="24"/>
  <c r="I308" i="24"/>
  <c r="I130" i="24"/>
  <c r="I58" i="24"/>
  <c r="I232" i="24"/>
  <c r="I67" i="24"/>
  <c r="I217" i="24"/>
  <c r="I46" i="24"/>
  <c r="I213" i="24"/>
  <c r="I43" i="24"/>
  <c r="I205" i="24"/>
  <c r="I379" i="24"/>
  <c r="I358" i="24"/>
  <c r="I193" i="24"/>
  <c r="I354" i="24"/>
  <c r="I90" i="24"/>
  <c r="I264" i="24"/>
  <c r="I99" i="24"/>
  <c r="I316" i="24"/>
  <c r="I359" i="24"/>
  <c r="I188" i="24"/>
  <c r="I256" i="24"/>
  <c r="I220" i="24"/>
  <c r="I157" i="24"/>
  <c r="I332" i="24"/>
  <c r="I457" i="24"/>
  <c r="I445" i="24"/>
  <c r="I176" i="24"/>
  <c r="I82" i="24"/>
  <c r="I363" i="24"/>
  <c r="I331" i="24"/>
  <c r="I320" i="24"/>
  <c r="I106" i="24"/>
  <c r="I287" i="24"/>
  <c r="I407" i="24"/>
  <c r="I395" i="24"/>
  <c r="I374" i="24"/>
  <c r="I229" i="24"/>
  <c r="I113" i="24"/>
  <c r="I81" i="24"/>
  <c r="I57" i="24"/>
  <c r="I317" i="24"/>
  <c r="I465" i="24"/>
  <c r="I444" i="24"/>
  <c r="I568" i="24"/>
  <c r="I68" i="24"/>
  <c r="I242" i="24"/>
  <c r="I267" i="24"/>
  <c r="I235" i="24"/>
  <c r="I342" i="24"/>
  <c r="I197" i="24"/>
  <c r="I484" i="24"/>
  <c r="I486" i="24"/>
  <c r="I428" i="24"/>
  <c r="I674" i="24"/>
  <c r="I319" i="24"/>
  <c r="I542" i="24"/>
  <c r="I491" i="24"/>
  <c r="I679" i="24"/>
  <c r="I569" i="24"/>
  <c r="I458" i="24"/>
  <c r="I629" i="24"/>
  <c r="I299" i="24"/>
  <c r="I451" i="24"/>
  <c r="I596" i="24"/>
  <c r="I601" i="24"/>
  <c r="I191" i="24"/>
  <c r="I556" i="24"/>
  <c r="I603" i="24"/>
  <c r="I724" i="24"/>
  <c r="I676" i="24"/>
  <c r="I589" i="24"/>
  <c r="I544" i="24"/>
  <c r="I534" i="24"/>
  <c r="I441" i="24"/>
  <c r="I190" i="24"/>
  <c r="I699" i="24"/>
  <c r="I592" i="24"/>
  <c r="I516" i="24"/>
  <c r="I630" i="24"/>
  <c r="I590" i="24"/>
  <c r="I937" i="24"/>
  <c r="I912" i="24"/>
  <c r="I943" i="24"/>
  <c r="I918" i="24"/>
  <c r="I892" i="24"/>
  <c r="I861" i="24"/>
  <c r="I770" i="24"/>
  <c r="I745" i="24"/>
  <c r="I631" i="24"/>
  <c r="I847" i="24"/>
  <c r="I822" i="24"/>
  <c r="I721" i="24"/>
  <c r="I817" i="24"/>
  <c r="I798" i="24"/>
  <c r="I754" i="24"/>
  <c r="I1008" i="24"/>
  <c r="I1015" i="24"/>
  <c r="I997" i="24"/>
  <c r="I953" i="24"/>
  <c r="I772" i="24"/>
  <c r="I746" i="24"/>
  <c r="I677" i="24"/>
  <c r="I930" i="24"/>
  <c r="I842" i="24"/>
  <c r="I824" i="24"/>
  <c r="I780" i="24"/>
  <c r="I852" i="24"/>
  <c r="I762" i="24"/>
  <c r="I994" i="24"/>
  <c r="I855" i="24"/>
  <c r="I837" i="24"/>
  <c r="I793" i="24"/>
  <c r="I1072" i="24"/>
  <c r="I1060" i="24"/>
  <c r="I1035" i="24"/>
  <c r="I1040" i="24"/>
  <c r="I984" i="24"/>
  <c r="I934" i="24"/>
  <c r="I923" i="24"/>
  <c r="I1042" i="24"/>
  <c r="I1069" i="24"/>
  <c r="I1031" i="24"/>
  <c r="I961" i="24"/>
  <c r="I1078" i="24"/>
  <c r="I832" i="24"/>
  <c r="I821" i="24"/>
  <c r="I673" i="24"/>
  <c r="I902" i="24"/>
  <c r="I891" i="24"/>
  <c r="I991" i="24"/>
  <c r="I1037" i="24"/>
  <c r="I844" i="24"/>
  <c r="I378" i="24"/>
  <c r="I166" i="24"/>
  <c r="I109" i="24"/>
  <c r="I171" i="24"/>
  <c r="I375" i="24"/>
  <c r="I413" i="24"/>
  <c r="I271" i="24"/>
  <c r="I230" i="24"/>
  <c r="I307" i="24"/>
  <c r="I194" i="24"/>
  <c r="I483" i="24"/>
  <c r="I101" i="24"/>
  <c r="I477" i="24"/>
  <c r="I408" i="24"/>
  <c r="I524" i="24"/>
  <c r="I330" i="24"/>
  <c r="I372" i="24"/>
  <c r="I122" i="24"/>
  <c r="I131" i="24"/>
  <c r="I110" i="24"/>
  <c r="I96" i="24"/>
  <c r="I92" i="24"/>
  <c r="I84" i="24"/>
  <c r="I257" i="24"/>
  <c r="I86" i="24"/>
  <c r="I154" i="24"/>
  <c r="I328" i="24"/>
  <c r="I163" i="24"/>
  <c r="I45" i="24"/>
  <c r="I270" i="24"/>
  <c r="I373" i="24"/>
  <c r="I173" i="24"/>
  <c r="I70" i="24"/>
  <c r="I221" i="24"/>
  <c r="I203" i="24"/>
  <c r="I120" i="24"/>
  <c r="I509" i="24"/>
  <c r="I278" i="24"/>
  <c r="I146" i="24"/>
  <c r="I434" i="24"/>
  <c r="I440" i="24"/>
  <c r="I206" i="24"/>
  <c r="I170" i="24"/>
  <c r="I351" i="24"/>
  <c r="I471" i="24"/>
  <c r="I119" i="24"/>
  <c r="I293" i="24"/>
  <c r="I416" i="24"/>
  <c r="I404" i="24"/>
  <c r="I381" i="24"/>
  <c r="I56" i="24"/>
  <c r="I632" i="24"/>
  <c r="I418" i="24"/>
  <c r="I87" i="24"/>
  <c r="I337" i="24"/>
  <c r="I606" i="24"/>
  <c r="I710" i="24"/>
  <c r="I145" i="24"/>
  <c r="I633" i="24"/>
  <c r="I582" i="24"/>
  <c r="I693" i="24"/>
  <c r="I587" i="24"/>
  <c r="I532" i="24"/>
  <c r="I660" i="24"/>
  <c r="I688" i="24"/>
  <c r="I528" i="24"/>
  <c r="I652" i="24"/>
  <c r="I667" i="24"/>
  <c r="I520" i="24"/>
  <c r="I241" i="24"/>
  <c r="I653" i="24"/>
  <c r="I248" i="24"/>
  <c r="I598" i="24"/>
  <c r="I549" i="24"/>
  <c r="I543" i="24"/>
  <c r="I478" i="24"/>
  <c r="I625" i="24"/>
  <c r="I580" i="24"/>
  <c r="I694" i="24"/>
  <c r="I522" i="24"/>
  <c r="I1001" i="24"/>
  <c r="I976" i="24"/>
  <c r="I1007" i="24"/>
  <c r="I982" i="24"/>
  <c r="I956" i="24"/>
  <c r="I925" i="24"/>
  <c r="I834" i="24"/>
  <c r="I803" i="24"/>
  <c r="I777" i="24"/>
  <c r="I911" i="24"/>
  <c r="I886" i="24"/>
  <c r="I796" i="24"/>
  <c r="I881" i="24"/>
  <c r="I862" i="24"/>
  <c r="I818" i="24"/>
  <c r="I1079" i="24"/>
  <c r="I1061" i="24"/>
  <c r="I905" i="24"/>
  <c r="I836" i="24"/>
  <c r="I811" i="24"/>
  <c r="I767" i="24"/>
  <c r="I826" i="24"/>
  <c r="I906" i="24"/>
  <c r="I888" i="24"/>
  <c r="I621" i="24"/>
  <c r="I654" i="24"/>
  <c r="I980" i="24"/>
  <c r="I650" i="24"/>
  <c r="I919" i="24"/>
  <c r="I901" i="24"/>
  <c r="I857" i="24"/>
  <c r="I765" i="24"/>
  <c r="I876" i="24"/>
  <c r="I998" i="24"/>
  <c r="I987" i="24"/>
  <c r="I1058" i="24"/>
  <c r="I755" i="24"/>
  <c r="I750" i="24"/>
  <c r="I903" i="24"/>
  <c r="I896" i="24"/>
  <c r="I885" i="24"/>
  <c r="I966" i="24"/>
  <c r="I955" i="24"/>
  <c r="I1081" i="24"/>
  <c r="I1017" i="24"/>
  <c r="I211" i="24"/>
  <c r="I187" i="24"/>
  <c r="I322" i="24"/>
  <c r="I718" i="24"/>
  <c r="I385" i="24"/>
  <c r="I425" i="24"/>
  <c r="I275" i="24"/>
  <c r="I265" i="24"/>
  <c r="I65" i="24"/>
  <c r="I295" i="24"/>
  <c r="I493" i="24"/>
  <c r="I291" i="24"/>
  <c r="I390" i="24"/>
  <c r="I114" i="24"/>
  <c r="I655" i="24"/>
  <c r="I551" i="24"/>
  <c r="I198" i="24"/>
  <c r="I258" i="24"/>
  <c r="I296" i="24"/>
  <c r="I281" i="24"/>
  <c r="I277" i="24"/>
  <c r="I269" i="24"/>
  <c r="I262" i="24"/>
  <c r="I97" i="24"/>
  <c r="I186" i="24"/>
  <c r="I360" i="24"/>
  <c r="I195" i="24"/>
  <c r="I345" i="24"/>
  <c r="I174" i="24"/>
  <c r="I341" i="24"/>
  <c r="I160" i="24"/>
  <c r="I333" i="24"/>
  <c r="I156" i="24"/>
  <c r="I148" i="24"/>
  <c r="I321" i="24"/>
  <c r="I51" i="24"/>
  <c r="I218" i="24"/>
  <c r="I47" i="24"/>
  <c r="I227" i="24"/>
  <c r="I301" i="24"/>
  <c r="I181" i="24"/>
  <c r="I249" i="24"/>
  <c r="I91" i="24"/>
  <c r="I237" i="24"/>
  <c r="I285" i="24"/>
  <c r="I433" i="24"/>
  <c r="I412" i="24"/>
  <c r="I536" i="24"/>
  <c r="I361" i="24"/>
  <c r="I210" i="24"/>
  <c r="I498" i="24"/>
  <c r="I504" i="24"/>
  <c r="I155" i="24"/>
  <c r="I234" i="24"/>
  <c r="I305" i="24"/>
  <c r="I391" i="24"/>
  <c r="I183" i="24"/>
  <c r="I357" i="24"/>
  <c r="I480" i="24"/>
  <c r="I468" i="24"/>
  <c r="I214" i="24"/>
  <c r="I108" i="24"/>
  <c r="I397" i="24"/>
  <c r="I399" i="24"/>
  <c r="I696" i="24"/>
  <c r="I196" i="24"/>
  <c r="I370" i="24"/>
  <c r="I494" i="24"/>
  <c r="I482" i="24"/>
  <c r="I151" i="24"/>
  <c r="I448" i="24"/>
  <c r="I436" i="24"/>
  <c r="I255" i="24"/>
  <c r="I533" i="24"/>
  <c r="I427" i="24"/>
  <c r="I670" i="24"/>
  <c r="I555" i="24"/>
  <c r="I537" i="24"/>
  <c r="I697" i="24"/>
  <c r="I726" i="24"/>
  <c r="I396" i="24"/>
  <c r="I651" i="24"/>
  <c r="I240" i="24"/>
  <c r="I665" i="24"/>
  <c r="I716" i="24"/>
  <c r="I613" i="24"/>
  <c r="I584" i="24"/>
  <c r="I720" i="24"/>
  <c r="I545" i="24"/>
  <c r="I662" i="24"/>
  <c r="I387" i="24"/>
  <c r="I607" i="24"/>
  <c r="I558" i="24"/>
  <c r="I689" i="24"/>
  <c r="I644" i="24"/>
  <c r="I382" i="24"/>
  <c r="I586" i="24"/>
  <c r="I1065" i="24"/>
  <c r="I685" i="24"/>
  <c r="I1071" i="24"/>
  <c r="I1046" i="24"/>
  <c r="I1020" i="24"/>
  <c r="I989" i="24"/>
  <c r="I898" i="24"/>
  <c r="I867" i="24"/>
  <c r="I570" i="24"/>
  <c r="I975" i="24"/>
  <c r="I950" i="24"/>
  <c r="I860" i="24"/>
  <c r="I816" i="24"/>
  <c r="I945" i="24"/>
  <c r="I926" i="24"/>
  <c r="I882" i="24"/>
  <c r="I900" i="24"/>
  <c r="I875" i="24"/>
  <c r="I831" i="24"/>
  <c r="I880" i="24"/>
  <c r="I970" i="24"/>
  <c r="I952" i="24"/>
  <c r="I581" i="24"/>
  <c r="I785" i="24"/>
  <c r="I766" i="24"/>
  <c r="I713" i="24"/>
  <c r="I899" i="24"/>
  <c r="I983" i="24"/>
  <c r="I965" i="24"/>
  <c r="I921" i="24"/>
  <c r="I948" i="24"/>
  <c r="I858" i="24"/>
  <c r="I1036" i="24"/>
  <c r="I1062" i="24"/>
  <c r="I1064" i="24"/>
  <c r="I986" i="24"/>
  <c r="I916" i="24"/>
  <c r="I802" i="24"/>
  <c r="I819" i="24"/>
  <c r="I814" i="24"/>
  <c r="I717" i="24"/>
  <c r="I960" i="24"/>
  <c r="I949" i="24"/>
  <c r="I972" i="24"/>
  <c r="I1030" i="24"/>
  <c r="I1051" i="24"/>
  <c r="I794" i="24"/>
  <c r="I645" i="24"/>
  <c r="I207" i="24"/>
  <c r="I162" i="24"/>
  <c r="I334" i="24"/>
  <c r="I228" i="24"/>
  <c r="I80" i="24"/>
  <c r="I50" i="24"/>
  <c r="E118" i="24"/>
  <c r="F118" i="24" s="1"/>
  <c r="B220" i="19" s="1"/>
  <c r="I263" i="24"/>
  <c r="I365" i="24"/>
  <c r="I292" i="24"/>
  <c r="I443" i="24"/>
  <c r="I687" i="24"/>
  <c r="I69" i="24"/>
  <c r="I161" i="24"/>
  <c r="I250" i="24"/>
  <c r="I259" i="24"/>
  <c r="I238" i="24"/>
  <c r="I224" i="24"/>
  <c r="I44" i="24"/>
  <c r="I384" i="24"/>
  <c r="I115" i="24"/>
  <c r="I282" i="24"/>
  <c r="I111" i="24"/>
  <c r="I64" i="24"/>
  <c r="I219" i="24"/>
  <c r="I348" i="24"/>
  <c r="I167" i="24"/>
  <c r="I347" i="24"/>
  <c r="I60" i="24"/>
  <c r="I349" i="24"/>
  <c r="I497" i="24"/>
  <c r="I476" i="24"/>
  <c r="I600" i="24"/>
  <c r="I100" i="24"/>
  <c r="I274" i="24"/>
  <c r="I398" i="24"/>
  <c r="I386" i="24"/>
  <c r="I112" i="24"/>
  <c r="I298" i="24"/>
  <c r="I447" i="24"/>
  <c r="I426" i="24"/>
  <c r="I550" i="24"/>
  <c r="I247" i="24"/>
  <c r="I392" i="24"/>
  <c r="I273" i="24"/>
  <c r="I409" i="24"/>
  <c r="I304" i="24"/>
  <c r="I172" i="24"/>
  <c r="I461" i="24"/>
  <c r="I463" i="24"/>
  <c r="I94" i="24"/>
  <c r="I260" i="24"/>
  <c r="I406" i="24"/>
  <c r="I389" i="24"/>
  <c r="I464" i="24"/>
  <c r="I215" i="24"/>
  <c r="I152" i="24"/>
  <c r="I512" i="24"/>
  <c r="I500" i="24"/>
  <c r="I318" i="24"/>
  <c r="I597" i="24"/>
  <c r="I701" i="24"/>
  <c r="I731" i="24"/>
  <c r="I628" i="24"/>
  <c r="I266" i="24"/>
  <c r="I432" i="24"/>
  <c r="I578" i="24"/>
  <c r="I144" i="24"/>
  <c r="I719" i="24"/>
  <c r="I127" i="24"/>
  <c r="I519" i="24"/>
  <c r="I715" i="24"/>
  <c r="I53" i="24"/>
  <c r="I575" i="24"/>
  <c r="I526" i="24"/>
  <c r="I648" i="24"/>
  <c r="I669" i="24"/>
  <c r="I474" i="24"/>
  <c r="I609" i="24"/>
  <c r="I728" i="24"/>
  <c r="I554" i="24"/>
  <c r="I671" i="24"/>
  <c r="I405" i="24"/>
  <c r="I400" i="24"/>
  <c r="I547" i="24"/>
  <c r="I530" i="24"/>
  <c r="I704" i="24"/>
  <c r="I510" i="24"/>
  <c r="I744" i="24"/>
  <c r="I1084" i="24"/>
  <c r="I1053" i="24"/>
  <c r="I962" i="24"/>
  <c r="I931" i="24"/>
  <c r="I698" i="24"/>
  <c r="I1039" i="24"/>
  <c r="I506" i="24"/>
  <c r="I924" i="24"/>
  <c r="I963" i="24"/>
  <c r="I1009" i="24"/>
  <c r="I990" i="24"/>
  <c r="I946" i="24"/>
  <c r="I1089" i="24"/>
  <c r="I999" i="24"/>
  <c r="I833" i="24"/>
  <c r="I835" i="24"/>
  <c r="I964" i="24"/>
  <c r="I939" i="24"/>
  <c r="I895" i="24"/>
  <c r="I1021" i="24"/>
  <c r="I1034" i="24"/>
  <c r="I1016" i="24"/>
  <c r="I969" i="24"/>
  <c r="I849" i="24"/>
  <c r="I830" i="24"/>
  <c r="I786" i="24"/>
  <c r="I1059" i="24"/>
  <c r="I1047" i="24"/>
  <c r="I1029" i="24"/>
  <c r="I985" i="24"/>
  <c r="I709" i="24"/>
  <c r="I636" i="24"/>
  <c r="I1076" i="24"/>
  <c r="I993" i="24"/>
  <c r="I749" i="24"/>
  <c r="I742" i="24"/>
  <c r="I883" i="24"/>
  <c r="I878" i="24"/>
  <c r="I940" i="24"/>
  <c r="I1024" i="24"/>
  <c r="I1013" i="24"/>
  <c r="I1068" i="24"/>
  <c r="I1077" i="24"/>
  <c r="I1032" i="24"/>
  <c r="I890" i="24"/>
  <c r="I289" i="24"/>
  <c r="I201" i="24"/>
  <c r="I239" i="24"/>
  <c r="I429" i="24"/>
  <c r="I95" i="24"/>
  <c r="I125" i="24"/>
  <c r="I353" i="24"/>
  <c r="I77" i="24"/>
  <c r="I136" i="24"/>
  <c r="I204" i="24"/>
  <c r="I421" i="24"/>
  <c r="I449" i="24"/>
  <c r="I364" i="24"/>
  <c r="I209" i="24"/>
  <c r="I326" i="24"/>
  <c r="I83" i="24"/>
  <c r="I79" i="24"/>
  <c r="I71" i="24"/>
  <c r="I73" i="24"/>
  <c r="I59" i="24"/>
  <c r="I212" i="24"/>
  <c r="E638" i="24"/>
  <c r="F638" i="24" s="1"/>
  <c r="I52" i="24"/>
  <c r="I225" i="24"/>
  <c r="I147" i="24"/>
  <c r="I314" i="24"/>
  <c r="I143" i="24"/>
  <c r="I323" i="24"/>
  <c r="I135" i="24"/>
  <c r="I302" i="24"/>
  <c r="I137" i="24"/>
  <c r="I288" i="24"/>
  <c r="I123" i="24"/>
  <c r="I102" i="24"/>
  <c r="I276" i="24"/>
  <c r="I98" i="24"/>
  <c r="I179" i="24"/>
  <c r="I346" i="24"/>
  <c r="I175" i="24"/>
  <c r="I128" i="24"/>
  <c r="I124" i="24"/>
  <c r="I185" i="24"/>
  <c r="I78" i="24"/>
  <c r="I252" i="24"/>
  <c r="I169" i="24"/>
  <c r="I76" i="24"/>
  <c r="I312" i="24"/>
  <c r="I280" i="24"/>
  <c r="I664" i="24"/>
  <c r="I164" i="24"/>
  <c r="I338" i="24"/>
  <c r="I462" i="24"/>
  <c r="I450" i="24"/>
  <c r="I309" i="24"/>
  <c r="I362" i="24"/>
  <c r="I511" i="24"/>
  <c r="I490" i="24"/>
  <c r="I377" i="24"/>
  <c r="I311" i="24"/>
  <c r="I456" i="24"/>
  <c r="I435" i="24"/>
  <c r="I559" i="24"/>
  <c r="I55" i="24"/>
  <c r="I236" i="24"/>
  <c r="I216" i="24"/>
  <c r="I184" i="24"/>
  <c r="I313" i="24"/>
  <c r="I324" i="24"/>
  <c r="I470" i="24"/>
  <c r="I453" i="24"/>
  <c r="I573" i="24"/>
  <c r="I279" i="24"/>
  <c r="I424" i="24"/>
  <c r="I403" i="24"/>
  <c r="I527" i="24"/>
  <c r="I286" i="24"/>
  <c r="I661" i="24"/>
  <c r="I546" i="24"/>
  <c r="I529" i="24"/>
  <c r="I692" i="24"/>
  <c r="I415" i="24"/>
  <c r="I614" i="24"/>
  <c r="I642" i="24"/>
  <c r="I63" i="24"/>
  <c r="I514" i="24"/>
  <c r="I411" i="24"/>
  <c r="I583" i="24"/>
  <c r="I579" i="24"/>
  <c r="I475" i="24"/>
  <c r="I639" i="24"/>
  <c r="I608" i="24"/>
  <c r="I712" i="24"/>
  <c r="I602" i="24"/>
  <c r="I553" i="24"/>
  <c r="I481" i="24"/>
  <c r="I492" i="24"/>
  <c r="I618" i="24"/>
  <c r="I732" i="24"/>
  <c r="I563" i="24"/>
  <c r="I552" i="24"/>
  <c r="I643" i="24"/>
  <c r="I594" i="24"/>
  <c r="I496" i="24"/>
  <c r="I871" i="24"/>
  <c r="I577" i="24"/>
  <c r="I922" i="24"/>
  <c r="I567" i="24"/>
  <c r="I538" i="24"/>
  <c r="I1026" i="24"/>
  <c r="I995" i="24"/>
  <c r="I649" i="24"/>
  <c r="I561" i="24"/>
  <c r="I988" i="24"/>
  <c r="I1085" i="24"/>
  <c r="I1073" i="24"/>
  <c r="I1054" i="24"/>
  <c r="I1010" i="24"/>
  <c r="I759" i="24"/>
  <c r="I738" i="24"/>
  <c r="I640" i="24"/>
  <c r="I1014" i="24"/>
  <c r="I1028" i="24"/>
  <c r="I1003" i="24"/>
  <c r="I959" i="24"/>
  <c r="I1080" i="24"/>
  <c r="I1063" i="24"/>
  <c r="I913" i="24"/>
  <c r="I894" i="24"/>
  <c r="I850" i="24"/>
  <c r="I734" i="24"/>
  <c r="I804" i="24"/>
  <c r="I779" i="24"/>
  <c r="I739" i="24"/>
  <c r="I841" i="24"/>
  <c r="I935" i="24"/>
  <c r="I865" i="24"/>
  <c r="I813" i="24"/>
  <c r="I808" i="24"/>
  <c r="I947" i="24"/>
  <c r="I942" i="24"/>
  <c r="I1055" i="24"/>
  <c r="I1088" i="24"/>
  <c r="I733" i="24"/>
  <c r="I968" i="24"/>
  <c r="I781" i="24"/>
  <c r="I776" i="24"/>
  <c r="I659" i="24"/>
  <c r="I41" i="24"/>
  <c r="E459" i="24"/>
  <c r="F459" i="24" s="1"/>
  <c r="B561" i="19" s="1"/>
  <c r="I459" i="24"/>
  <c r="E105" i="24"/>
  <c r="F105" i="24" s="1"/>
  <c r="B207" i="19" s="1"/>
  <c r="I105" i="24"/>
  <c r="E508" i="24"/>
  <c r="F508" i="24" s="1"/>
  <c r="B610" i="19" s="1"/>
  <c r="I508" i="24"/>
  <c r="E132" i="24"/>
  <c r="F132" i="24" s="1"/>
  <c r="B234" i="19" s="1"/>
  <c r="I132" i="24"/>
  <c r="E306" i="24"/>
  <c r="F306" i="24" s="1"/>
  <c r="B408" i="19" s="1"/>
  <c r="I306" i="24"/>
  <c r="E430" i="24"/>
  <c r="F430" i="24" s="1"/>
  <c r="B532" i="19" s="1"/>
  <c r="I430" i="24"/>
  <c r="E261" i="24"/>
  <c r="F261" i="24" s="1"/>
  <c r="B363" i="19" s="1"/>
  <c r="I261" i="24"/>
  <c r="E369" i="24"/>
  <c r="F369" i="24" s="1"/>
  <c r="B471" i="19" s="1"/>
  <c r="I369" i="24"/>
  <c r="E564" i="24"/>
  <c r="F564" i="24" s="1"/>
  <c r="B666" i="19" s="1"/>
  <c r="I564" i="24"/>
  <c r="E139" i="24"/>
  <c r="F139" i="24" s="1"/>
  <c r="B241" i="19" s="1"/>
  <c r="I139" i="24"/>
  <c r="E439" i="24"/>
  <c r="F439" i="24" s="1"/>
  <c r="B541" i="19" s="1"/>
  <c r="I439" i="24"/>
  <c r="E222" i="24"/>
  <c r="G222" i="24" s="1"/>
  <c r="I222" i="24"/>
  <c r="E325" i="24"/>
  <c r="F325" i="24" s="1"/>
  <c r="B427" i="19" s="1"/>
  <c r="I325" i="24"/>
  <c r="E727" i="24"/>
  <c r="F727" i="24" s="1"/>
  <c r="I727" i="24"/>
  <c r="E505" i="24"/>
  <c r="F505" i="24" s="1"/>
  <c r="B607" i="19" s="1"/>
  <c r="I505" i="24"/>
  <c r="E535" i="24"/>
  <c r="F535" i="24" s="1"/>
  <c r="B637" i="19" s="1"/>
  <c r="I535" i="24"/>
  <c r="E651" i="24"/>
  <c r="F651" i="24" s="1"/>
  <c r="E584" i="24"/>
  <c r="F584" i="24" s="1"/>
  <c r="B686" i="17" s="1"/>
  <c r="E533" i="24"/>
  <c r="F533" i="24" s="1"/>
  <c r="B635" i="19" s="1"/>
  <c r="E726" i="24"/>
  <c r="F726" i="24" s="1"/>
  <c r="E613" i="24"/>
  <c r="F613" i="24" s="1"/>
  <c r="E151" i="24"/>
  <c r="F151" i="24" s="1"/>
  <c r="B253" i="19" s="1"/>
  <c r="E670" i="24"/>
  <c r="F670" i="24" s="1"/>
  <c r="E396" i="24"/>
  <c r="F396" i="24" s="1"/>
  <c r="B498" i="19" s="1"/>
  <c r="E480" i="24"/>
  <c r="F480" i="24" s="1"/>
  <c r="B582" i="19" s="1"/>
  <c r="E697" i="24"/>
  <c r="F697" i="24" s="1"/>
  <c r="E255" i="24"/>
  <c r="F255" i="24" s="1"/>
  <c r="B357" i="19" s="1"/>
  <c r="E448" i="24"/>
  <c r="F448" i="24" s="1"/>
  <c r="B550" i="19" s="1"/>
  <c r="E537" i="24"/>
  <c r="F537" i="24" s="1"/>
  <c r="B639" i="17" s="1"/>
  <c r="E665" i="24"/>
  <c r="F665" i="24" s="1"/>
  <c r="E720" i="24"/>
  <c r="F720" i="24" s="1"/>
  <c r="E545" i="24"/>
  <c r="F545" i="24" s="1"/>
  <c r="B647" i="17" s="1"/>
  <c r="E555" i="24"/>
  <c r="F555" i="24" s="1"/>
  <c r="B657" i="19" s="1"/>
  <c r="E482" i="24"/>
  <c r="F482" i="24" s="1"/>
  <c r="B584" i="19" s="1"/>
  <c r="E427" i="24"/>
  <c r="F427" i="24" s="1"/>
  <c r="B529" i="19" s="1"/>
  <c r="E240" i="24"/>
  <c r="F240" i="24" s="1"/>
  <c r="B342" i="19" s="1"/>
  <c r="E716" i="24"/>
  <c r="F716" i="24" s="1"/>
  <c r="E494" i="24"/>
  <c r="F494" i="24" s="1"/>
  <c r="B596" i="19" s="1"/>
  <c r="E644" i="24"/>
  <c r="F644" i="24" s="1"/>
  <c r="E211" i="24"/>
  <c r="E162" i="24"/>
  <c r="E54" i="24"/>
  <c r="E272" i="24"/>
  <c r="E140" i="24"/>
  <c r="E429" i="24"/>
  <c r="E431" i="24"/>
  <c r="E718" i="24"/>
  <c r="E228" i="24"/>
  <c r="E254" i="24"/>
  <c r="E171" i="24"/>
  <c r="E88" i="24"/>
  <c r="E182" i="24"/>
  <c r="E95" i="24"/>
  <c r="E383" i="24"/>
  <c r="E385" i="24"/>
  <c r="E80" i="24"/>
  <c r="E375" i="24"/>
  <c r="E515" i="24"/>
  <c r="E499" i="24"/>
  <c r="E623" i="24"/>
  <c r="E125" i="24"/>
  <c r="E300" i="24"/>
  <c r="G425" i="24"/>
  <c r="E413" i="24"/>
  <c r="E50" i="24"/>
  <c r="E107" i="24"/>
  <c r="E75" i="24"/>
  <c r="G142" i="24"/>
  <c r="E343" i="24"/>
  <c r="E488" i="24"/>
  <c r="E467" i="24"/>
  <c r="E591" i="24"/>
  <c r="G678" i="24"/>
  <c r="G723" i="24"/>
  <c r="G619" i="24"/>
  <c r="G202" i="24"/>
  <c r="G414" i="24"/>
  <c r="G394" i="24"/>
  <c r="G231" i="24"/>
  <c r="G706" i="24"/>
  <c r="G158" i="24"/>
  <c r="G574" i="24"/>
  <c r="G417" i="24"/>
  <c r="G647" i="24"/>
  <c r="G336" i="24"/>
  <c r="G74" i="24"/>
  <c r="G703" i="24"/>
  <c r="G531" i="24"/>
  <c r="G437" i="24"/>
  <c r="G666" i="24"/>
  <c r="G617" i="24"/>
  <c r="G611" i="24"/>
  <c r="G562" i="24"/>
  <c r="G560" i="24"/>
  <c r="G507" i="24"/>
  <c r="G627" i="24"/>
  <c r="G616" i="24"/>
  <c r="G707" i="24"/>
  <c r="G658" i="24"/>
  <c r="G743" i="24"/>
  <c r="G668" i="24"/>
  <c r="G751" i="24"/>
  <c r="G705" i="24"/>
  <c r="G595" i="24"/>
  <c r="G967" i="24"/>
  <c r="G521" i="24"/>
  <c r="G1090" i="24"/>
  <c r="G634" i="24"/>
  <c r="E116" i="24"/>
  <c r="G116" i="24" s="1"/>
  <c r="E201" i="24"/>
  <c r="E239" i="24"/>
  <c r="G239" i="24" s="1"/>
  <c r="E180" i="24"/>
  <c r="E353" i="24"/>
  <c r="G353" i="24" s="1"/>
  <c r="E275" i="24"/>
  <c r="E104" i="24"/>
  <c r="E271" i="24"/>
  <c r="E89" i="24"/>
  <c r="E263" i="24"/>
  <c r="E85" i="24"/>
  <c r="E265" i="24"/>
  <c r="E77" i="24"/>
  <c r="G77" i="24" s="1"/>
  <c r="E251" i="24"/>
  <c r="E230" i="24"/>
  <c r="G230" i="24" s="1"/>
  <c r="E65" i="24"/>
  <c r="E226" i="24"/>
  <c r="G226" i="24" s="1"/>
  <c r="E307" i="24"/>
  <c r="E136" i="24"/>
  <c r="G136" i="24" s="1"/>
  <c r="E303" i="24"/>
  <c r="E295" i="24"/>
  <c r="G295" i="24" s="1"/>
  <c r="E121" i="24"/>
  <c r="E365" i="24"/>
  <c r="G365" i="24" s="1"/>
  <c r="E245" i="24"/>
  <c r="E194" i="24"/>
  <c r="E355" i="24"/>
  <c r="E204" i="24"/>
  <c r="E493" i="24"/>
  <c r="E495" i="24"/>
  <c r="G495" i="24" s="1"/>
  <c r="E483" i="24"/>
  <c r="E292" i="24"/>
  <c r="G292" i="24" s="1"/>
  <c r="E438" i="24"/>
  <c r="E421" i="24"/>
  <c r="E541" i="24"/>
  <c r="E291" i="24"/>
  <c r="G291" i="24" s="1"/>
  <c r="E159" i="24"/>
  <c r="E443" i="24"/>
  <c r="G443" i="24" s="1"/>
  <c r="E449" i="24"/>
  <c r="E208" i="24"/>
  <c r="E101" i="24"/>
  <c r="G101" i="24" s="1"/>
  <c r="E388" i="24"/>
  <c r="E390" i="24"/>
  <c r="E687" i="24"/>
  <c r="E189" i="24"/>
  <c r="E364" i="24"/>
  <c r="G364" i="24" s="1"/>
  <c r="E489" i="24"/>
  <c r="E477" i="24"/>
  <c r="E233" i="24"/>
  <c r="E114" i="24"/>
  <c r="E402" i="24"/>
  <c r="E408" i="24"/>
  <c r="E150" i="24"/>
  <c r="E69" i="24"/>
  <c r="E209" i="24"/>
  <c r="E177" i="24"/>
  <c r="E655" i="24"/>
  <c r="E523" i="24"/>
  <c r="E378" i="24"/>
  <c r="E352" i="24"/>
  <c r="E192" i="24"/>
  <c r="E339" i="24"/>
  <c r="E168" i="24"/>
  <c r="E335" i="24"/>
  <c r="E153" i="24"/>
  <c r="E327" i="24"/>
  <c r="E149" i="24"/>
  <c r="E329" i="24"/>
  <c r="E141" i="24"/>
  <c r="E315" i="24"/>
  <c r="E294" i="24"/>
  <c r="E129" i="24"/>
  <c r="E290" i="24"/>
  <c r="E371" i="24"/>
  <c r="E200" i="24"/>
  <c r="E367" i="24"/>
  <c r="E117" i="24"/>
  <c r="E103" i="24"/>
  <c r="E283" i="24"/>
  <c r="E48" i="24"/>
  <c r="E61" i="24"/>
  <c r="E93" i="24"/>
  <c r="E268" i="24"/>
  <c r="E393" i="24"/>
  <c r="E380" i="24"/>
  <c r="E284" i="24"/>
  <c r="E356" i="24"/>
  <c r="E502" i="24"/>
  <c r="E485" i="24"/>
  <c r="E605" i="24"/>
  <c r="E368" i="24"/>
  <c r="E223" i="24"/>
  <c r="E62" i="24"/>
  <c r="E513" i="24"/>
  <c r="E297" i="24"/>
  <c r="E165" i="24"/>
  <c r="E452" i="24"/>
  <c r="E454" i="24"/>
  <c r="E730" i="24"/>
  <c r="E253" i="24"/>
  <c r="E401" i="24"/>
  <c r="E376" i="24"/>
  <c r="E446" i="24"/>
  <c r="E310" i="24"/>
  <c r="E178" i="24"/>
  <c r="E466" i="24"/>
  <c r="E472" i="24"/>
  <c r="E246" i="24"/>
  <c r="E133" i="24"/>
  <c r="E420" i="24"/>
  <c r="G422" i="24"/>
  <c r="E714" i="24"/>
  <c r="E610" i="24"/>
  <c r="E138" i="24"/>
  <c r="G138" i="24" s="1"/>
  <c r="E344" i="24"/>
  <c r="G503" i="24"/>
  <c r="G615" i="24"/>
  <c r="G722" i="24"/>
  <c r="E479" i="24"/>
  <c r="F479" i="24" s="1"/>
  <c r="B581" i="19" s="1"/>
  <c r="E565" i="24"/>
  <c r="F565" i="24" s="1"/>
  <c r="B667" i="19" s="1"/>
  <c r="G637" i="24"/>
  <c r="E702" i="24"/>
  <c r="F702" i="24" s="1"/>
  <c r="G410" i="24"/>
  <c r="G469" i="24"/>
  <c r="E350" i="24"/>
  <c r="F350" i="24" s="1"/>
  <c r="B452" i="19" s="1"/>
  <c r="G624" i="24"/>
  <c r="E539" i="24"/>
  <c r="F539" i="24" s="1"/>
  <c r="B641" i="17" s="1"/>
  <c r="E199" i="24"/>
  <c r="E72" i="24"/>
  <c r="E244" i="24"/>
  <c r="F874" i="24"/>
  <c r="G874" i="24"/>
  <c r="F1043" i="24"/>
  <c r="G1043" i="24"/>
  <c r="F864" i="24"/>
  <c r="G864" i="24"/>
  <c r="F853" i="24"/>
  <c r="G853" i="24"/>
  <c r="E67" i="24"/>
  <c r="E205" i="24"/>
  <c r="E90" i="24"/>
  <c r="E188" i="24"/>
  <c r="E256" i="24"/>
  <c r="E220" i="24"/>
  <c r="E157" i="24"/>
  <c r="E332" i="24"/>
  <c r="E457" i="24"/>
  <c r="E445" i="24"/>
  <c r="E176" i="24"/>
  <c r="E82" i="24"/>
  <c r="E363" i="24"/>
  <c r="E331" i="24"/>
  <c r="E320" i="24"/>
  <c r="E106" i="24"/>
  <c r="E287" i="24"/>
  <c r="E407" i="24"/>
  <c r="E395" i="24"/>
  <c r="E374" i="24"/>
  <c r="E229" i="24"/>
  <c r="E113" i="24"/>
  <c r="E81" i="24"/>
  <c r="E57" i="24"/>
  <c r="G317" i="24"/>
  <c r="E465" i="24"/>
  <c r="G465" i="24" s="1"/>
  <c r="E444" i="24"/>
  <c r="G568" i="24"/>
  <c r="E68" i="24"/>
  <c r="E242" i="24"/>
  <c r="G267" i="24"/>
  <c r="E235" i="24"/>
  <c r="E342" i="24"/>
  <c r="G342" i="24" s="1"/>
  <c r="E197" i="24"/>
  <c r="E484" i="24"/>
  <c r="G484" i="24" s="1"/>
  <c r="G486" i="24"/>
  <c r="G428" i="24"/>
  <c r="G674" i="24"/>
  <c r="G319" i="24"/>
  <c r="G542" i="24"/>
  <c r="G491" i="24"/>
  <c r="G679" i="24"/>
  <c r="G569" i="24"/>
  <c r="G458" i="24"/>
  <c r="G629" i="24"/>
  <c r="G299" i="24"/>
  <c r="G451" i="24"/>
  <c r="G596" i="24"/>
  <c r="G601" i="24"/>
  <c r="G191" i="24"/>
  <c r="G556" i="24"/>
  <c r="G603" i="24"/>
  <c r="G724" i="24"/>
  <c r="G676" i="24"/>
  <c r="G589" i="24"/>
  <c r="G544" i="24"/>
  <c r="G534" i="24"/>
  <c r="G441" i="24"/>
  <c r="E289" i="24"/>
  <c r="E187" i="24"/>
  <c r="E109" i="24"/>
  <c r="E308" i="24"/>
  <c r="E217" i="24"/>
  <c r="E379" i="24"/>
  <c r="E264" i="24"/>
  <c r="E198" i="24"/>
  <c r="E296" i="24"/>
  <c r="E110" i="24"/>
  <c r="E277" i="24"/>
  <c r="E96" i="24"/>
  <c r="E269" i="24"/>
  <c r="E92" i="24"/>
  <c r="E84" i="24"/>
  <c r="E257" i="24"/>
  <c r="E86" i="24"/>
  <c r="E154" i="24"/>
  <c r="E328" i="24"/>
  <c r="E163" i="24"/>
  <c r="E45" i="24"/>
  <c r="E270" i="24"/>
  <c r="E373" i="24"/>
  <c r="E173" i="24"/>
  <c r="E70" i="24"/>
  <c r="E221" i="24"/>
  <c r="E203" i="24"/>
  <c r="E120" i="24"/>
  <c r="E509" i="24"/>
  <c r="E278" i="24"/>
  <c r="E146" i="24"/>
  <c r="E434" i="24"/>
  <c r="E440" i="24"/>
  <c r="E206" i="24"/>
  <c r="E170" i="24"/>
  <c r="E351" i="24"/>
  <c r="E471" i="24"/>
  <c r="E119" i="24"/>
  <c r="E293" i="24"/>
  <c r="E416" i="24"/>
  <c r="E404" i="24"/>
  <c r="E381" i="24"/>
  <c r="G56" i="24"/>
  <c r="E632" i="24"/>
  <c r="E418" i="24"/>
  <c r="G87" i="24"/>
  <c r="E337" i="24"/>
  <c r="G606" i="24"/>
  <c r="G710" i="24"/>
  <c r="G145" i="24"/>
  <c r="G633" i="24"/>
  <c r="G582" i="24"/>
  <c r="G693" i="24"/>
  <c r="G587" i="24"/>
  <c r="G532" i="24"/>
  <c r="G660" i="24"/>
  <c r="G688" i="24"/>
  <c r="E366" i="24"/>
  <c r="G366" i="24" s="1"/>
  <c r="E243" i="24"/>
  <c r="E66" i="24"/>
  <c r="G66" i="24" s="1"/>
  <c r="E58" i="24"/>
  <c r="E213" i="24"/>
  <c r="E193" i="24"/>
  <c r="E316" i="24"/>
  <c r="E258" i="24"/>
  <c r="E281" i="24"/>
  <c r="F1004" i="24"/>
  <c r="G1004" i="24"/>
  <c r="F981" i="24"/>
  <c r="G981" i="24"/>
  <c r="E97" i="24"/>
  <c r="E186" i="24"/>
  <c r="E195" i="24"/>
  <c r="E174" i="24"/>
  <c r="E160" i="24"/>
  <c r="E156" i="24"/>
  <c r="E321" i="24"/>
  <c r="E51" i="24"/>
  <c r="E218" i="24"/>
  <c r="E47" i="24"/>
  <c r="G47" i="24" s="1"/>
  <c r="E227" i="24"/>
  <c r="E301" i="24"/>
  <c r="G301" i="24" s="1"/>
  <c r="E181" i="24"/>
  <c r="E249" i="24"/>
  <c r="G249" i="24" s="1"/>
  <c r="E91" i="24"/>
  <c r="E237" i="24"/>
  <c r="G237" i="24" s="1"/>
  <c r="E285" i="24"/>
  <c r="E433" i="24"/>
  <c r="G433" i="24" s="1"/>
  <c r="E412" i="24"/>
  <c r="E536" i="24"/>
  <c r="E361" i="24"/>
  <c r="E210" i="24"/>
  <c r="E498" i="24"/>
  <c r="E504" i="24"/>
  <c r="E155" i="24"/>
  <c r="E234" i="24"/>
  <c r="G234" i="24" s="1"/>
  <c r="E305" i="24"/>
  <c r="E391" i="24"/>
  <c r="E183" i="24"/>
  <c r="G183" i="24" s="1"/>
  <c r="E357" i="24"/>
  <c r="E468" i="24"/>
  <c r="E214" i="24"/>
  <c r="E108" i="24"/>
  <c r="E397" i="24"/>
  <c r="E399" i="24"/>
  <c r="E696" i="24"/>
  <c r="E196" i="24"/>
  <c r="E370" i="24"/>
  <c r="G436" i="24"/>
  <c r="E42" i="24"/>
  <c r="E340" i="24"/>
  <c r="E334" i="24"/>
  <c r="F682" i="24"/>
  <c r="G682" i="24"/>
  <c r="F839" i="24"/>
  <c r="G839" i="24"/>
  <c r="F789" i="24"/>
  <c r="G789" i="24"/>
  <c r="E130" i="24"/>
  <c r="E46" i="24"/>
  <c r="E358" i="24"/>
  <c r="E99" i="24"/>
  <c r="E372" i="24"/>
  <c r="E131" i="24"/>
  <c r="E262" i="24"/>
  <c r="E360" i="24"/>
  <c r="E345" i="24"/>
  <c r="E341" i="24"/>
  <c r="E333" i="24"/>
  <c r="E148" i="24"/>
  <c r="F787" i="24"/>
  <c r="G787" i="24"/>
  <c r="F769" i="24"/>
  <c r="G769" i="24"/>
  <c r="E326" i="24"/>
  <c r="E161" i="24"/>
  <c r="E83" i="24"/>
  <c r="E250" i="24"/>
  <c r="E79" i="24"/>
  <c r="E259" i="24"/>
  <c r="E71" i="24"/>
  <c r="E238" i="24"/>
  <c r="E73" i="24"/>
  <c r="E224" i="24"/>
  <c r="E59" i="24"/>
  <c r="E44" i="24"/>
  <c r="E212" i="24"/>
  <c r="E384" i="24"/>
  <c r="E115" i="24"/>
  <c r="E282" i="24"/>
  <c r="E111" i="24"/>
  <c r="E64" i="24"/>
  <c r="E219" i="24"/>
  <c r="E348" i="24"/>
  <c r="E167" i="24"/>
  <c r="E347" i="24"/>
  <c r="E60" i="24"/>
  <c r="E349" i="24"/>
  <c r="E497" i="24"/>
  <c r="E476" i="24"/>
  <c r="E600" i="24"/>
  <c r="E100" i="24"/>
  <c r="E274" i="24"/>
  <c r="E398" i="24"/>
  <c r="E386" i="24"/>
  <c r="E112" i="24"/>
  <c r="E298" i="24"/>
  <c r="E447" i="24"/>
  <c r="E426" i="24"/>
  <c r="E550" i="24"/>
  <c r="E247" i="24"/>
  <c r="E392" i="24"/>
  <c r="G273" i="24"/>
  <c r="E409" i="24"/>
  <c r="E304" i="24"/>
  <c r="E172" i="24"/>
  <c r="E461" i="24"/>
  <c r="E463" i="24"/>
  <c r="E94" i="24"/>
  <c r="E260" i="24"/>
  <c r="E406" i="24"/>
  <c r="G406" i="24" s="1"/>
  <c r="E389" i="24"/>
  <c r="G464" i="24"/>
  <c r="E215" i="24"/>
  <c r="E152" i="24"/>
  <c r="G512" i="24"/>
  <c r="E500" i="24"/>
  <c r="E318" i="24"/>
  <c r="E597" i="24"/>
  <c r="E207" i="24"/>
  <c r="E166" i="24"/>
  <c r="E322" i="24"/>
  <c r="E134" i="24"/>
  <c r="E232" i="24"/>
  <c r="E43" i="24"/>
  <c r="G43" i="24" s="1"/>
  <c r="E354" i="24"/>
  <c r="E359" i="24"/>
  <c r="G359" i="24" s="1"/>
  <c r="F846" i="24"/>
  <c r="G846" i="24"/>
  <c r="E122" i="24"/>
  <c r="F1083" i="24"/>
  <c r="G1083" i="24"/>
  <c r="E52" i="24"/>
  <c r="E225" i="24"/>
  <c r="E147" i="24"/>
  <c r="E314" i="24"/>
  <c r="E143" i="24"/>
  <c r="E323" i="24"/>
  <c r="E135" i="24"/>
  <c r="E302" i="24"/>
  <c r="E137" i="24"/>
  <c r="E288" i="24"/>
  <c r="E123" i="24"/>
  <c r="G123" i="24" s="1"/>
  <c r="E102" i="24"/>
  <c r="E276" i="24"/>
  <c r="G276" i="24" s="1"/>
  <c r="E98" i="24"/>
  <c r="E179" i="24"/>
  <c r="G179" i="24" s="1"/>
  <c r="E346" i="24"/>
  <c r="E175" i="24"/>
  <c r="G175" i="24" s="1"/>
  <c r="E128" i="24"/>
  <c r="E124" i="24"/>
  <c r="G124" i="24" s="1"/>
  <c r="E185" i="24"/>
  <c r="E78" i="24"/>
  <c r="E252" i="24"/>
  <c r="E169" i="24"/>
  <c r="E76" i="24"/>
  <c r="E312" i="24"/>
  <c r="E280" i="24"/>
  <c r="E664" i="24"/>
  <c r="E164" i="24"/>
  <c r="E338" i="24"/>
  <c r="E462" i="24"/>
  <c r="E450" i="24"/>
  <c r="E309" i="24"/>
  <c r="E362" i="24"/>
  <c r="E511" i="24"/>
  <c r="E490" i="24"/>
  <c r="E377" i="24"/>
  <c r="E311" i="24"/>
  <c r="E456" i="24"/>
  <c r="E435" i="24"/>
  <c r="G559" i="24"/>
  <c r="E55" i="24"/>
  <c r="E236" i="24"/>
  <c r="E216" i="24"/>
  <c r="G184" i="24"/>
  <c r="E313" i="24"/>
  <c r="G313" i="24" s="1"/>
  <c r="G324" i="24"/>
  <c r="G470" i="24"/>
  <c r="G453" i="24"/>
  <c r="G573" i="24"/>
  <c r="G279" i="24"/>
  <c r="G424" i="24"/>
  <c r="G403" i="24"/>
  <c r="G527" i="24"/>
  <c r="G286" i="24"/>
  <c r="G661" i="24"/>
  <c r="G546" i="24"/>
  <c r="H546" i="24" s="1"/>
  <c r="C648" i="17" s="1"/>
  <c r="G529" i="24"/>
  <c r="H529" i="24" s="1"/>
  <c r="C631" i="19" s="1"/>
  <c r="G692" i="24"/>
  <c r="H692" i="24" s="1"/>
  <c r="G415" i="24"/>
  <c r="H415" i="24" s="1"/>
  <c r="C517" i="19" s="1"/>
  <c r="G528" i="24"/>
  <c r="G652" i="24"/>
  <c r="G667" i="24"/>
  <c r="G520" i="24"/>
  <c r="G241" i="24"/>
  <c r="G653" i="24"/>
  <c r="G248" i="24"/>
  <c r="G598" i="24"/>
  <c r="G549" i="24"/>
  <c r="G543" i="24"/>
  <c r="G478" i="24"/>
  <c r="G625" i="24"/>
  <c r="G580" i="24"/>
  <c r="G694" i="24"/>
  <c r="G522" i="24"/>
  <c r="G1001" i="24"/>
  <c r="G976" i="24"/>
  <c r="G1007" i="24"/>
  <c r="G982" i="24"/>
  <c r="G956" i="24"/>
  <c r="G925" i="24"/>
  <c r="G834" i="24"/>
  <c r="G803" i="24"/>
  <c r="G777" i="24"/>
  <c r="G911" i="24"/>
  <c r="G886" i="24"/>
  <c r="G796" i="24"/>
  <c r="G881" i="24"/>
  <c r="G862" i="24"/>
  <c r="G818" i="24"/>
  <c r="G1079" i="24"/>
  <c r="G1061" i="24"/>
  <c r="G905" i="24"/>
  <c r="G836" i="24"/>
  <c r="G811" i="24"/>
  <c r="G767" i="24"/>
  <c r="G826" i="24"/>
  <c r="G906" i="24"/>
  <c r="G888" i="24"/>
  <c r="G621" i="24"/>
  <c r="G654" i="24"/>
  <c r="G980" i="24"/>
  <c r="G650" i="24"/>
  <c r="G919" i="24"/>
  <c r="G901" i="24"/>
  <c r="G857" i="24"/>
  <c r="G765" i="24"/>
  <c r="G876" i="24"/>
  <c r="G998" i="24"/>
  <c r="G987" i="24"/>
  <c r="G1058" i="24"/>
  <c r="G755" i="24"/>
  <c r="G750" i="24"/>
  <c r="G903" i="24"/>
  <c r="G896" i="24"/>
  <c r="G885" i="24"/>
  <c r="G966" i="24"/>
  <c r="G955" i="24"/>
  <c r="G1081" i="24"/>
  <c r="G1017" i="24"/>
  <c r="G662" i="24"/>
  <c r="G387" i="24"/>
  <c r="G607" i="24"/>
  <c r="G558" i="24"/>
  <c r="G689" i="24"/>
  <c r="G382" i="24"/>
  <c r="G586" i="24"/>
  <c r="G1065" i="24"/>
  <c r="G685" i="24"/>
  <c r="G1071" i="24"/>
  <c r="G1046" i="24"/>
  <c r="G1020" i="24"/>
  <c r="G989" i="24"/>
  <c r="G898" i="24"/>
  <c r="G867" i="24"/>
  <c r="G570" i="24"/>
  <c r="G975" i="24"/>
  <c r="G950" i="24"/>
  <c r="G860" i="24"/>
  <c r="G816" i="24"/>
  <c r="G945" i="24"/>
  <c r="G926" i="24"/>
  <c r="G882" i="24"/>
  <c r="G900" i="24"/>
  <c r="G875" i="24"/>
  <c r="G831" i="24"/>
  <c r="G880" i="24"/>
  <c r="G970" i="24"/>
  <c r="G952" i="24"/>
  <c r="G581" i="24"/>
  <c r="G785" i="24"/>
  <c r="G766" i="24"/>
  <c r="G713" i="24"/>
  <c r="G899" i="24"/>
  <c r="G983" i="24"/>
  <c r="G965" i="24"/>
  <c r="G921" i="24"/>
  <c r="G948" i="24"/>
  <c r="G858" i="24"/>
  <c r="G1036" i="24"/>
  <c r="G1062" i="24"/>
  <c r="G1064" i="24"/>
  <c r="G986" i="24"/>
  <c r="G916" i="24"/>
  <c r="G802" i="24"/>
  <c r="G819" i="24"/>
  <c r="G814" i="24"/>
  <c r="G717" i="24"/>
  <c r="G960" i="24"/>
  <c r="G949" i="24"/>
  <c r="G972" i="24"/>
  <c r="G1030" i="24"/>
  <c r="G1051" i="24"/>
  <c r="G794" i="24"/>
  <c r="G645" i="24"/>
  <c r="E701" i="24"/>
  <c r="E731" i="24"/>
  <c r="E628" i="24"/>
  <c r="G266" i="24"/>
  <c r="H266" i="24" s="1"/>
  <c r="C368" i="19" s="1"/>
  <c r="G432" i="24"/>
  <c r="E578" i="24"/>
  <c r="E144" i="24"/>
  <c r="E719" i="24"/>
  <c r="E127" i="24"/>
  <c r="E519" i="24"/>
  <c r="E715" i="24"/>
  <c r="F715" i="24" s="1"/>
  <c r="E53" i="24"/>
  <c r="F53" i="24" s="1"/>
  <c r="B155" i="19" s="1"/>
  <c r="E575" i="24"/>
  <c r="E526" i="24"/>
  <c r="F526" i="24" s="1"/>
  <c r="B628" i="19" s="1"/>
  <c r="E648" i="24"/>
  <c r="E669" i="24"/>
  <c r="F669" i="24" s="1"/>
  <c r="E474" i="24"/>
  <c r="F474" i="24" s="1"/>
  <c r="B576" i="19" s="1"/>
  <c r="E609" i="24"/>
  <c r="E728" i="24"/>
  <c r="F728" i="24" s="1"/>
  <c r="E554" i="24"/>
  <c r="F554" i="24" s="1"/>
  <c r="B656" i="19" s="1"/>
  <c r="E671" i="24"/>
  <c r="F671" i="24" s="1"/>
  <c r="E405" i="24"/>
  <c r="F405" i="24" s="1"/>
  <c r="B507" i="19" s="1"/>
  <c r="E400" i="24"/>
  <c r="F400" i="24" s="1"/>
  <c r="B502" i="19" s="1"/>
  <c r="G547" i="24"/>
  <c r="H547" i="24" s="1"/>
  <c r="C649" i="17" s="1"/>
  <c r="E530" i="24"/>
  <c r="F530" i="24" s="1"/>
  <c r="B632" i="19" s="1"/>
  <c r="E704" i="24"/>
  <c r="F704" i="24" s="1"/>
  <c r="E510" i="24"/>
  <c r="F510" i="24" s="1"/>
  <c r="B612" i="19" s="1"/>
  <c r="G744" i="24"/>
  <c r="E1084" i="24"/>
  <c r="F1084" i="24" s="1"/>
  <c r="E1053" i="24"/>
  <c r="F1053" i="24" s="1"/>
  <c r="E962" i="24"/>
  <c r="F962" i="24" s="1"/>
  <c r="E931" i="24"/>
  <c r="F931" i="24" s="1"/>
  <c r="E698" i="24"/>
  <c r="F698" i="24" s="1"/>
  <c r="G1039" i="24"/>
  <c r="H1039" i="24" s="1"/>
  <c r="G506" i="24"/>
  <c r="H506" i="24" s="1"/>
  <c r="C608" i="19" s="1"/>
  <c r="G924" i="24"/>
  <c r="G963" i="24"/>
  <c r="H963" i="24" s="1"/>
  <c r="G1009" i="24"/>
  <c r="H1009" i="24" s="1"/>
  <c r="G990" i="24"/>
  <c r="G946" i="24"/>
  <c r="G1089" i="24"/>
  <c r="H1089" i="24" s="1"/>
  <c r="G999" i="24"/>
  <c r="H999" i="24" s="1"/>
  <c r="G833" i="24"/>
  <c r="H833" i="24" s="1"/>
  <c r="G835" i="24"/>
  <c r="G964" i="24"/>
  <c r="H964" i="24" s="1"/>
  <c r="G939" i="24"/>
  <c r="H939" i="24" s="1"/>
  <c r="G895" i="24"/>
  <c r="G1021" i="24"/>
  <c r="G1034" i="24"/>
  <c r="H1034" i="24" s="1"/>
  <c r="G1016" i="24"/>
  <c r="H1016" i="24" s="1"/>
  <c r="G969" i="24"/>
  <c r="H969" i="24" s="1"/>
  <c r="G849" i="24"/>
  <c r="G830" i="24"/>
  <c r="H830" i="24" s="1"/>
  <c r="G786" i="24"/>
  <c r="H786" i="24" s="1"/>
  <c r="G1059" i="24"/>
  <c r="G1047" i="24"/>
  <c r="G1029" i="24"/>
  <c r="H1029" i="24" s="1"/>
  <c r="G985" i="24"/>
  <c r="H985" i="24" s="1"/>
  <c r="G709" i="24"/>
  <c r="H709" i="24" s="1"/>
  <c r="G636" i="24"/>
  <c r="G1076" i="24"/>
  <c r="H1076" i="24" s="1"/>
  <c r="G993" i="24"/>
  <c r="H993" i="24" s="1"/>
  <c r="G749" i="24"/>
  <c r="H749" i="24" s="1"/>
  <c r="G742" i="24"/>
  <c r="H742" i="24" s="1"/>
  <c r="G883" i="24"/>
  <c r="H883" i="24" s="1"/>
  <c r="G878" i="24"/>
  <c r="H878" i="24" s="1"/>
  <c r="G940" i="24"/>
  <c r="G1024" i="24"/>
  <c r="H1024" i="24" s="1"/>
  <c r="G1013" i="24"/>
  <c r="H1013" i="24" s="1"/>
  <c r="G1068" i="24"/>
  <c r="H1068" i="24" s="1"/>
  <c r="G1077" i="24"/>
  <c r="H1077" i="24" s="1"/>
  <c r="G1032" i="24"/>
  <c r="H1032" i="24" s="1"/>
  <c r="G890" i="24"/>
  <c r="G614" i="24"/>
  <c r="H614" i="24" s="1"/>
  <c r="G642" i="24"/>
  <c r="H642" i="24" s="1"/>
  <c r="G63" i="24"/>
  <c r="H63" i="24" s="1"/>
  <c r="C165" i="19" s="1"/>
  <c r="G514" i="24"/>
  <c r="G411" i="24"/>
  <c r="H411" i="24" s="1"/>
  <c r="C513" i="19" s="1"/>
  <c r="G583" i="24"/>
  <c r="H583" i="24" s="1"/>
  <c r="C685" i="17" s="1"/>
  <c r="G579" i="24"/>
  <c r="H579" i="24" s="1"/>
  <c r="C681" i="19" s="1"/>
  <c r="G475" i="24"/>
  <c r="G639" i="24"/>
  <c r="H639" i="24" s="1"/>
  <c r="G608" i="24"/>
  <c r="H608" i="24" s="1"/>
  <c r="G712" i="24"/>
  <c r="H712" i="24" s="1"/>
  <c r="G602" i="24"/>
  <c r="G553" i="24"/>
  <c r="H553" i="24" s="1"/>
  <c r="C655" i="17" s="1"/>
  <c r="G481" i="24"/>
  <c r="H481" i="24" s="1"/>
  <c r="C583" i="19" s="1"/>
  <c r="G492" i="24"/>
  <c r="H492" i="24" s="1"/>
  <c r="C594" i="19" s="1"/>
  <c r="G618" i="24"/>
  <c r="G732" i="24"/>
  <c r="H732" i="24" s="1"/>
  <c r="G563" i="24"/>
  <c r="H563" i="24" s="1"/>
  <c r="C665" i="19" s="1"/>
  <c r="G552" i="24"/>
  <c r="H552" i="24" s="1"/>
  <c r="C654" i="17" s="1"/>
  <c r="G643" i="24"/>
  <c r="G594" i="24"/>
  <c r="H594" i="24" s="1"/>
  <c r="G496" i="24"/>
  <c r="H496" i="24" s="1"/>
  <c r="C598" i="19" s="1"/>
  <c r="G871" i="24"/>
  <c r="H871" i="24" s="1"/>
  <c r="G577" i="24"/>
  <c r="G922" i="24"/>
  <c r="H922" i="24" s="1"/>
  <c r="G567" i="24"/>
  <c r="H567" i="24" s="1"/>
  <c r="C669" i="19" s="1"/>
  <c r="G538" i="24"/>
  <c r="G1026" i="24"/>
  <c r="H1026" i="24" s="1"/>
  <c r="G995" i="24"/>
  <c r="H995" i="24" s="1"/>
  <c r="G649" i="24"/>
  <c r="H649" i="24" s="1"/>
  <c r="G561" i="24"/>
  <c r="H561" i="24" s="1"/>
  <c r="C663" i="19" s="1"/>
  <c r="G988" i="24"/>
  <c r="H988" i="24" s="1"/>
  <c r="G1085" i="24"/>
  <c r="H1085" i="24" s="1"/>
  <c r="G1073" i="24"/>
  <c r="H1073" i="24" s="1"/>
  <c r="G1054" i="24"/>
  <c r="H1054" i="24" s="1"/>
  <c r="G1010" i="24"/>
  <c r="H1010" i="24" s="1"/>
  <c r="G759" i="24"/>
  <c r="H759" i="24" s="1"/>
  <c r="G738" i="24"/>
  <c r="G640" i="24"/>
  <c r="H640" i="24" s="1"/>
  <c r="G1014" i="24"/>
  <c r="H1014" i="24" s="1"/>
  <c r="G1028" i="24"/>
  <c r="H1028" i="24" s="1"/>
  <c r="G1003" i="24"/>
  <c r="H1003" i="24" s="1"/>
  <c r="G959" i="24"/>
  <c r="H959" i="24" s="1"/>
  <c r="G1080" i="24"/>
  <c r="G1063" i="24"/>
  <c r="H1063" i="24" s="1"/>
  <c r="G913" i="24"/>
  <c r="H913" i="24" s="1"/>
  <c r="G894" i="24"/>
  <c r="H894" i="24" s="1"/>
  <c r="G850" i="24"/>
  <c r="H850" i="24" s="1"/>
  <c r="G734" i="24"/>
  <c r="G804" i="24"/>
  <c r="H804" i="24" s="1"/>
  <c r="G779" i="24"/>
  <c r="H779" i="24" s="1"/>
  <c r="G739" i="24"/>
  <c r="H739" i="24" s="1"/>
  <c r="G841" i="24"/>
  <c r="H841" i="24" s="1"/>
  <c r="G935" i="24"/>
  <c r="H935" i="24" s="1"/>
  <c r="G865" i="24"/>
  <c r="H865" i="24" s="1"/>
  <c r="G813" i="24"/>
  <c r="G808" i="24"/>
  <c r="H808" i="24" s="1"/>
  <c r="G947" i="24"/>
  <c r="H947" i="24" s="1"/>
  <c r="G942" i="24"/>
  <c r="H942" i="24" s="1"/>
  <c r="G1055" i="24"/>
  <c r="H1055" i="24" s="1"/>
  <c r="G1088" i="24"/>
  <c r="H1088" i="24" s="1"/>
  <c r="G733" i="24"/>
  <c r="G968" i="24"/>
  <c r="H968" i="24" s="1"/>
  <c r="G781" i="24"/>
  <c r="H781" i="24" s="1"/>
  <c r="G776" i="24"/>
  <c r="H776" i="24" s="1"/>
  <c r="G659" i="24"/>
  <c r="H659" i="24" s="1"/>
  <c r="G442" i="24"/>
  <c r="G663" i="24"/>
  <c r="G455" i="24"/>
  <c r="G1052" i="24"/>
  <c r="G866" i="24"/>
  <c r="G823" i="24"/>
  <c r="G805" i="24"/>
  <c r="G761" i="24"/>
  <c r="G1067" i="24"/>
  <c r="G1023" i="24"/>
  <c r="G801" i="24"/>
  <c r="G893" i="24"/>
  <c r="G977" i="24"/>
  <c r="G958" i="24"/>
  <c r="G914" i="24"/>
  <c r="G897" i="24"/>
  <c r="G807" i="24"/>
  <c r="G1033" i="24"/>
  <c r="G868" i="24"/>
  <c r="G843" i="24"/>
  <c r="G799" i="24"/>
  <c r="G771" i="24"/>
  <c r="G741" i="24"/>
  <c r="G700" i="24"/>
  <c r="G1066" i="24"/>
  <c r="G877" i="24"/>
  <c r="G872" i="24"/>
  <c r="G927" i="24"/>
  <c r="G1011" i="24"/>
  <c r="G1006" i="24"/>
  <c r="G840" i="24"/>
  <c r="G1057" i="24"/>
  <c r="G810" i="24"/>
  <c r="G845" i="24"/>
  <c r="G904" i="24"/>
  <c r="E524" i="24"/>
  <c r="E683" i="24"/>
  <c r="F683" i="24" s="1"/>
  <c r="E49" i="24"/>
  <c r="F49" i="24" s="1"/>
  <c r="B151" i="19" s="1"/>
  <c r="E551" i="24"/>
  <c r="F551" i="24" s="1"/>
  <c r="B653" i="17" s="1"/>
  <c r="E518" i="24"/>
  <c r="F518" i="24" s="1"/>
  <c r="B620" i="19" s="1"/>
  <c r="E330" i="24"/>
  <c r="F330" i="24" s="1"/>
  <c r="B432" i="19" s="1"/>
  <c r="E487" i="24"/>
  <c r="F487" i="24" s="1"/>
  <c r="B589" i="19" s="1"/>
  <c r="E126" i="24"/>
  <c r="F126" i="24" s="1"/>
  <c r="B228" i="19" s="1"/>
  <c r="E646" i="24"/>
  <c r="F646" i="24" s="1"/>
  <c r="E711" i="24"/>
  <c r="F711" i="24" s="1"/>
  <c r="E735" i="24"/>
  <c r="F735" i="24" s="1"/>
  <c r="E593" i="24"/>
  <c r="F593" i="24" s="1"/>
  <c r="E419" i="24"/>
  <c r="F419" i="24" s="1"/>
  <c r="B521" i="19" s="1"/>
  <c r="E588" i="24"/>
  <c r="F588" i="24" s="1"/>
  <c r="E548" i="24"/>
  <c r="F548" i="24" s="1"/>
  <c r="B650" i="17" s="1"/>
  <c r="E740" i="24"/>
  <c r="F740" i="24" s="1"/>
  <c r="E681" i="24"/>
  <c r="F681" i="24" s="1"/>
  <c r="E675" i="24"/>
  <c r="F675" i="24" s="1"/>
  <c r="E626" i="24"/>
  <c r="F626" i="24" s="1"/>
  <c r="G620" i="24"/>
  <c r="E571" i="24"/>
  <c r="F571" i="24" s="1"/>
  <c r="B673" i="19" s="1"/>
  <c r="E501" i="24"/>
  <c r="F501" i="24" s="1"/>
  <c r="B603" i="19" s="1"/>
  <c r="G680" i="24"/>
  <c r="E473" i="24"/>
  <c r="F473" i="24" s="1"/>
  <c r="B575" i="19" s="1"/>
  <c r="E599" i="24"/>
  <c r="F599" i="24" s="1"/>
  <c r="E809" i="24"/>
  <c r="F809" i="24" s="1"/>
  <c r="E784" i="24"/>
  <c r="F784" i="24" s="1"/>
  <c r="E815" i="24"/>
  <c r="F815" i="24" s="1"/>
  <c r="E790" i="24"/>
  <c r="F790" i="24" s="1"/>
  <c r="E764" i="24"/>
  <c r="F764" i="24" s="1"/>
  <c r="E737" i="24"/>
  <c r="F737" i="24" s="1"/>
  <c r="E576" i="24"/>
  <c r="F576" i="24" s="1"/>
  <c r="B678" i="19" s="1"/>
  <c r="E585" i="24"/>
  <c r="F585" i="24" s="1"/>
  <c r="B687" i="17" s="1"/>
  <c r="E686" i="24"/>
  <c r="F686" i="24" s="1"/>
  <c r="E708" i="24"/>
  <c r="F708" i="24" s="1"/>
  <c r="E1044" i="24"/>
  <c r="F1044" i="24" s="1"/>
  <c r="E954" i="24"/>
  <c r="F954" i="24" s="1"/>
  <c r="E788" i="24"/>
  <c r="F788" i="24" s="1"/>
  <c r="E887" i="24"/>
  <c r="F887" i="24" s="1"/>
  <c r="E869" i="24"/>
  <c r="F869" i="24" s="1"/>
  <c r="E825" i="24"/>
  <c r="F825" i="24" s="1"/>
  <c r="E756" i="24"/>
  <c r="F756" i="24" s="1"/>
  <c r="E1087" i="24"/>
  <c r="F1087" i="24" s="1"/>
  <c r="E1038" i="24"/>
  <c r="F1038" i="24" s="1"/>
  <c r="E929" i="24"/>
  <c r="F929" i="24" s="1"/>
  <c r="G1027" i="24"/>
  <c r="E1041" i="24"/>
  <c r="F1041" i="24" s="1"/>
  <c r="E1022" i="24"/>
  <c r="F1022" i="24" s="1"/>
  <c r="E978" i="24"/>
  <c r="F978" i="24" s="1"/>
  <c r="E672" i="24"/>
  <c r="F672" i="24" s="1"/>
  <c r="E1045" i="24"/>
  <c r="F1045" i="24" s="1"/>
  <c r="E1025" i="24"/>
  <c r="F1025" i="24" s="1"/>
  <c r="E752" i="24"/>
  <c r="F752" i="24" s="1"/>
  <c r="E932" i="24"/>
  <c r="F932" i="24" s="1"/>
  <c r="E907" i="24"/>
  <c r="F907" i="24" s="1"/>
  <c r="E863" i="24"/>
  <c r="F863" i="24" s="1"/>
  <c r="E957" i="24"/>
  <c r="F957" i="24" s="1"/>
  <c r="E806" i="24"/>
  <c r="F806" i="24" s="1"/>
  <c r="G795" i="24"/>
  <c r="E1048" i="24"/>
  <c r="F1048" i="24" s="1"/>
  <c r="G941" i="24"/>
  <c r="G936" i="24"/>
  <c r="E1049" i="24"/>
  <c r="F1049" i="24" s="1"/>
  <c r="G1075" i="24"/>
  <c r="E1070" i="24"/>
  <c r="F1070" i="24" s="1"/>
  <c r="G1082" i="24"/>
  <c r="G1012" i="24"/>
  <c r="G774" i="24"/>
  <c r="G763" i="24"/>
  <c r="G792" i="24"/>
  <c r="E909" i="24"/>
  <c r="F909" i="24" s="1"/>
  <c r="G938" i="24"/>
  <c r="G657" i="24"/>
  <c r="G612" i="24"/>
  <c r="E525" i="24"/>
  <c r="F525" i="24" s="1"/>
  <c r="B627" i="19" s="1"/>
  <c r="E423" i="24"/>
  <c r="F423" i="24" s="1"/>
  <c r="B525" i="19" s="1"/>
  <c r="E748" i="24"/>
  <c r="F748" i="24" s="1"/>
  <c r="G690" i="24"/>
  <c r="G684" i="24"/>
  <c r="E635" i="24"/>
  <c r="F635" i="24" s="1"/>
  <c r="G656" i="24"/>
  <c r="E736" i="24"/>
  <c r="F736" i="24" s="1"/>
  <c r="E566" i="24"/>
  <c r="F566" i="24" s="1"/>
  <c r="B668" i="19" s="1"/>
  <c r="E517" i="24"/>
  <c r="F517" i="24" s="1"/>
  <c r="B619" i="19" s="1"/>
  <c r="G873" i="24"/>
  <c r="G848" i="24"/>
  <c r="G879" i="24"/>
  <c r="G854" i="24"/>
  <c r="G828" i="24"/>
  <c r="G797" i="24"/>
  <c r="G604" i="24"/>
  <c r="G1018" i="24"/>
  <c r="G622" i="24"/>
  <c r="G783" i="24"/>
  <c r="G758" i="24"/>
  <c r="G460" i="24"/>
  <c r="G775" i="24"/>
  <c r="G753" i="24"/>
  <c r="G691" i="24"/>
  <c r="G1019" i="24"/>
  <c r="G829" i="24"/>
  <c r="G951" i="24"/>
  <c r="G933" i="24"/>
  <c r="G889" i="24"/>
  <c r="G1050" i="24"/>
  <c r="G884" i="24"/>
  <c r="G557" i="24"/>
  <c r="G778" i="24"/>
  <c r="G760" i="24"/>
  <c r="G695" i="24"/>
  <c r="G1086" i="24"/>
  <c r="G540" i="24"/>
  <c r="G791" i="24"/>
  <c r="G773" i="24"/>
  <c r="G729" i="24"/>
  <c r="G944" i="24"/>
  <c r="G996" i="24"/>
  <c r="G971" i="24"/>
  <c r="G572" i="24"/>
  <c r="G1074" i="24"/>
  <c r="G870" i="24"/>
  <c r="G859" i="24"/>
  <c r="G908" i="24"/>
  <c r="G1005" i="24"/>
  <c r="G1000" i="24"/>
  <c r="G768" i="24"/>
  <c r="G757" i="24"/>
  <c r="G725" i="24"/>
  <c r="G838" i="24"/>
  <c r="G827" i="24"/>
  <c r="G747" i="24"/>
  <c r="G973" i="24"/>
  <c r="G920" i="24"/>
  <c r="G190" i="24"/>
  <c r="G699" i="24"/>
  <c r="G592" i="24"/>
  <c r="G516" i="24"/>
  <c r="G630" i="24"/>
  <c r="G590" i="24"/>
  <c r="G937" i="24"/>
  <c r="G912" i="24"/>
  <c r="G943" i="24"/>
  <c r="G918" i="24"/>
  <c r="G892" i="24"/>
  <c r="G861" i="24"/>
  <c r="G770" i="24"/>
  <c r="G745" i="24"/>
  <c r="G631" i="24"/>
  <c r="G847" i="24"/>
  <c r="G822" i="24"/>
  <c r="G721" i="24"/>
  <c r="G817" i="24"/>
  <c r="G798" i="24"/>
  <c r="G754" i="24"/>
  <c r="G1008" i="24"/>
  <c r="G1015" i="24"/>
  <c r="G997" i="24"/>
  <c r="G953" i="24"/>
  <c r="G772" i="24"/>
  <c r="G746" i="24"/>
  <c r="G677" i="24"/>
  <c r="G930" i="24"/>
  <c r="G842" i="24"/>
  <c r="G824" i="24"/>
  <c r="G780" i="24"/>
  <c r="G852" i="24"/>
  <c r="G762" i="24"/>
  <c r="G994" i="24"/>
  <c r="G855" i="24"/>
  <c r="G837" i="24"/>
  <c r="G793" i="24"/>
  <c r="G1072" i="24"/>
  <c r="G1060" i="24"/>
  <c r="G1035" i="24"/>
  <c r="G1040" i="24"/>
  <c r="G984" i="24"/>
  <c r="G934" i="24"/>
  <c r="G923" i="24"/>
  <c r="G1042" i="24"/>
  <c r="G1069" i="24"/>
  <c r="G1031" i="24"/>
  <c r="G961" i="24"/>
  <c r="G1078" i="24"/>
  <c r="G832" i="24"/>
  <c r="G821" i="24"/>
  <c r="G673" i="24"/>
  <c r="G902" i="24"/>
  <c r="G891" i="24"/>
  <c r="G991" i="24"/>
  <c r="G1037" i="24"/>
  <c r="G844" i="24"/>
  <c r="F41" i="24"/>
  <c r="B143" i="19" s="1"/>
  <c r="C685" i="18" l="1"/>
  <c r="C685" i="19"/>
  <c r="B687" i="18"/>
  <c r="B687" i="19"/>
  <c r="B686" i="18"/>
  <c r="B686" i="19"/>
  <c r="C663" i="16"/>
  <c r="C663" i="18"/>
  <c r="C681" i="16"/>
  <c r="C681" i="18"/>
  <c r="C669" i="16"/>
  <c r="C669" i="18"/>
  <c r="C665" i="16"/>
  <c r="C665" i="18"/>
  <c r="B678" i="16"/>
  <c r="B678" i="18"/>
  <c r="B657" i="16"/>
  <c r="B657" i="18"/>
  <c r="B666" i="16"/>
  <c r="B666" i="18"/>
  <c r="B668" i="16"/>
  <c r="B668" i="18"/>
  <c r="B656" i="16"/>
  <c r="B656" i="18"/>
  <c r="B667" i="16"/>
  <c r="B667" i="18"/>
  <c r="B673" i="16"/>
  <c r="B673" i="18"/>
  <c r="B687" i="11"/>
  <c r="B687" i="16"/>
  <c r="B686" i="11"/>
  <c r="B686" i="16"/>
  <c r="C685" i="11"/>
  <c r="C685" i="16"/>
  <c r="C681" i="11"/>
  <c r="C681" i="17"/>
  <c r="C663" i="11"/>
  <c r="C663" i="17"/>
  <c r="C665" i="11"/>
  <c r="C665" i="17"/>
  <c r="C669" i="11"/>
  <c r="C669" i="17"/>
  <c r="B656" i="11"/>
  <c r="B656" i="17"/>
  <c r="B667" i="11"/>
  <c r="B667" i="17"/>
  <c r="B668" i="11"/>
  <c r="B668" i="17"/>
  <c r="B673" i="11"/>
  <c r="B673" i="17"/>
  <c r="B678" i="11"/>
  <c r="B678" i="17"/>
  <c r="B657" i="11"/>
  <c r="B657" i="17"/>
  <c r="B666" i="11"/>
  <c r="B666" i="17"/>
  <c r="B653" i="18"/>
  <c r="B653" i="19"/>
  <c r="C655" i="18"/>
  <c r="C655" i="19"/>
  <c r="C648" i="18"/>
  <c r="C648" i="19"/>
  <c r="B639" i="18"/>
  <c r="B639" i="19"/>
  <c r="B650" i="18"/>
  <c r="B650" i="19"/>
  <c r="B647" i="18"/>
  <c r="B647" i="19"/>
  <c r="C654" i="18"/>
  <c r="C654" i="19"/>
  <c r="C649" i="18"/>
  <c r="C649" i="19"/>
  <c r="B641" i="18"/>
  <c r="B641" i="19"/>
  <c r="B525" i="16"/>
  <c r="B525" i="18"/>
  <c r="B575" i="16"/>
  <c r="B575" i="18"/>
  <c r="B228" i="16"/>
  <c r="B228" i="18"/>
  <c r="C513" i="16"/>
  <c r="C513" i="18"/>
  <c r="B507" i="16"/>
  <c r="B507" i="18"/>
  <c r="B628" i="16"/>
  <c r="B628" i="18"/>
  <c r="B582" i="16"/>
  <c r="B582" i="18"/>
  <c r="B607" i="16"/>
  <c r="B607" i="18"/>
  <c r="B427" i="16"/>
  <c r="B427" i="18"/>
  <c r="B541" i="16"/>
  <c r="B541" i="18"/>
  <c r="B363" i="16"/>
  <c r="B363" i="18"/>
  <c r="B408" i="16"/>
  <c r="B408" i="18"/>
  <c r="B610" i="16"/>
  <c r="B610" i="18"/>
  <c r="B561" i="16"/>
  <c r="B561" i="18"/>
  <c r="B220" i="16"/>
  <c r="B220" i="18"/>
  <c r="B619" i="16"/>
  <c r="B619" i="18"/>
  <c r="B627" i="16"/>
  <c r="B627" i="18"/>
  <c r="B589" i="16"/>
  <c r="B589" i="18"/>
  <c r="B151" i="16"/>
  <c r="B151" i="18"/>
  <c r="B632" i="16"/>
  <c r="B632" i="18"/>
  <c r="B576" i="16"/>
  <c r="B576" i="18"/>
  <c r="C517" i="16"/>
  <c r="C517" i="18"/>
  <c r="B452" i="16"/>
  <c r="B452" i="18"/>
  <c r="B342" i="16"/>
  <c r="B342" i="18"/>
  <c r="B550" i="16"/>
  <c r="B550" i="18"/>
  <c r="B498" i="16"/>
  <c r="B498" i="18"/>
  <c r="B603" i="16"/>
  <c r="B603" i="18"/>
  <c r="B432" i="16"/>
  <c r="B432" i="18"/>
  <c r="C594" i="16"/>
  <c r="C594" i="18"/>
  <c r="C165" i="16"/>
  <c r="C165" i="18"/>
  <c r="B155" i="16"/>
  <c r="B155" i="18"/>
  <c r="C368" i="16"/>
  <c r="C368" i="18"/>
  <c r="B529" i="16"/>
  <c r="B529" i="18"/>
  <c r="B357" i="16"/>
  <c r="B357" i="18"/>
  <c r="B635" i="16"/>
  <c r="B635" i="18"/>
  <c r="B637" i="16"/>
  <c r="B637" i="18"/>
  <c r="B241" i="16"/>
  <c r="B241" i="18"/>
  <c r="B471" i="16"/>
  <c r="B471" i="18"/>
  <c r="B532" i="16"/>
  <c r="B532" i="18"/>
  <c r="B234" i="16"/>
  <c r="B234" i="18"/>
  <c r="B207" i="16"/>
  <c r="B207" i="18"/>
  <c r="B143" i="16"/>
  <c r="B143" i="18"/>
  <c r="B521" i="16"/>
  <c r="B521" i="18"/>
  <c r="B620" i="16"/>
  <c r="B620" i="18"/>
  <c r="C598" i="16"/>
  <c r="C598" i="18"/>
  <c r="C583" i="16"/>
  <c r="C583" i="18"/>
  <c r="C608" i="16"/>
  <c r="C608" i="18"/>
  <c r="B612" i="16"/>
  <c r="B612" i="18"/>
  <c r="B502" i="16"/>
  <c r="B502" i="18"/>
  <c r="C631" i="16"/>
  <c r="C631" i="18"/>
  <c r="B581" i="16"/>
  <c r="B581" i="18"/>
  <c r="B596" i="16"/>
  <c r="B596" i="18"/>
  <c r="B584" i="16"/>
  <c r="B584" i="18"/>
  <c r="B253" i="16"/>
  <c r="B253" i="18"/>
  <c r="B653" i="11"/>
  <c r="B653" i="16"/>
  <c r="C655" i="11"/>
  <c r="C655" i="16"/>
  <c r="C648" i="11"/>
  <c r="C648" i="16"/>
  <c r="B639" i="11"/>
  <c r="B639" i="16"/>
  <c r="B650" i="11"/>
  <c r="B650" i="16"/>
  <c r="B647" i="11"/>
  <c r="B647" i="16"/>
  <c r="C654" i="11"/>
  <c r="C654" i="16"/>
  <c r="C649" i="11"/>
  <c r="C649" i="16"/>
  <c r="B641" i="11"/>
  <c r="B641" i="16"/>
  <c r="B619" i="11"/>
  <c r="B619" i="17"/>
  <c r="B525" i="11"/>
  <c r="B525" i="17"/>
  <c r="B575" i="11"/>
  <c r="B575" i="17"/>
  <c r="B228" i="11"/>
  <c r="B228" i="17"/>
  <c r="C513" i="11"/>
  <c r="C513" i="17"/>
  <c r="B507" i="11"/>
  <c r="B507" i="17"/>
  <c r="B628" i="11"/>
  <c r="B628" i="17"/>
  <c r="B582" i="11"/>
  <c r="B582" i="17"/>
  <c r="B607" i="11"/>
  <c r="B607" i="17"/>
  <c r="B427" i="11"/>
  <c r="B427" i="17"/>
  <c r="B541" i="11"/>
  <c r="B541" i="17"/>
  <c r="B363" i="11"/>
  <c r="B363" i="17"/>
  <c r="B408" i="11"/>
  <c r="B408" i="17"/>
  <c r="B610" i="11"/>
  <c r="B610" i="17"/>
  <c r="B561" i="11"/>
  <c r="B561" i="17"/>
  <c r="B220" i="11"/>
  <c r="B220" i="17"/>
  <c r="B143" i="11"/>
  <c r="B143" i="17"/>
  <c r="B627" i="11"/>
  <c r="B627" i="17"/>
  <c r="B589" i="11"/>
  <c r="B589" i="17"/>
  <c r="B151" i="11"/>
  <c r="B151" i="17"/>
  <c r="B632" i="11"/>
  <c r="B632" i="17"/>
  <c r="B576" i="11"/>
  <c r="B576" i="17"/>
  <c r="C517" i="11"/>
  <c r="C517" i="17"/>
  <c r="B452" i="11"/>
  <c r="B452" i="17"/>
  <c r="B342" i="11"/>
  <c r="B342" i="17"/>
  <c r="B550" i="11"/>
  <c r="B550" i="17"/>
  <c r="B498" i="11"/>
  <c r="B498" i="17"/>
  <c r="B603" i="11"/>
  <c r="B603" i="17"/>
  <c r="B432" i="11"/>
  <c r="B432" i="17"/>
  <c r="C594" i="11"/>
  <c r="C594" i="17"/>
  <c r="C165" i="11"/>
  <c r="C165" i="17"/>
  <c r="B155" i="11"/>
  <c r="B155" i="17"/>
  <c r="C368" i="11"/>
  <c r="C368" i="17"/>
  <c r="B529" i="11"/>
  <c r="B529" i="17"/>
  <c r="B357" i="11"/>
  <c r="B357" i="17"/>
  <c r="B635" i="11"/>
  <c r="B635" i="17"/>
  <c r="B637" i="11"/>
  <c r="B637" i="17"/>
  <c r="B241" i="11"/>
  <c r="B241" i="17"/>
  <c r="B471" i="11"/>
  <c r="B471" i="17"/>
  <c r="B532" i="11"/>
  <c r="B532" i="17"/>
  <c r="B234" i="11"/>
  <c r="B234" i="17"/>
  <c r="B207" i="11"/>
  <c r="B207" i="17"/>
  <c r="B521" i="11"/>
  <c r="B521" i="17"/>
  <c r="B620" i="11"/>
  <c r="B620" i="17"/>
  <c r="C598" i="11"/>
  <c r="C598" i="17"/>
  <c r="C583" i="11"/>
  <c r="C583" i="17"/>
  <c r="C608" i="11"/>
  <c r="C608" i="17"/>
  <c r="B612" i="11"/>
  <c r="B612" i="17"/>
  <c r="B502" i="11"/>
  <c r="B502" i="17"/>
  <c r="C631" i="11"/>
  <c r="C631" i="17"/>
  <c r="B581" i="11"/>
  <c r="B581" i="17"/>
  <c r="B596" i="11"/>
  <c r="B596" i="17"/>
  <c r="B584" i="11"/>
  <c r="B584" i="17"/>
  <c r="B253" i="11"/>
  <c r="B253" i="17"/>
  <c r="G1002" i="24"/>
  <c r="J1002" i="24" s="1"/>
  <c r="K1002" i="24" s="1"/>
  <c r="F641" i="24"/>
  <c r="F812" i="24"/>
  <c r="F915" i="24"/>
  <c r="F917" i="24"/>
  <c r="G928" i="24"/>
  <c r="H928" i="24" s="1"/>
  <c r="G800" i="24"/>
  <c r="J800" i="24" s="1"/>
  <c r="K800" i="24" s="1"/>
  <c r="G1056" i="24"/>
  <c r="H1056" i="24" s="1"/>
  <c r="F910" i="24"/>
  <c r="G820" i="24"/>
  <c r="H820" i="24" s="1"/>
  <c r="G979" i="24"/>
  <c r="H979" i="24" s="1"/>
  <c r="G992" i="24"/>
  <c r="H992" i="24" s="1"/>
  <c r="G851" i="24"/>
  <c r="J851" i="24" s="1"/>
  <c r="K851" i="24" s="1"/>
  <c r="G856" i="24"/>
  <c r="J856" i="24" s="1"/>
  <c r="K856" i="24" s="1"/>
  <c r="G974" i="24"/>
  <c r="H974" i="24" s="1"/>
  <c r="G782" i="24"/>
  <c r="H782" i="24" s="1"/>
  <c r="G255" i="24"/>
  <c r="J255" i="24" s="1"/>
  <c r="K255" i="24" s="1"/>
  <c r="D357" i="19" s="1"/>
  <c r="G151" i="24"/>
  <c r="H151" i="24" s="1"/>
  <c r="C253" i="19" s="1"/>
  <c r="J365" i="24"/>
  <c r="K365" i="24" s="1"/>
  <c r="D467" i="19" s="1"/>
  <c r="G105" i="24"/>
  <c r="H105" i="24" s="1"/>
  <c r="C207" i="19" s="1"/>
  <c r="G726" i="24"/>
  <c r="J726" i="24" s="1"/>
  <c r="K726" i="24" s="1"/>
  <c r="G613" i="24"/>
  <c r="J613" i="24" s="1"/>
  <c r="K613" i="24" s="1"/>
  <c r="G716" i="24"/>
  <c r="H716" i="24" s="1"/>
  <c r="G139" i="24"/>
  <c r="H139" i="24" s="1"/>
  <c r="C241" i="19" s="1"/>
  <c r="G727" i="24"/>
  <c r="H727" i="24" s="1"/>
  <c r="G427" i="24"/>
  <c r="J427" i="24" s="1"/>
  <c r="K427" i="24" s="1"/>
  <c r="D529" i="19" s="1"/>
  <c r="G670" i="24"/>
  <c r="J670" i="24" s="1"/>
  <c r="K670" i="24" s="1"/>
  <c r="G261" i="24"/>
  <c r="H261" i="24" s="1"/>
  <c r="C363" i="19" s="1"/>
  <c r="G505" i="24"/>
  <c r="H505" i="24" s="1"/>
  <c r="C607" i="19" s="1"/>
  <c r="J443" i="24"/>
  <c r="K443" i="24" s="1"/>
  <c r="D545" i="19" s="1"/>
  <c r="J364" i="24"/>
  <c r="K364" i="24" s="1"/>
  <c r="D466" i="19" s="1"/>
  <c r="J313" i="24"/>
  <c r="K313" i="24" s="1"/>
  <c r="D415" i="19" s="1"/>
  <c r="J276" i="24"/>
  <c r="K276" i="24" s="1"/>
  <c r="D378" i="19" s="1"/>
  <c r="G132" i="24"/>
  <c r="H132" i="24" s="1"/>
  <c r="C234" i="19" s="1"/>
  <c r="G430" i="24"/>
  <c r="H430" i="24" s="1"/>
  <c r="C532" i="19" s="1"/>
  <c r="J239" i="24"/>
  <c r="K239" i="24" s="1"/>
  <c r="D341" i="19" s="1"/>
  <c r="G533" i="24"/>
  <c r="J533" i="24" s="1"/>
  <c r="K533" i="24" s="1"/>
  <c r="D635" i="19" s="1"/>
  <c r="G508" i="24"/>
  <c r="H508" i="24" s="1"/>
  <c r="C610" i="19" s="1"/>
  <c r="G118" i="24"/>
  <c r="H118" i="24" s="1"/>
  <c r="C220" i="19" s="1"/>
  <c r="J136" i="24"/>
  <c r="K136" i="24" s="1"/>
  <c r="D238" i="19" s="1"/>
  <c r="J292" i="24"/>
  <c r="K292" i="24" s="1"/>
  <c r="D394" i="19" s="1"/>
  <c r="G697" i="24"/>
  <c r="H697" i="24" s="1"/>
  <c r="G537" i="24"/>
  <c r="J537" i="24" s="1"/>
  <c r="K537" i="24" s="1"/>
  <c r="D639" i="17" s="1"/>
  <c r="G439" i="24"/>
  <c r="J439" i="24" s="1"/>
  <c r="K439" i="24" s="1"/>
  <c r="D541" i="19" s="1"/>
  <c r="G584" i="24"/>
  <c r="H584" i="24" s="1"/>
  <c r="C686" i="17" s="1"/>
  <c r="G482" i="24"/>
  <c r="H482" i="24" s="1"/>
  <c r="C584" i="19" s="1"/>
  <c r="J77" i="24"/>
  <c r="K77" i="24" s="1"/>
  <c r="D179" i="19" s="1"/>
  <c r="G545" i="24"/>
  <c r="J545" i="24" s="1"/>
  <c r="K545" i="24" s="1"/>
  <c r="D647" i="17" s="1"/>
  <c r="G638" i="24"/>
  <c r="J638" i="24" s="1"/>
  <c r="K638" i="24" s="1"/>
  <c r="J175" i="24"/>
  <c r="K175" i="24" s="1"/>
  <c r="D277" i="19" s="1"/>
  <c r="G396" i="24"/>
  <c r="H396" i="24" s="1"/>
  <c r="C498" i="19" s="1"/>
  <c r="J406" i="24"/>
  <c r="K406" i="24" s="1"/>
  <c r="D508" i="19" s="1"/>
  <c r="G369" i="24"/>
  <c r="J369" i="24" s="1"/>
  <c r="K369" i="24" s="1"/>
  <c r="D471" i="19" s="1"/>
  <c r="G535" i="24"/>
  <c r="H535" i="24" s="1"/>
  <c r="C637" i="19" s="1"/>
  <c r="J353" i="24"/>
  <c r="K353" i="24" s="1"/>
  <c r="D455" i="19" s="1"/>
  <c r="H780" i="24"/>
  <c r="H791" i="24"/>
  <c r="H774" i="24"/>
  <c r="H893" i="24"/>
  <c r="H1080" i="24"/>
  <c r="H577" i="24"/>
  <c r="C679" i="19" s="1"/>
  <c r="H1069" i="24"/>
  <c r="H870" i="24"/>
  <c r="H872" i="24"/>
  <c r="H902" i="24"/>
  <c r="H943" i="24"/>
  <c r="H1019" i="24"/>
  <c r="H1057" i="24"/>
  <c r="H734" i="24"/>
  <c r="H997" i="24"/>
  <c r="H557" i="24"/>
  <c r="C659" i="19" s="1"/>
  <c r="H941" i="24"/>
  <c r="H813" i="24"/>
  <c r="H190" i="24"/>
  <c r="C292" i="19" s="1"/>
  <c r="H761" i="24"/>
  <c r="H822" i="24"/>
  <c r="H1018" i="24"/>
  <c r="H620" i="24"/>
  <c r="H455" i="24"/>
  <c r="C557" i="19" s="1"/>
  <c r="H738" i="24"/>
  <c r="H618" i="24"/>
  <c r="H1072" i="24"/>
  <c r="H768" i="24"/>
  <c r="H868" i="24"/>
  <c r="H733" i="24"/>
  <c r="H475" i="24"/>
  <c r="C577" i="19" s="1"/>
  <c r="H891" i="24"/>
  <c r="H1060" i="24"/>
  <c r="H852" i="24"/>
  <c r="H953" i="24"/>
  <c r="H721" i="24"/>
  <c r="H918" i="24"/>
  <c r="H699" i="24"/>
  <c r="H757" i="24"/>
  <c r="H859" i="24"/>
  <c r="H773" i="24"/>
  <c r="H778" i="24"/>
  <c r="H829" i="24"/>
  <c r="H622" i="24"/>
  <c r="H873" i="24"/>
  <c r="H763" i="24"/>
  <c r="H936" i="24"/>
  <c r="H1027" i="24"/>
  <c r="H810" i="24"/>
  <c r="H927" i="24"/>
  <c r="H843" i="24"/>
  <c r="H977" i="24"/>
  <c r="H1052" i="24"/>
  <c r="J179" i="24"/>
  <c r="K179" i="24" s="1"/>
  <c r="D281" i="19" s="1"/>
  <c r="J359" i="24"/>
  <c r="K359" i="24" s="1"/>
  <c r="D461" i="19" s="1"/>
  <c r="H589" i="24"/>
  <c r="H451" i="24"/>
  <c r="C553" i="19" s="1"/>
  <c r="H319" i="24"/>
  <c r="C421" i="19" s="1"/>
  <c r="H637" i="24"/>
  <c r="J101" i="24"/>
  <c r="K101" i="24" s="1"/>
  <c r="D203" i="19" s="1"/>
  <c r="H634" i="24"/>
  <c r="H743" i="24"/>
  <c r="H611" i="24"/>
  <c r="J237" i="24"/>
  <c r="K237" i="24" s="1"/>
  <c r="D339" i="19" s="1"/>
  <c r="J230" i="24"/>
  <c r="K230" i="24" s="1"/>
  <c r="D332" i="19" s="1"/>
  <c r="H1090" i="24"/>
  <c r="H658" i="24"/>
  <c r="H673" i="24"/>
  <c r="H1042" i="24"/>
  <c r="H793" i="24"/>
  <c r="H824" i="24"/>
  <c r="H1015" i="24"/>
  <c r="H847" i="24"/>
  <c r="H912" i="24"/>
  <c r="H920" i="24"/>
  <c r="H1074" i="24"/>
  <c r="H540" i="24"/>
  <c r="C642" i="17" s="1"/>
  <c r="H884" i="24"/>
  <c r="H691" i="24"/>
  <c r="H604" i="24"/>
  <c r="H877" i="24"/>
  <c r="H1033" i="24"/>
  <c r="H805" i="24"/>
  <c r="H663" i="24"/>
  <c r="J43" i="24"/>
  <c r="K43" i="24" s="1"/>
  <c r="D145" i="19" s="1"/>
  <c r="H724" i="24"/>
  <c r="H629" i="24"/>
  <c r="H521" i="24"/>
  <c r="C623" i="19" s="1"/>
  <c r="H707" i="24"/>
  <c r="H923" i="24"/>
  <c r="H842" i="24"/>
  <c r="H631" i="24"/>
  <c r="H937" i="24"/>
  <c r="H973" i="24"/>
  <c r="H572" i="24"/>
  <c r="C674" i="19" s="1"/>
  <c r="H1086" i="24"/>
  <c r="H1050" i="24"/>
  <c r="H753" i="24"/>
  <c r="H797" i="24"/>
  <c r="H612" i="24"/>
  <c r="H1012" i="24"/>
  <c r="H795" i="24"/>
  <c r="H840" i="24"/>
  <c r="H1066" i="24"/>
  <c r="H823" i="24"/>
  <c r="H442" i="24"/>
  <c r="C544" i="19" s="1"/>
  <c r="J183" i="24"/>
  <c r="K183" i="24" s="1"/>
  <c r="D285" i="19" s="1"/>
  <c r="J249" i="24"/>
  <c r="K249" i="24" s="1"/>
  <c r="D351" i="19" s="1"/>
  <c r="J66" i="24"/>
  <c r="K66" i="24" s="1"/>
  <c r="D168" i="19" s="1"/>
  <c r="H603" i="24"/>
  <c r="H458" i="24"/>
  <c r="C560" i="19" s="1"/>
  <c r="H624" i="24"/>
  <c r="J495" i="24"/>
  <c r="K495" i="24" s="1"/>
  <c r="D597" i="19" s="1"/>
  <c r="J295" i="24"/>
  <c r="K295" i="24" s="1"/>
  <c r="D397" i="19" s="1"/>
  <c r="H967" i="24"/>
  <c r="H616" i="24"/>
  <c r="H676" i="24"/>
  <c r="H821" i="24"/>
  <c r="H832" i="24"/>
  <c r="H934" i="24"/>
  <c r="H855" i="24"/>
  <c r="H930" i="24"/>
  <c r="H754" i="24"/>
  <c r="H745" i="24"/>
  <c r="H590" i="24"/>
  <c r="H747" i="24"/>
  <c r="H971" i="24"/>
  <c r="H775" i="24"/>
  <c r="H828" i="24"/>
  <c r="H656" i="24"/>
  <c r="H657" i="24"/>
  <c r="H1082" i="24"/>
  <c r="H700" i="24"/>
  <c r="H807" i="24"/>
  <c r="H801" i="24"/>
  <c r="H866" i="24"/>
  <c r="J124" i="24"/>
  <c r="K124" i="24" s="1"/>
  <c r="D226" i="19" s="1"/>
  <c r="J123" i="24"/>
  <c r="K123" i="24" s="1"/>
  <c r="D225" i="19" s="1"/>
  <c r="H556" i="24"/>
  <c r="C658" i="19" s="1"/>
  <c r="H569" i="24"/>
  <c r="C671" i="19" s="1"/>
  <c r="J484" i="24"/>
  <c r="K484" i="24" s="1"/>
  <c r="D586" i="19" s="1"/>
  <c r="H595" i="24"/>
  <c r="H627" i="24"/>
  <c r="H299" i="24"/>
  <c r="C401" i="19" s="1"/>
  <c r="H837" i="24"/>
  <c r="H1008" i="24"/>
  <c r="H844" i="24"/>
  <c r="H1078" i="24"/>
  <c r="H984" i="24"/>
  <c r="H994" i="24"/>
  <c r="H677" i="24"/>
  <c r="H798" i="24"/>
  <c r="H770" i="24"/>
  <c r="H630" i="24"/>
  <c r="H827" i="24"/>
  <c r="H1000" i="24"/>
  <c r="H996" i="24"/>
  <c r="H889" i="24"/>
  <c r="H460" i="24"/>
  <c r="C562" i="19" s="1"/>
  <c r="H854" i="24"/>
  <c r="H938" i="24"/>
  <c r="H741" i="24"/>
  <c r="H897" i="24"/>
  <c r="H1023" i="24"/>
  <c r="J301" i="24"/>
  <c r="K301" i="24" s="1"/>
  <c r="D403" i="19" s="1"/>
  <c r="J366" i="24"/>
  <c r="K366" i="24" s="1"/>
  <c r="D468" i="19" s="1"/>
  <c r="H441" i="24"/>
  <c r="C543" i="19" s="1"/>
  <c r="H191" i="24"/>
  <c r="C293" i="19" s="1"/>
  <c r="H679" i="24"/>
  <c r="J465" i="24"/>
  <c r="K465" i="24" s="1"/>
  <c r="D567" i="19" s="1"/>
  <c r="H469" i="24"/>
  <c r="C571" i="19" s="1"/>
  <c r="J291" i="24"/>
  <c r="K291" i="24" s="1"/>
  <c r="D393" i="19" s="1"/>
  <c r="H705" i="24"/>
  <c r="H507" i="24"/>
  <c r="C609" i="19" s="1"/>
  <c r="H1037" i="24"/>
  <c r="H1040" i="24"/>
  <c r="H746" i="24"/>
  <c r="H817" i="24"/>
  <c r="H516" i="24"/>
  <c r="C618" i="19" s="1"/>
  <c r="H838" i="24"/>
  <c r="H1005" i="24"/>
  <c r="H944" i="24"/>
  <c r="H695" i="24"/>
  <c r="H933" i="24"/>
  <c r="H758" i="24"/>
  <c r="H879" i="24"/>
  <c r="H684" i="24"/>
  <c r="H1075" i="24"/>
  <c r="H680" i="24"/>
  <c r="H904" i="24"/>
  <c r="H1006" i="24"/>
  <c r="H771" i="24"/>
  <c r="H914" i="24"/>
  <c r="H1067" i="24"/>
  <c r="H534" i="24"/>
  <c r="C636" i="19" s="1"/>
  <c r="H601" i="24"/>
  <c r="H491" i="24"/>
  <c r="C593" i="19" s="1"/>
  <c r="J342" i="24"/>
  <c r="K342" i="24" s="1"/>
  <c r="D444" i="19" s="1"/>
  <c r="H410" i="24"/>
  <c r="C512" i="19" s="1"/>
  <c r="H751" i="24"/>
  <c r="H560" i="24"/>
  <c r="C662" i="19" s="1"/>
  <c r="H961" i="24"/>
  <c r="H861" i="24"/>
  <c r="H991" i="24"/>
  <c r="H1031" i="24"/>
  <c r="H1035" i="24"/>
  <c r="H762" i="24"/>
  <c r="H772" i="24"/>
  <c r="H892" i="24"/>
  <c r="H592" i="24"/>
  <c r="H725" i="24"/>
  <c r="H908" i="24"/>
  <c r="H729" i="24"/>
  <c r="H760" i="24"/>
  <c r="H951" i="24"/>
  <c r="H783" i="24"/>
  <c r="H848" i="24"/>
  <c r="H690" i="24"/>
  <c r="H792" i="24"/>
  <c r="H845" i="24"/>
  <c r="H1011" i="24"/>
  <c r="H799" i="24"/>
  <c r="H958" i="24"/>
  <c r="G240" i="24"/>
  <c r="H240" i="24" s="1"/>
  <c r="C342" i="19" s="1"/>
  <c r="G448" i="24"/>
  <c r="H448" i="24" s="1"/>
  <c r="C550" i="19" s="1"/>
  <c r="J234" i="24"/>
  <c r="K234" i="24" s="1"/>
  <c r="D336" i="19" s="1"/>
  <c r="J433" i="24"/>
  <c r="K433" i="24" s="1"/>
  <c r="D535" i="19" s="1"/>
  <c r="J47" i="24"/>
  <c r="K47" i="24" s="1"/>
  <c r="D149" i="19" s="1"/>
  <c r="H544" i="24"/>
  <c r="C646" i="17" s="1"/>
  <c r="H596" i="24"/>
  <c r="H542" i="24"/>
  <c r="C644" i="17" s="1"/>
  <c r="J138" i="24"/>
  <c r="K138" i="24" s="1"/>
  <c r="D240" i="19" s="1"/>
  <c r="J226" i="24"/>
  <c r="K226" i="24" s="1"/>
  <c r="D328" i="19" s="1"/>
  <c r="J116" i="24"/>
  <c r="K116" i="24" s="1"/>
  <c r="D218" i="19" s="1"/>
  <c r="H668" i="24"/>
  <c r="H562" i="24"/>
  <c r="C664" i="19" s="1"/>
  <c r="J544" i="24"/>
  <c r="K544" i="24" s="1"/>
  <c r="D646" i="17" s="1"/>
  <c r="J596" i="24"/>
  <c r="K596" i="24" s="1"/>
  <c r="G564" i="24"/>
  <c r="J564" i="24" s="1"/>
  <c r="J542" i="24"/>
  <c r="K542" i="24" s="1"/>
  <c r="D644" i="17" s="1"/>
  <c r="J751" i="24"/>
  <c r="K751" i="24" s="1"/>
  <c r="J560" i="24"/>
  <c r="K560" i="24" s="1"/>
  <c r="D662" i="19" s="1"/>
  <c r="H835" i="24"/>
  <c r="J835" i="24"/>
  <c r="K835" i="24" s="1"/>
  <c r="H1061" i="24"/>
  <c r="J1061" i="24"/>
  <c r="K1061" i="24" s="1"/>
  <c r="H543" i="24"/>
  <c r="C645" i="17" s="1"/>
  <c r="J543" i="24"/>
  <c r="K543" i="24" s="1"/>
  <c r="D645" i="17" s="1"/>
  <c r="H693" i="24"/>
  <c r="J693" i="24"/>
  <c r="K693" i="24" s="1"/>
  <c r="H874" i="24"/>
  <c r="J874" i="24"/>
  <c r="K874" i="24" s="1"/>
  <c r="H503" i="24"/>
  <c r="C605" i="19" s="1"/>
  <c r="J503" i="24"/>
  <c r="K503" i="24" s="1"/>
  <c r="D605" i="19" s="1"/>
  <c r="H531" i="24"/>
  <c r="C633" i="19" s="1"/>
  <c r="J531" i="24"/>
  <c r="K531" i="24" s="1"/>
  <c r="D633" i="19" s="1"/>
  <c r="H706" i="24"/>
  <c r="J706" i="24"/>
  <c r="K706" i="24" s="1"/>
  <c r="J832" i="24"/>
  <c r="K832" i="24" s="1"/>
  <c r="J934" i="24"/>
  <c r="K934" i="24" s="1"/>
  <c r="J855" i="24"/>
  <c r="K855" i="24" s="1"/>
  <c r="J930" i="24"/>
  <c r="K930" i="24" s="1"/>
  <c r="J754" i="24"/>
  <c r="K754" i="24" s="1"/>
  <c r="J745" i="24"/>
  <c r="K745" i="24" s="1"/>
  <c r="J590" i="24"/>
  <c r="K590" i="24" s="1"/>
  <c r="J757" i="24"/>
  <c r="K757" i="24" s="1"/>
  <c r="J859" i="24"/>
  <c r="K859" i="24" s="1"/>
  <c r="J773" i="24"/>
  <c r="K773" i="24" s="1"/>
  <c r="J778" i="24"/>
  <c r="K778" i="24" s="1"/>
  <c r="J829" i="24"/>
  <c r="K829" i="24" s="1"/>
  <c r="J622" i="24"/>
  <c r="K622" i="24" s="1"/>
  <c r="J873" i="24"/>
  <c r="K873" i="24" s="1"/>
  <c r="J469" i="24"/>
  <c r="K469" i="24" s="1"/>
  <c r="D571" i="19" s="1"/>
  <c r="J763" i="24"/>
  <c r="K763" i="24" s="1"/>
  <c r="J936" i="24"/>
  <c r="K936" i="24" s="1"/>
  <c r="J1027" i="24"/>
  <c r="K1027" i="24" s="1"/>
  <c r="J877" i="24"/>
  <c r="K877" i="24" s="1"/>
  <c r="J1033" i="24"/>
  <c r="K1033" i="24" s="1"/>
  <c r="J805" i="24"/>
  <c r="K805" i="24" s="1"/>
  <c r="J663" i="24"/>
  <c r="K663" i="24" s="1"/>
  <c r="J733" i="24"/>
  <c r="K733" i="24" s="1"/>
  <c r="J813" i="24"/>
  <c r="K813" i="24" s="1"/>
  <c r="J734" i="24"/>
  <c r="K734" i="24" s="1"/>
  <c r="J1080" i="24"/>
  <c r="K1080" i="24" s="1"/>
  <c r="J738" i="24"/>
  <c r="K738" i="24" s="1"/>
  <c r="J871" i="24"/>
  <c r="K871" i="24" s="1"/>
  <c r="J481" i="24"/>
  <c r="K481" i="24" s="1"/>
  <c r="D583" i="19" s="1"/>
  <c r="J411" i="24"/>
  <c r="K411" i="24" s="1"/>
  <c r="D513" i="19" s="1"/>
  <c r="J883" i="24"/>
  <c r="K883" i="24" s="1"/>
  <c r="J709" i="24"/>
  <c r="K709" i="24" s="1"/>
  <c r="J939" i="24"/>
  <c r="K939" i="24" s="1"/>
  <c r="J1039" i="24"/>
  <c r="K1039" i="24" s="1"/>
  <c r="H849" i="24"/>
  <c r="J849" i="24"/>
  <c r="K849" i="24" s="1"/>
  <c r="H819" i="24"/>
  <c r="J819" i="24"/>
  <c r="K819" i="24" s="1"/>
  <c r="H1020" i="24"/>
  <c r="J1020" i="24"/>
  <c r="K1020" i="24" s="1"/>
  <c r="H886" i="24"/>
  <c r="J886" i="24"/>
  <c r="K886" i="24" s="1"/>
  <c r="H652" i="24"/>
  <c r="J652" i="24"/>
  <c r="K652" i="24" s="1"/>
  <c r="H527" i="24"/>
  <c r="C629" i="19" s="1"/>
  <c r="J527" i="24"/>
  <c r="K527" i="24" s="1"/>
  <c r="D629" i="19" s="1"/>
  <c r="H538" i="24"/>
  <c r="C640" i="17" s="1"/>
  <c r="J538" i="24"/>
  <c r="K538" i="24" s="1"/>
  <c r="D640" i="17" s="1"/>
  <c r="H643" i="24"/>
  <c r="J643" i="24"/>
  <c r="K643" i="24" s="1"/>
  <c r="H602" i="24"/>
  <c r="J602" i="24"/>
  <c r="K602" i="24" s="1"/>
  <c r="H514" i="24"/>
  <c r="C616" i="19" s="1"/>
  <c r="J514" i="24"/>
  <c r="K514" i="24" s="1"/>
  <c r="D616" i="19" s="1"/>
  <c r="H432" i="24"/>
  <c r="C534" i="19" s="1"/>
  <c r="J432" i="24"/>
  <c r="K432" i="24" s="1"/>
  <c r="D534" i="19" s="1"/>
  <c r="H1051" i="24"/>
  <c r="J1051" i="24"/>
  <c r="K1051" i="24" s="1"/>
  <c r="H802" i="24"/>
  <c r="J802" i="24"/>
  <c r="K802" i="24" s="1"/>
  <c r="H858" i="24"/>
  <c r="J858" i="24"/>
  <c r="K858" i="24" s="1"/>
  <c r="H785" i="24"/>
  <c r="J785" i="24"/>
  <c r="K785" i="24" s="1"/>
  <c r="H860" i="24"/>
  <c r="J860" i="24"/>
  <c r="K860" i="24" s="1"/>
  <c r="H1046" i="24"/>
  <c r="J1046" i="24"/>
  <c r="K1046" i="24" s="1"/>
  <c r="H607" i="24"/>
  <c r="J607" i="24"/>
  <c r="K607" i="24" s="1"/>
  <c r="G555" i="24"/>
  <c r="H857" i="24"/>
  <c r="J857" i="24"/>
  <c r="K857" i="24" s="1"/>
  <c r="H888" i="24"/>
  <c r="J888" i="24"/>
  <c r="K888" i="24" s="1"/>
  <c r="H1079" i="24"/>
  <c r="J1079" i="24"/>
  <c r="K1079" i="24" s="1"/>
  <c r="H911" i="24"/>
  <c r="J911" i="24"/>
  <c r="K911" i="24" s="1"/>
  <c r="H976" i="24"/>
  <c r="J976" i="24"/>
  <c r="K976" i="24" s="1"/>
  <c r="H549" i="24"/>
  <c r="C651" i="17" s="1"/>
  <c r="J549" i="24"/>
  <c r="K549" i="24" s="1"/>
  <c r="D651" i="17" s="1"/>
  <c r="H528" i="24"/>
  <c r="C630" i="19" s="1"/>
  <c r="J528" i="24"/>
  <c r="K528" i="24" s="1"/>
  <c r="D630" i="19" s="1"/>
  <c r="H403" i="24"/>
  <c r="C505" i="19" s="1"/>
  <c r="J403" i="24"/>
  <c r="K403" i="24" s="1"/>
  <c r="D505" i="19" s="1"/>
  <c r="H184" i="24"/>
  <c r="C286" i="19" s="1"/>
  <c r="J184" i="24"/>
  <c r="K184" i="24" s="1"/>
  <c r="D286" i="19" s="1"/>
  <c r="H915" i="24"/>
  <c r="J915" i="24"/>
  <c r="K915" i="24" s="1"/>
  <c r="H512" i="24"/>
  <c r="C614" i="19" s="1"/>
  <c r="J512" i="24"/>
  <c r="K512" i="24" s="1"/>
  <c r="D614" i="19" s="1"/>
  <c r="H769" i="24"/>
  <c r="J769" i="24"/>
  <c r="K769" i="24" s="1"/>
  <c r="H839" i="24"/>
  <c r="J839" i="24"/>
  <c r="K839" i="24" s="1"/>
  <c r="G480" i="24"/>
  <c r="H480" i="24" s="1"/>
  <c r="C582" i="19" s="1"/>
  <c r="H981" i="24"/>
  <c r="J981" i="24"/>
  <c r="K981" i="24" s="1"/>
  <c r="H917" i="24"/>
  <c r="J917" i="24"/>
  <c r="K917" i="24" s="1"/>
  <c r="H582" i="24"/>
  <c r="C684" i="17" s="1"/>
  <c r="J582" i="24"/>
  <c r="K582" i="24" s="1"/>
  <c r="D684" i="17" s="1"/>
  <c r="H317" i="24"/>
  <c r="C419" i="19" s="1"/>
  <c r="J317" i="24"/>
  <c r="K317" i="24" s="1"/>
  <c r="D419" i="19" s="1"/>
  <c r="H703" i="24"/>
  <c r="J703" i="24"/>
  <c r="K703" i="24" s="1"/>
  <c r="H231" i="24"/>
  <c r="C333" i="19" s="1"/>
  <c r="J231" i="24"/>
  <c r="K231" i="24" s="1"/>
  <c r="D333" i="19" s="1"/>
  <c r="J222" i="24"/>
  <c r="K222" i="24" s="1"/>
  <c r="D324" i="19" s="1"/>
  <c r="J844" i="24"/>
  <c r="K844" i="24" s="1"/>
  <c r="J1078" i="24"/>
  <c r="K1078" i="24" s="1"/>
  <c r="J984" i="24"/>
  <c r="K984" i="24" s="1"/>
  <c r="J994" i="24"/>
  <c r="K994" i="24" s="1"/>
  <c r="J677" i="24"/>
  <c r="K677" i="24" s="1"/>
  <c r="J798" i="24"/>
  <c r="K798" i="24" s="1"/>
  <c r="J770" i="24"/>
  <c r="K770" i="24" s="1"/>
  <c r="J630" i="24"/>
  <c r="K630" i="24" s="1"/>
  <c r="J589" i="24"/>
  <c r="K589" i="24" s="1"/>
  <c r="J451" i="24"/>
  <c r="K451" i="24" s="1"/>
  <c r="D553" i="19" s="1"/>
  <c r="J319" i="24"/>
  <c r="K319" i="24" s="1"/>
  <c r="D421" i="19" s="1"/>
  <c r="J768" i="24"/>
  <c r="K768" i="24" s="1"/>
  <c r="J870" i="24"/>
  <c r="K870" i="24" s="1"/>
  <c r="J791" i="24"/>
  <c r="K791" i="24" s="1"/>
  <c r="J557" i="24"/>
  <c r="K557" i="24" s="1"/>
  <c r="D659" i="19" s="1"/>
  <c r="J1019" i="24"/>
  <c r="K1019" i="24" s="1"/>
  <c r="J1018" i="24"/>
  <c r="K1018" i="24" s="1"/>
  <c r="J410" i="24"/>
  <c r="K410" i="24" s="1"/>
  <c r="D512" i="19" s="1"/>
  <c r="J774" i="24"/>
  <c r="K774" i="24" s="1"/>
  <c r="J941" i="24"/>
  <c r="K941" i="24" s="1"/>
  <c r="J620" i="24"/>
  <c r="K620" i="24" s="1"/>
  <c r="J840" i="24"/>
  <c r="K840" i="24" s="1"/>
  <c r="J1066" i="24"/>
  <c r="K1066" i="24" s="1"/>
  <c r="J823" i="24"/>
  <c r="K823" i="24" s="1"/>
  <c r="J442" i="24"/>
  <c r="K442" i="24" s="1"/>
  <c r="D544" i="19" s="1"/>
  <c r="J668" i="24"/>
  <c r="K668" i="24" s="1"/>
  <c r="J562" i="24"/>
  <c r="K562" i="24" s="1"/>
  <c r="D664" i="19" s="1"/>
  <c r="J759" i="24"/>
  <c r="K759" i="24" s="1"/>
  <c r="J649" i="24"/>
  <c r="K649" i="24" s="1"/>
  <c r="J496" i="24"/>
  <c r="K496" i="24" s="1"/>
  <c r="D598" i="19" s="1"/>
  <c r="J553" i="24"/>
  <c r="K553" i="24" s="1"/>
  <c r="D655" i="17" s="1"/>
  <c r="J63" i="24"/>
  <c r="K63" i="24" s="1"/>
  <c r="D165" i="19" s="1"/>
  <c r="J1032" i="24"/>
  <c r="K1032" i="24" s="1"/>
  <c r="J985" i="24"/>
  <c r="K985" i="24" s="1"/>
  <c r="J964" i="24"/>
  <c r="K964" i="24" s="1"/>
  <c r="H636" i="24"/>
  <c r="J636" i="24"/>
  <c r="K636" i="24" s="1"/>
  <c r="H794" i="24"/>
  <c r="J794" i="24"/>
  <c r="K794" i="24" s="1"/>
  <c r="H816" i="24"/>
  <c r="J816" i="24"/>
  <c r="K816" i="24" s="1"/>
  <c r="H966" i="24"/>
  <c r="J966" i="24"/>
  <c r="K966" i="24" s="1"/>
  <c r="H621" i="24"/>
  <c r="J621" i="24"/>
  <c r="K621" i="24" s="1"/>
  <c r="H1007" i="24"/>
  <c r="J1007" i="24"/>
  <c r="K1007" i="24" s="1"/>
  <c r="H1030" i="24"/>
  <c r="J1030" i="24"/>
  <c r="K1030" i="24" s="1"/>
  <c r="H916" i="24"/>
  <c r="J916" i="24"/>
  <c r="K916" i="24" s="1"/>
  <c r="H948" i="24"/>
  <c r="J948" i="24"/>
  <c r="K948" i="24" s="1"/>
  <c r="H581" i="24"/>
  <c r="C683" i="17" s="1"/>
  <c r="J581" i="24"/>
  <c r="K581" i="24" s="1"/>
  <c r="D683" i="17" s="1"/>
  <c r="H950" i="24"/>
  <c r="J950" i="24"/>
  <c r="K950" i="24" s="1"/>
  <c r="H1071" i="24"/>
  <c r="J1071" i="24"/>
  <c r="K1071" i="24" s="1"/>
  <c r="H387" i="24"/>
  <c r="C489" i="19" s="1"/>
  <c r="J387" i="24"/>
  <c r="K387" i="24" s="1"/>
  <c r="D489" i="19" s="1"/>
  <c r="H885" i="24"/>
  <c r="J885" i="24"/>
  <c r="K885" i="24" s="1"/>
  <c r="H987" i="24"/>
  <c r="J987" i="24"/>
  <c r="K987" i="24" s="1"/>
  <c r="H901" i="24"/>
  <c r="J901" i="24"/>
  <c r="K901" i="24" s="1"/>
  <c r="H906" i="24"/>
  <c r="J906" i="24"/>
  <c r="K906" i="24" s="1"/>
  <c r="H777" i="24"/>
  <c r="J777" i="24"/>
  <c r="K777" i="24" s="1"/>
  <c r="H1001" i="24"/>
  <c r="J1001" i="24"/>
  <c r="K1001" i="24" s="1"/>
  <c r="H598" i="24"/>
  <c r="J598" i="24"/>
  <c r="K598" i="24" s="1"/>
  <c r="H424" i="24"/>
  <c r="C526" i="19" s="1"/>
  <c r="J424" i="24"/>
  <c r="K424" i="24" s="1"/>
  <c r="D526" i="19" s="1"/>
  <c r="H633" i="24"/>
  <c r="J633" i="24"/>
  <c r="K633" i="24" s="1"/>
  <c r="G459" i="24"/>
  <c r="J459" i="24" s="1"/>
  <c r="H853" i="24"/>
  <c r="J853" i="24"/>
  <c r="K853" i="24" s="1"/>
  <c r="H74" i="24"/>
  <c r="C176" i="19" s="1"/>
  <c r="J74" i="24"/>
  <c r="K74" i="24" s="1"/>
  <c r="D176" i="19" s="1"/>
  <c r="H394" i="24"/>
  <c r="C496" i="19" s="1"/>
  <c r="J394" i="24"/>
  <c r="K394" i="24" s="1"/>
  <c r="D496" i="19" s="1"/>
  <c r="H425" i="24"/>
  <c r="C527" i="19" s="1"/>
  <c r="J425" i="24"/>
  <c r="K425" i="24" s="1"/>
  <c r="D527" i="19" s="1"/>
  <c r="J1037" i="24"/>
  <c r="K1037" i="24" s="1"/>
  <c r="J961" i="24"/>
  <c r="K961" i="24" s="1"/>
  <c r="J1040" i="24"/>
  <c r="K1040" i="24" s="1"/>
  <c r="J746" i="24"/>
  <c r="K746" i="24" s="1"/>
  <c r="J817" i="24"/>
  <c r="K817" i="24" s="1"/>
  <c r="J861" i="24"/>
  <c r="K861" i="24" s="1"/>
  <c r="J516" i="24"/>
  <c r="K516" i="24" s="1"/>
  <c r="D618" i="19" s="1"/>
  <c r="J676" i="24"/>
  <c r="K676" i="24" s="1"/>
  <c r="J299" i="24"/>
  <c r="K299" i="24" s="1"/>
  <c r="D401" i="19" s="1"/>
  <c r="J920" i="24"/>
  <c r="K920" i="24" s="1"/>
  <c r="J1074" i="24"/>
  <c r="K1074" i="24" s="1"/>
  <c r="J540" i="24"/>
  <c r="K540" i="24" s="1"/>
  <c r="D642" i="17" s="1"/>
  <c r="J884" i="24"/>
  <c r="K884" i="24" s="1"/>
  <c r="J691" i="24"/>
  <c r="K691" i="24" s="1"/>
  <c r="J604" i="24"/>
  <c r="K604" i="24" s="1"/>
  <c r="J700" i="24"/>
  <c r="K700" i="24" s="1"/>
  <c r="J807" i="24"/>
  <c r="K807" i="24" s="1"/>
  <c r="J801" i="24"/>
  <c r="K801" i="24" s="1"/>
  <c r="J866" i="24"/>
  <c r="K866" i="24" s="1"/>
  <c r="J634" i="24"/>
  <c r="K634" i="24" s="1"/>
  <c r="J743" i="24"/>
  <c r="K743" i="24" s="1"/>
  <c r="J611" i="24"/>
  <c r="K611" i="24" s="1"/>
  <c r="J1088" i="24"/>
  <c r="K1088" i="24" s="1"/>
  <c r="J865" i="24"/>
  <c r="K865" i="24" s="1"/>
  <c r="J1010" i="24"/>
  <c r="K1010" i="24" s="1"/>
  <c r="J995" i="24"/>
  <c r="K995" i="24" s="1"/>
  <c r="J594" i="24"/>
  <c r="K594" i="24" s="1"/>
  <c r="J712" i="24"/>
  <c r="K712" i="24" s="1"/>
  <c r="J642" i="24"/>
  <c r="K642" i="24" s="1"/>
  <c r="J1077" i="24"/>
  <c r="K1077" i="24" s="1"/>
  <c r="J742" i="24"/>
  <c r="K742" i="24" s="1"/>
  <c r="J1029" i="24"/>
  <c r="K1029" i="24" s="1"/>
  <c r="J833" i="24"/>
  <c r="K833" i="24" s="1"/>
  <c r="H558" i="24"/>
  <c r="C660" i="19" s="1"/>
  <c r="J558" i="24"/>
  <c r="K558" i="24" s="1"/>
  <c r="D660" i="19" s="1"/>
  <c r="H972" i="24"/>
  <c r="J972" i="24"/>
  <c r="K972" i="24" s="1"/>
  <c r="H986" i="24"/>
  <c r="J986" i="24"/>
  <c r="K986" i="24" s="1"/>
  <c r="H921" i="24"/>
  <c r="J921" i="24"/>
  <c r="K921" i="24" s="1"/>
  <c r="H952" i="24"/>
  <c r="J952" i="24"/>
  <c r="K952" i="24" s="1"/>
  <c r="H975" i="24"/>
  <c r="J975" i="24"/>
  <c r="K975" i="24" s="1"/>
  <c r="H685" i="24"/>
  <c r="J685" i="24"/>
  <c r="K685" i="24" s="1"/>
  <c r="H662" i="24"/>
  <c r="J662" i="24"/>
  <c r="K662" i="24" s="1"/>
  <c r="H896" i="24"/>
  <c r="J896" i="24"/>
  <c r="K896" i="24" s="1"/>
  <c r="H998" i="24"/>
  <c r="J998" i="24"/>
  <c r="K998" i="24" s="1"/>
  <c r="H919" i="24"/>
  <c r="J919" i="24"/>
  <c r="K919" i="24" s="1"/>
  <c r="H826" i="24"/>
  <c r="J826" i="24"/>
  <c r="K826" i="24" s="1"/>
  <c r="H818" i="24"/>
  <c r="J818" i="24"/>
  <c r="K818" i="24" s="1"/>
  <c r="H803" i="24"/>
  <c r="J803" i="24"/>
  <c r="K803" i="24" s="1"/>
  <c r="H522" i="24"/>
  <c r="C624" i="19" s="1"/>
  <c r="J522" i="24"/>
  <c r="K522" i="24" s="1"/>
  <c r="D624" i="19" s="1"/>
  <c r="H248" i="24"/>
  <c r="C350" i="19" s="1"/>
  <c r="J248" i="24"/>
  <c r="K248" i="24" s="1"/>
  <c r="D350" i="19" s="1"/>
  <c r="H279" i="24"/>
  <c r="C381" i="19" s="1"/>
  <c r="J279" i="24"/>
  <c r="K279" i="24" s="1"/>
  <c r="D381" i="19" s="1"/>
  <c r="H812" i="24"/>
  <c r="J812" i="24"/>
  <c r="K812" i="24" s="1"/>
  <c r="H1004" i="24"/>
  <c r="J1004" i="24"/>
  <c r="K1004" i="24" s="1"/>
  <c r="H145" i="24"/>
  <c r="C247" i="19" s="1"/>
  <c r="J145" i="24"/>
  <c r="K145" i="24" s="1"/>
  <c r="D247" i="19" s="1"/>
  <c r="H56" i="24"/>
  <c r="C158" i="19" s="1"/>
  <c r="J56" i="24"/>
  <c r="K56" i="24" s="1"/>
  <c r="D158" i="19" s="1"/>
  <c r="H267" i="24"/>
  <c r="C369" i="19" s="1"/>
  <c r="J267" i="24"/>
  <c r="K267" i="24" s="1"/>
  <c r="D369" i="19" s="1"/>
  <c r="H336" i="24"/>
  <c r="C438" i="19" s="1"/>
  <c r="J336" i="24"/>
  <c r="K336" i="24" s="1"/>
  <c r="D438" i="19" s="1"/>
  <c r="H414" i="24"/>
  <c r="C516" i="19" s="1"/>
  <c r="J414" i="24"/>
  <c r="K414" i="24" s="1"/>
  <c r="D516" i="19" s="1"/>
  <c r="J991" i="24"/>
  <c r="K991" i="24" s="1"/>
  <c r="J1031" i="24"/>
  <c r="K1031" i="24" s="1"/>
  <c r="J1035" i="24"/>
  <c r="K1035" i="24" s="1"/>
  <c r="J762" i="24"/>
  <c r="K762" i="24" s="1"/>
  <c r="J772" i="24"/>
  <c r="K772" i="24" s="1"/>
  <c r="J892" i="24"/>
  <c r="K892" i="24" s="1"/>
  <c r="J592" i="24"/>
  <c r="K592" i="24" s="1"/>
  <c r="J724" i="24"/>
  <c r="K724" i="24" s="1"/>
  <c r="J629" i="24"/>
  <c r="K629" i="24" s="1"/>
  <c r="J973" i="24"/>
  <c r="K973" i="24" s="1"/>
  <c r="J572" i="24"/>
  <c r="K572" i="24" s="1"/>
  <c r="D674" i="19" s="1"/>
  <c r="J1086" i="24"/>
  <c r="K1086" i="24" s="1"/>
  <c r="J1050" i="24"/>
  <c r="K1050" i="24" s="1"/>
  <c r="J753" i="24"/>
  <c r="K753" i="24" s="1"/>
  <c r="J797" i="24"/>
  <c r="K797" i="24" s="1"/>
  <c r="J612" i="24"/>
  <c r="K612" i="24" s="1"/>
  <c r="J637" i="24"/>
  <c r="K637" i="24" s="1"/>
  <c r="J1012" i="24"/>
  <c r="K1012" i="24" s="1"/>
  <c r="J795" i="24"/>
  <c r="K795" i="24" s="1"/>
  <c r="J741" i="24"/>
  <c r="K741" i="24" s="1"/>
  <c r="J897" i="24"/>
  <c r="K897" i="24" s="1"/>
  <c r="J1023" i="24"/>
  <c r="K1023" i="24" s="1"/>
  <c r="J1090" i="24"/>
  <c r="K1090" i="24" s="1"/>
  <c r="J658" i="24"/>
  <c r="K658" i="24" s="1"/>
  <c r="J659" i="24"/>
  <c r="K659" i="24" s="1"/>
  <c r="J1055" i="24"/>
  <c r="K1055" i="24" s="1"/>
  <c r="J935" i="24"/>
  <c r="K935" i="24" s="1"/>
  <c r="J959" i="24"/>
  <c r="K959" i="24" s="1"/>
  <c r="J1054" i="24"/>
  <c r="K1054" i="24" s="1"/>
  <c r="J1026" i="24"/>
  <c r="K1026" i="24" s="1"/>
  <c r="J552" i="24"/>
  <c r="K552" i="24" s="1"/>
  <c r="D654" i="17" s="1"/>
  <c r="J608" i="24"/>
  <c r="K608" i="24" s="1"/>
  <c r="J614" i="24"/>
  <c r="K614" i="24" s="1"/>
  <c r="J749" i="24"/>
  <c r="K749" i="24" s="1"/>
  <c r="J786" i="24"/>
  <c r="K786" i="24" s="1"/>
  <c r="J999" i="24"/>
  <c r="K999" i="24" s="1"/>
  <c r="H1047" i="24"/>
  <c r="J1047" i="24"/>
  <c r="K1047" i="24" s="1"/>
  <c r="H1021" i="24"/>
  <c r="J1021" i="24"/>
  <c r="K1021" i="24" s="1"/>
  <c r="H946" i="24"/>
  <c r="J946" i="24"/>
  <c r="K946" i="24" s="1"/>
  <c r="H949" i="24"/>
  <c r="J949" i="24"/>
  <c r="K949" i="24" s="1"/>
  <c r="H1064" i="24"/>
  <c r="J1064" i="24"/>
  <c r="K1064" i="24" s="1"/>
  <c r="H965" i="24"/>
  <c r="J965" i="24"/>
  <c r="K965" i="24" s="1"/>
  <c r="H970" i="24"/>
  <c r="J970" i="24"/>
  <c r="K970" i="24" s="1"/>
  <c r="H570" i="24"/>
  <c r="C672" i="19" s="1"/>
  <c r="J570" i="24"/>
  <c r="K570" i="24" s="1"/>
  <c r="D672" i="19" s="1"/>
  <c r="H1065" i="24"/>
  <c r="J1065" i="24"/>
  <c r="K1065" i="24" s="1"/>
  <c r="G651" i="24"/>
  <c r="H651" i="24" s="1"/>
  <c r="H1017" i="24"/>
  <c r="J1017" i="24"/>
  <c r="K1017" i="24" s="1"/>
  <c r="H903" i="24"/>
  <c r="J903" i="24"/>
  <c r="K903" i="24" s="1"/>
  <c r="H876" i="24"/>
  <c r="J876" i="24"/>
  <c r="K876" i="24" s="1"/>
  <c r="H650" i="24"/>
  <c r="J650" i="24"/>
  <c r="K650" i="24" s="1"/>
  <c r="H767" i="24"/>
  <c r="J767" i="24"/>
  <c r="K767" i="24" s="1"/>
  <c r="H862" i="24"/>
  <c r="J862" i="24"/>
  <c r="K862" i="24" s="1"/>
  <c r="H834" i="24"/>
  <c r="J834" i="24"/>
  <c r="K834" i="24" s="1"/>
  <c r="H694" i="24"/>
  <c r="J694" i="24"/>
  <c r="K694" i="24" s="1"/>
  <c r="H653" i="24"/>
  <c r="J653" i="24"/>
  <c r="K653" i="24" s="1"/>
  <c r="H573" i="24"/>
  <c r="C675" i="19" s="1"/>
  <c r="J573" i="24"/>
  <c r="K573" i="24" s="1"/>
  <c r="D675" i="19" s="1"/>
  <c r="H846" i="24"/>
  <c r="J846" i="24"/>
  <c r="K846" i="24" s="1"/>
  <c r="H464" i="24"/>
  <c r="C566" i="19" s="1"/>
  <c r="J464" i="24"/>
  <c r="K464" i="24" s="1"/>
  <c r="D566" i="19" s="1"/>
  <c r="H436" i="24"/>
  <c r="C538" i="19" s="1"/>
  <c r="J436" i="24"/>
  <c r="K436" i="24" s="1"/>
  <c r="D538" i="19" s="1"/>
  <c r="H688" i="24"/>
  <c r="J688" i="24"/>
  <c r="K688" i="24" s="1"/>
  <c r="H710" i="24"/>
  <c r="J710" i="24"/>
  <c r="K710" i="24" s="1"/>
  <c r="H87" i="24"/>
  <c r="C189" i="19" s="1"/>
  <c r="J87" i="24"/>
  <c r="K87" i="24" s="1"/>
  <c r="D189" i="19" s="1"/>
  <c r="H674" i="24"/>
  <c r="J674" i="24"/>
  <c r="K674" i="24" s="1"/>
  <c r="H864" i="24"/>
  <c r="J864" i="24"/>
  <c r="K864" i="24" s="1"/>
  <c r="H647" i="24"/>
  <c r="J647" i="24"/>
  <c r="K647" i="24" s="1"/>
  <c r="H202" i="24"/>
  <c r="C304" i="19" s="1"/>
  <c r="J202" i="24"/>
  <c r="K202" i="24" s="1"/>
  <c r="D304" i="19" s="1"/>
  <c r="H142" i="24"/>
  <c r="C244" i="19" s="1"/>
  <c r="J142" i="24"/>
  <c r="K142" i="24" s="1"/>
  <c r="D244" i="19" s="1"/>
  <c r="J891" i="24"/>
  <c r="K891" i="24" s="1"/>
  <c r="J1060" i="24"/>
  <c r="K1060" i="24" s="1"/>
  <c r="J852" i="24"/>
  <c r="K852" i="24" s="1"/>
  <c r="J953" i="24"/>
  <c r="K953" i="24" s="1"/>
  <c r="J721" i="24"/>
  <c r="K721" i="24" s="1"/>
  <c r="J918" i="24"/>
  <c r="K918" i="24" s="1"/>
  <c r="J699" i="24"/>
  <c r="K699" i="24" s="1"/>
  <c r="J603" i="24"/>
  <c r="K603" i="24" s="1"/>
  <c r="J458" i="24"/>
  <c r="K458" i="24" s="1"/>
  <c r="D560" i="19" s="1"/>
  <c r="J747" i="24"/>
  <c r="K747" i="24" s="1"/>
  <c r="J971" i="24"/>
  <c r="K971" i="24" s="1"/>
  <c r="J775" i="24"/>
  <c r="K775" i="24" s="1"/>
  <c r="J828" i="24"/>
  <c r="K828" i="24" s="1"/>
  <c r="J656" i="24"/>
  <c r="K656" i="24" s="1"/>
  <c r="J657" i="24"/>
  <c r="K657" i="24" s="1"/>
  <c r="J1082" i="24"/>
  <c r="K1082" i="24" s="1"/>
  <c r="J904" i="24"/>
  <c r="K904" i="24" s="1"/>
  <c r="J1006" i="24"/>
  <c r="K1006" i="24" s="1"/>
  <c r="J771" i="24"/>
  <c r="K771" i="24" s="1"/>
  <c r="J914" i="24"/>
  <c r="K914" i="24" s="1"/>
  <c r="J1067" i="24"/>
  <c r="K1067" i="24" s="1"/>
  <c r="J521" i="24"/>
  <c r="K521" i="24" s="1"/>
  <c r="D623" i="19" s="1"/>
  <c r="J707" i="24"/>
  <c r="K707" i="24" s="1"/>
  <c r="J776" i="24"/>
  <c r="K776" i="24" s="1"/>
  <c r="J942" i="24"/>
  <c r="K942" i="24" s="1"/>
  <c r="J841" i="24"/>
  <c r="K841" i="24" s="1"/>
  <c r="J850" i="24"/>
  <c r="K850" i="24" s="1"/>
  <c r="J1003" i="24"/>
  <c r="K1003" i="24" s="1"/>
  <c r="J1073" i="24"/>
  <c r="K1073" i="24" s="1"/>
  <c r="J563" i="24"/>
  <c r="K563" i="24" s="1"/>
  <c r="D665" i="19" s="1"/>
  <c r="J639" i="24"/>
  <c r="K639" i="24" s="1"/>
  <c r="J415" i="24"/>
  <c r="K415" i="24" s="1"/>
  <c r="D517" i="19" s="1"/>
  <c r="J1068" i="24"/>
  <c r="K1068" i="24" s="1"/>
  <c r="J830" i="24"/>
  <c r="K830" i="24" s="1"/>
  <c r="J1089" i="24"/>
  <c r="K1089" i="24" s="1"/>
  <c r="H890" i="24"/>
  <c r="J890" i="24"/>
  <c r="K890" i="24" s="1"/>
  <c r="H940" i="24"/>
  <c r="J940" i="24"/>
  <c r="K940" i="24" s="1"/>
  <c r="H1059" i="24"/>
  <c r="J1059" i="24"/>
  <c r="K1059" i="24" s="1"/>
  <c r="H895" i="24"/>
  <c r="J895" i="24"/>
  <c r="K895" i="24" s="1"/>
  <c r="H990" i="24"/>
  <c r="J990" i="24"/>
  <c r="K990" i="24" s="1"/>
  <c r="H960" i="24"/>
  <c r="J960" i="24"/>
  <c r="K960" i="24" s="1"/>
  <c r="H1062" i="24"/>
  <c r="J1062" i="24"/>
  <c r="K1062" i="24" s="1"/>
  <c r="H983" i="24"/>
  <c r="J983" i="24"/>
  <c r="K983" i="24" s="1"/>
  <c r="H880" i="24"/>
  <c r="J880" i="24"/>
  <c r="K880" i="24" s="1"/>
  <c r="H882" i="24"/>
  <c r="J882" i="24"/>
  <c r="K882" i="24" s="1"/>
  <c r="H867" i="24"/>
  <c r="J867" i="24"/>
  <c r="K867" i="24" s="1"/>
  <c r="H586" i="24"/>
  <c r="J586" i="24"/>
  <c r="K586" i="24" s="1"/>
  <c r="H750" i="24"/>
  <c r="J750" i="24"/>
  <c r="K750" i="24" s="1"/>
  <c r="H765" i="24"/>
  <c r="J765" i="24"/>
  <c r="K765" i="24" s="1"/>
  <c r="H980" i="24"/>
  <c r="J980" i="24"/>
  <c r="K980" i="24" s="1"/>
  <c r="H811" i="24"/>
  <c r="J811" i="24"/>
  <c r="K811" i="24" s="1"/>
  <c r="H881" i="24"/>
  <c r="J881" i="24"/>
  <c r="K881" i="24" s="1"/>
  <c r="H925" i="24"/>
  <c r="J925" i="24"/>
  <c r="K925" i="24" s="1"/>
  <c r="H580" i="24"/>
  <c r="C682" i="19" s="1"/>
  <c r="J580" i="24"/>
  <c r="K580" i="24" s="1"/>
  <c r="D682" i="19" s="1"/>
  <c r="H241" i="24"/>
  <c r="C343" i="19" s="1"/>
  <c r="J241" i="24"/>
  <c r="K241" i="24" s="1"/>
  <c r="D343" i="19" s="1"/>
  <c r="H453" i="24"/>
  <c r="C555" i="19" s="1"/>
  <c r="J453" i="24"/>
  <c r="K453" i="24" s="1"/>
  <c r="D555" i="19" s="1"/>
  <c r="H559" i="24"/>
  <c r="C661" i="19" s="1"/>
  <c r="J559" i="24"/>
  <c r="K559" i="24" s="1"/>
  <c r="D661" i="19" s="1"/>
  <c r="H1083" i="24"/>
  <c r="J1083" i="24"/>
  <c r="K1083" i="24" s="1"/>
  <c r="H910" i="24"/>
  <c r="J910" i="24"/>
  <c r="K910" i="24" s="1"/>
  <c r="H789" i="24"/>
  <c r="J789" i="24"/>
  <c r="K789" i="24" s="1"/>
  <c r="H682" i="24"/>
  <c r="J682" i="24"/>
  <c r="K682" i="24" s="1"/>
  <c r="H641" i="24"/>
  <c r="J641" i="24"/>
  <c r="K641" i="24" s="1"/>
  <c r="H660" i="24"/>
  <c r="J660" i="24"/>
  <c r="K660" i="24" s="1"/>
  <c r="H606" i="24"/>
  <c r="J606" i="24"/>
  <c r="K606" i="24" s="1"/>
  <c r="H428" i="24"/>
  <c r="C530" i="19" s="1"/>
  <c r="J428" i="24"/>
  <c r="K428" i="24" s="1"/>
  <c r="D530" i="19" s="1"/>
  <c r="H422" i="24"/>
  <c r="C524" i="19" s="1"/>
  <c r="J422" i="24"/>
  <c r="K422" i="24" s="1"/>
  <c r="D524" i="19" s="1"/>
  <c r="H617" i="24"/>
  <c r="J617" i="24"/>
  <c r="K617" i="24" s="1"/>
  <c r="H417" i="24"/>
  <c r="C519" i="19" s="1"/>
  <c r="J417" i="24"/>
  <c r="K417" i="24" s="1"/>
  <c r="D519" i="19" s="1"/>
  <c r="H619" i="24"/>
  <c r="J619" i="24"/>
  <c r="K619" i="24" s="1"/>
  <c r="J902" i="24"/>
  <c r="K902" i="24" s="1"/>
  <c r="J1069" i="24"/>
  <c r="K1069" i="24" s="1"/>
  <c r="J1072" i="24"/>
  <c r="K1072" i="24" s="1"/>
  <c r="J780" i="24"/>
  <c r="K780" i="24" s="1"/>
  <c r="J997" i="24"/>
  <c r="K997" i="24" s="1"/>
  <c r="J822" i="24"/>
  <c r="K822" i="24" s="1"/>
  <c r="J943" i="24"/>
  <c r="K943" i="24" s="1"/>
  <c r="J190" i="24"/>
  <c r="K190" i="24" s="1"/>
  <c r="D292" i="19" s="1"/>
  <c r="J556" i="24"/>
  <c r="K556" i="24" s="1"/>
  <c r="D658" i="19" s="1"/>
  <c r="J569" i="24"/>
  <c r="K569" i="24" s="1"/>
  <c r="D671" i="19" s="1"/>
  <c r="J827" i="24"/>
  <c r="K827" i="24" s="1"/>
  <c r="J1000" i="24"/>
  <c r="K1000" i="24" s="1"/>
  <c r="J996" i="24"/>
  <c r="K996" i="24" s="1"/>
  <c r="J889" i="24"/>
  <c r="K889" i="24" s="1"/>
  <c r="J460" i="24"/>
  <c r="K460" i="24" s="1"/>
  <c r="D562" i="19" s="1"/>
  <c r="J854" i="24"/>
  <c r="K854" i="24" s="1"/>
  <c r="J938" i="24"/>
  <c r="K938" i="24" s="1"/>
  <c r="J845" i="24"/>
  <c r="K845" i="24" s="1"/>
  <c r="J1011" i="24"/>
  <c r="K1011" i="24" s="1"/>
  <c r="J799" i="24"/>
  <c r="K799" i="24" s="1"/>
  <c r="J958" i="24"/>
  <c r="K958" i="24" s="1"/>
  <c r="J967" i="24"/>
  <c r="K967" i="24" s="1"/>
  <c r="J616" i="24"/>
  <c r="K616" i="24" s="1"/>
  <c r="J781" i="24"/>
  <c r="K781" i="24" s="1"/>
  <c r="J947" i="24"/>
  <c r="K947" i="24" s="1"/>
  <c r="J739" i="24"/>
  <c r="K739" i="24" s="1"/>
  <c r="J894" i="24"/>
  <c r="K894" i="24" s="1"/>
  <c r="J1028" i="24"/>
  <c r="K1028" i="24" s="1"/>
  <c r="J1085" i="24"/>
  <c r="K1085" i="24" s="1"/>
  <c r="J567" i="24"/>
  <c r="K567" i="24" s="1"/>
  <c r="D669" i="19" s="1"/>
  <c r="J732" i="24"/>
  <c r="K732" i="24" s="1"/>
  <c r="J475" i="24"/>
  <c r="K475" i="24" s="1"/>
  <c r="D577" i="19" s="1"/>
  <c r="J692" i="24"/>
  <c r="K692" i="24" s="1"/>
  <c r="J1013" i="24"/>
  <c r="K1013" i="24" s="1"/>
  <c r="J969" i="24"/>
  <c r="K969" i="24" s="1"/>
  <c r="J1009" i="24"/>
  <c r="K1009" i="24" s="1"/>
  <c r="H744" i="24"/>
  <c r="J744" i="24"/>
  <c r="K744" i="24" s="1"/>
  <c r="H900" i="24"/>
  <c r="J900" i="24"/>
  <c r="K900" i="24" s="1"/>
  <c r="H717" i="24"/>
  <c r="J717" i="24"/>
  <c r="K717" i="24" s="1"/>
  <c r="H1036" i="24"/>
  <c r="J1036" i="24"/>
  <c r="K1036" i="24" s="1"/>
  <c r="H899" i="24"/>
  <c r="J899" i="24"/>
  <c r="K899" i="24" s="1"/>
  <c r="H831" i="24"/>
  <c r="J831" i="24"/>
  <c r="K831" i="24" s="1"/>
  <c r="H926" i="24"/>
  <c r="J926" i="24"/>
  <c r="K926" i="24" s="1"/>
  <c r="H898" i="24"/>
  <c r="J898" i="24"/>
  <c r="K898" i="24" s="1"/>
  <c r="H382" i="24"/>
  <c r="C484" i="19" s="1"/>
  <c r="J382" i="24"/>
  <c r="K382" i="24" s="1"/>
  <c r="D484" i="19" s="1"/>
  <c r="H1081" i="24"/>
  <c r="J1081" i="24"/>
  <c r="K1081" i="24" s="1"/>
  <c r="H755" i="24"/>
  <c r="J755" i="24"/>
  <c r="K755" i="24" s="1"/>
  <c r="H836" i="24"/>
  <c r="J836" i="24"/>
  <c r="K836" i="24" s="1"/>
  <c r="H956" i="24"/>
  <c r="J956" i="24"/>
  <c r="K956" i="24" s="1"/>
  <c r="H625" i="24"/>
  <c r="J625" i="24"/>
  <c r="K625" i="24" s="1"/>
  <c r="H520" i="24"/>
  <c r="C622" i="19" s="1"/>
  <c r="J520" i="24"/>
  <c r="K520" i="24" s="1"/>
  <c r="D622" i="19" s="1"/>
  <c r="H661" i="24"/>
  <c r="J661" i="24"/>
  <c r="K661" i="24" s="1"/>
  <c r="H470" i="24"/>
  <c r="C572" i="19" s="1"/>
  <c r="J470" i="24"/>
  <c r="K470" i="24" s="1"/>
  <c r="D572" i="19" s="1"/>
  <c r="H273" i="24"/>
  <c r="C375" i="19" s="1"/>
  <c r="J273" i="24"/>
  <c r="K273" i="24" s="1"/>
  <c r="D375" i="19" s="1"/>
  <c r="G325" i="24"/>
  <c r="H532" i="24"/>
  <c r="C634" i="19" s="1"/>
  <c r="J532" i="24"/>
  <c r="K532" i="24" s="1"/>
  <c r="D634" i="19" s="1"/>
  <c r="H486" i="24"/>
  <c r="C588" i="19" s="1"/>
  <c r="J486" i="24"/>
  <c r="K486" i="24" s="1"/>
  <c r="D588" i="19" s="1"/>
  <c r="H568" i="24"/>
  <c r="C670" i="19" s="1"/>
  <c r="J568" i="24"/>
  <c r="K568" i="24" s="1"/>
  <c r="D670" i="19" s="1"/>
  <c r="H1043" i="24"/>
  <c r="J1043" i="24"/>
  <c r="K1043" i="24" s="1"/>
  <c r="H722" i="24"/>
  <c r="J722" i="24"/>
  <c r="K722" i="24" s="1"/>
  <c r="H666" i="24"/>
  <c r="J666" i="24"/>
  <c r="K666" i="24" s="1"/>
  <c r="H574" i="24"/>
  <c r="C676" i="19" s="1"/>
  <c r="J574" i="24"/>
  <c r="K574" i="24" s="1"/>
  <c r="D676" i="19" s="1"/>
  <c r="H723" i="24"/>
  <c r="J723" i="24"/>
  <c r="K723" i="24" s="1"/>
  <c r="J673" i="24"/>
  <c r="K673" i="24" s="1"/>
  <c r="J1042" i="24"/>
  <c r="K1042" i="24" s="1"/>
  <c r="J793" i="24"/>
  <c r="K793" i="24" s="1"/>
  <c r="J824" i="24"/>
  <c r="K824" i="24" s="1"/>
  <c r="J1015" i="24"/>
  <c r="K1015" i="24" s="1"/>
  <c r="J847" i="24"/>
  <c r="K847" i="24" s="1"/>
  <c r="J912" i="24"/>
  <c r="K912" i="24" s="1"/>
  <c r="J441" i="24"/>
  <c r="K441" i="24" s="1"/>
  <c r="D543" i="19" s="1"/>
  <c r="J191" i="24"/>
  <c r="K191" i="24" s="1"/>
  <c r="D293" i="19" s="1"/>
  <c r="J679" i="24"/>
  <c r="K679" i="24" s="1"/>
  <c r="J838" i="24"/>
  <c r="K838" i="24" s="1"/>
  <c r="J1005" i="24"/>
  <c r="K1005" i="24" s="1"/>
  <c r="J944" i="24"/>
  <c r="K944" i="24" s="1"/>
  <c r="J695" i="24"/>
  <c r="K695" i="24" s="1"/>
  <c r="J933" i="24"/>
  <c r="K933" i="24" s="1"/>
  <c r="J758" i="24"/>
  <c r="K758" i="24" s="1"/>
  <c r="J879" i="24"/>
  <c r="K879" i="24" s="1"/>
  <c r="J684" i="24"/>
  <c r="K684" i="24" s="1"/>
  <c r="J624" i="24"/>
  <c r="K624" i="24" s="1"/>
  <c r="J1075" i="24"/>
  <c r="K1075" i="24" s="1"/>
  <c r="J680" i="24"/>
  <c r="K680" i="24" s="1"/>
  <c r="J810" i="24"/>
  <c r="K810" i="24" s="1"/>
  <c r="J927" i="24"/>
  <c r="K927" i="24" s="1"/>
  <c r="J843" i="24"/>
  <c r="K843" i="24" s="1"/>
  <c r="J977" i="24"/>
  <c r="K977" i="24" s="1"/>
  <c r="J1052" i="24"/>
  <c r="K1052" i="24" s="1"/>
  <c r="J595" i="24"/>
  <c r="K595" i="24" s="1"/>
  <c r="J627" i="24"/>
  <c r="K627" i="24" s="1"/>
  <c r="J968" i="24"/>
  <c r="K968" i="24" s="1"/>
  <c r="J779" i="24"/>
  <c r="K779" i="24" s="1"/>
  <c r="J913" i="24"/>
  <c r="K913" i="24" s="1"/>
  <c r="J1014" i="24"/>
  <c r="K1014" i="24" s="1"/>
  <c r="J988" i="24"/>
  <c r="K988" i="24" s="1"/>
  <c r="J922" i="24"/>
  <c r="K922" i="24" s="1"/>
  <c r="J618" i="24"/>
  <c r="K618" i="24" s="1"/>
  <c r="J579" i="24"/>
  <c r="K579" i="24" s="1"/>
  <c r="D681" i="19" s="1"/>
  <c r="J529" i="24"/>
  <c r="K529" i="24" s="1"/>
  <c r="D631" i="19" s="1"/>
  <c r="J1024" i="24"/>
  <c r="K1024" i="24" s="1"/>
  <c r="J993" i="24"/>
  <c r="K993" i="24" s="1"/>
  <c r="J1016" i="24"/>
  <c r="K1016" i="24" s="1"/>
  <c r="J963" i="24"/>
  <c r="K963" i="24" s="1"/>
  <c r="H924" i="24"/>
  <c r="J924" i="24"/>
  <c r="K924" i="24" s="1"/>
  <c r="H766" i="24"/>
  <c r="J766" i="24"/>
  <c r="K766" i="24" s="1"/>
  <c r="H645" i="24"/>
  <c r="J645" i="24"/>
  <c r="K645" i="24" s="1"/>
  <c r="H814" i="24"/>
  <c r="J814" i="24"/>
  <c r="K814" i="24" s="1"/>
  <c r="H713" i="24"/>
  <c r="J713" i="24"/>
  <c r="K713" i="24" s="1"/>
  <c r="H875" i="24"/>
  <c r="J875" i="24"/>
  <c r="K875" i="24" s="1"/>
  <c r="H945" i="24"/>
  <c r="J945" i="24"/>
  <c r="K945" i="24" s="1"/>
  <c r="H989" i="24"/>
  <c r="J989" i="24"/>
  <c r="K989" i="24" s="1"/>
  <c r="H689" i="24"/>
  <c r="J689" i="24"/>
  <c r="K689" i="24" s="1"/>
  <c r="H955" i="24"/>
  <c r="J955" i="24"/>
  <c r="K955" i="24" s="1"/>
  <c r="H1058" i="24"/>
  <c r="J1058" i="24"/>
  <c r="K1058" i="24" s="1"/>
  <c r="H654" i="24"/>
  <c r="J654" i="24"/>
  <c r="K654" i="24" s="1"/>
  <c r="H905" i="24"/>
  <c r="J905" i="24"/>
  <c r="K905" i="24" s="1"/>
  <c r="H796" i="24"/>
  <c r="J796" i="24"/>
  <c r="K796" i="24" s="1"/>
  <c r="H982" i="24"/>
  <c r="J982" i="24"/>
  <c r="K982" i="24" s="1"/>
  <c r="H478" i="24"/>
  <c r="C580" i="19" s="1"/>
  <c r="J478" i="24"/>
  <c r="K478" i="24" s="1"/>
  <c r="D580" i="19" s="1"/>
  <c r="H667" i="24"/>
  <c r="J667" i="24"/>
  <c r="K667" i="24" s="1"/>
  <c r="H286" i="24"/>
  <c r="C388" i="19" s="1"/>
  <c r="J286" i="24"/>
  <c r="K286" i="24" s="1"/>
  <c r="D388" i="19" s="1"/>
  <c r="H324" i="24"/>
  <c r="C426" i="19" s="1"/>
  <c r="J324" i="24"/>
  <c r="K324" i="24" s="1"/>
  <c r="D426" i="19" s="1"/>
  <c r="H787" i="24"/>
  <c r="J787" i="24"/>
  <c r="K787" i="24" s="1"/>
  <c r="H587" i="24"/>
  <c r="J587" i="24"/>
  <c r="K587" i="24" s="1"/>
  <c r="G306" i="24"/>
  <c r="H615" i="24"/>
  <c r="J615" i="24"/>
  <c r="K615" i="24" s="1"/>
  <c r="H437" i="24"/>
  <c r="C539" i="19" s="1"/>
  <c r="J437" i="24"/>
  <c r="K437" i="24" s="1"/>
  <c r="D539" i="19" s="1"/>
  <c r="H158" i="24"/>
  <c r="C260" i="19" s="1"/>
  <c r="J158" i="24"/>
  <c r="K158" i="24" s="1"/>
  <c r="D260" i="19" s="1"/>
  <c r="H678" i="24"/>
  <c r="J678" i="24"/>
  <c r="K678" i="24" s="1"/>
  <c r="J821" i="24"/>
  <c r="K821" i="24" s="1"/>
  <c r="J923" i="24"/>
  <c r="K923" i="24" s="1"/>
  <c r="J837" i="24"/>
  <c r="K837" i="24" s="1"/>
  <c r="J842" i="24"/>
  <c r="K842" i="24" s="1"/>
  <c r="J1008" i="24"/>
  <c r="K1008" i="24" s="1"/>
  <c r="J631" i="24"/>
  <c r="K631" i="24" s="1"/>
  <c r="J937" i="24"/>
  <c r="K937" i="24" s="1"/>
  <c r="J534" i="24"/>
  <c r="K534" i="24" s="1"/>
  <c r="D636" i="19" s="1"/>
  <c r="J601" i="24"/>
  <c r="K601" i="24" s="1"/>
  <c r="J491" i="24"/>
  <c r="K491" i="24" s="1"/>
  <c r="D593" i="19" s="1"/>
  <c r="J725" i="24"/>
  <c r="K725" i="24" s="1"/>
  <c r="J908" i="24"/>
  <c r="K908" i="24" s="1"/>
  <c r="J729" i="24"/>
  <c r="K729" i="24" s="1"/>
  <c r="J760" i="24"/>
  <c r="K760" i="24" s="1"/>
  <c r="J951" i="24"/>
  <c r="K951" i="24" s="1"/>
  <c r="J783" i="24"/>
  <c r="K783" i="24" s="1"/>
  <c r="J848" i="24"/>
  <c r="K848" i="24" s="1"/>
  <c r="J690" i="24"/>
  <c r="K690" i="24" s="1"/>
  <c r="J792" i="24"/>
  <c r="K792" i="24" s="1"/>
  <c r="J1057" i="24"/>
  <c r="K1057" i="24" s="1"/>
  <c r="J872" i="24"/>
  <c r="K872" i="24" s="1"/>
  <c r="J868" i="24"/>
  <c r="K868" i="24" s="1"/>
  <c r="J893" i="24"/>
  <c r="K893" i="24" s="1"/>
  <c r="J761" i="24"/>
  <c r="K761" i="24" s="1"/>
  <c r="J455" i="24"/>
  <c r="K455" i="24" s="1"/>
  <c r="D557" i="19" s="1"/>
  <c r="J705" i="24"/>
  <c r="K705" i="24" s="1"/>
  <c r="J507" i="24"/>
  <c r="K507" i="24" s="1"/>
  <c r="D609" i="19" s="1"/>
  <c r="J808" i="24"/>
  <c r="K808" i="24" s="1"/>
  <c r="J804" i="24"/>
  <c r="K804" i="24" s="1"/>
  <c r="J1063" i="24"/>
  <c r="K1063" i="24" s="1"/>
  <c r="J640" i="24"/>
  <c r="K640" i="24" s="1"/>
  <c r="J561" i="24"/>
  <c r="K561" i="24" s="1"/>
  <c r="D663" i="19" s="1"/>
  <c r="J577" i="24"/>
  <c r="K577" i="24" s="1"/>
  <c r="D679" i="19" s="1"/>
  <c r="J492" i="24"/>
  <c r="K492" i="24" s="1"/>
  <c r="D594" i="19" s="1"/>
  <c r="J583" i="24"/>
  <c r="K583" i="24" s="1"/>
  <c r="D685" i="17" s="1"/>
  <c r="J546" i="24"/>
  <c r="K546" i="24" s="1"/>
  <c r="D648" i="17" s="1"/>
  <c r="J878" i="24"/>
  <c r="K878" i="24" s="1"/>
  <c r="J1076" i="24"/>
  <c r="K1076" i="24" s="1"/>
  <c r="J1034" i="24"/>
  <c r="K1034" i="24" s="1"/>
  <c r="J506" i="24"/>
  <c r="K506" i="24" s="1"/>
  <c r="D608" i="19" s="1"/>
  <c r="J547" i="24"/>
  <c r="K547" i="24" s="1"/>
  <c r="D649" i="17" s="1"/>
  <c r="J266" i="24"/>
  <c r="K266" i="24" s="1"/>
  <c r="D368" i="19" s="1"/>
  <c r="G665" i="24"/>
  <c r="H665" i="24" s="1"/>
  <c r="G494" i="24"/>
  <c r="H494" i="24" s="1"/>
  <c r="C596" i="19" s="1"/>
  <c r="G720" i="24"/>
  <c r="G644" i="24"/>
  <c r="H644" i="24" s="1"/>
  <c r="G825" i="24"/>
  <c r="H825" i="24" s="1"/>
  <c r="G748" i="24"/>
  <c r="H748" i="24" s="1"/>
  <c r="G954" i="24"/>
  <c r="H954" i="24" s="1"/>
  <c r="F719" i="24"/>
  <c r="F216" i="24"/>
  <c r="B318" i="19" s="1"/>
  <c r="F490" i="24"/>
  <c r="B592" i="19" s="1"/>
  <c r="F664" i="24"/>
  <c r="F98" i="24"/>
  <c r="B200" i="19" s="1"/>
  <c r="F302" i="24"/>
  <c r="B404" i="19" s="1"/>
  <c r="F134" i="24"/>
  <c r="B236" i="19" s="1"/>
  <c r="F152" i="24"/>
  <c r="B254" i="19" s="1"/>
  <c r="F463" i="24"/>
  <c r="B565" i="19" s="1"/>
  <c r="F550" i="24"/>
  <c r="B652" i="17" s="1"/>
  <c r="F100" i="24"/>
  <c r="B202" i="19" s="1"/>
  <c r="F348" i="24"/>
  <c r="B450" i="19" s="1"/>
  <c r="F44" i="24"/>
  <c r="B146" i="19" s="1"/>
  <c r="F250" i="24"/>
  <c r="B352" i="19" s="1"/>
  <c r="F148" i="24"/>
  <c r="B250" i="19" s="1"/>
  <c r="F99" i="24"/>
  <c r="B201" i="19" s="1"/>
  <c r="F42" i="24"/>
  <c r="B144" i="19" s="1"/>
  <c r="F468" i="24"/>
  <c r="B570" i="19" s="1"/>
  <c r="F305" i="24"/>
  <c r="B407" i="19" s="1"/>
  <c r="F536" i="24"/>
  <c r="B638" i="17" s="1"/>
  <c r="F218" i="24"/>
  <c r="B320" i="19" s="1"/>
  <c r="F186" i="24"/>
  <c r="B288" i="19" s="1"/>
  <c r="F281" i="24"/>
  <c r="B383" i="19" s="1"/>
  <c r="F193" i="24"/>
  <c r="B295" i="19" s="1"/>
  <c r="F381" i="24"/>
  <c r="B483" i="19" s="1"/>
  <c r="F351" i="24"/>
  <c r="B453" i="19" s="1"/>
  <c r="F120" i="24"/>
  <c r="B222" i="19" s="1"/>
  <c r="F163" i="24"/>
  <c r="B265" i="19" s="1"/>
  <c r="F96" i="24"/>
  <c r="B198" i="19" s="1"/>
  <c r="F308" i="24"/>
  <c r="B410" i="19" s="1"/>
  <c r="F235" i="24"/>
  <c r="B337" i="19" s="1"/>
  <c r="F287" i="24"/>
  <c r="B389" i="19" s="1"/>
  <c r="F457" i="24"/>
  <c r="B559" i="19" s="1"/>
  <c r="F67" i="24"/>
  <c r="B169" i="19" s="1"/>
  <c r="F344" i="24"/>
  <c r="B446" i="19" s="1"/>
  <c r="F246" i="24"/>
  <c r="B348" i="19" s="1"/>
  <c r="F253" i="24"/>
  <c r="B355" i="19" s="1"/>
  <c r="F223" i="24"/>
  <c r="B325" i="19" s="1"/>
  <c r="F393" i="24"/>
  <c r="B495" i="19" s="1"/>
  <c r="F367" i="24"/>
  <c r="B469" i="19" s="1"/>
  <c r="F329" i="24"/>
  <c r="B431" i="19" s="1"/>
  <c r="F352" i="24"/>
  <c r="B454" i="19" s="1"/>
  <c r="F408" i="24"/>
  <c r="B510" i="19" s="1"/>
  <c r="F189" i="24"/>
  <c r="B291" i="19" s="1"/>
  <c r="F194" i="24"/>
  <c r="B296" i="19" s="1"/>
  <c r="F251" i="24"/>
  <c r="B353" i="19" s="1"/>
  <c r="F104" i="24"/>
  <c r="B206" i="19" s="1"/>
  <c r="F488" i="24"/>
  <c r="B590" i="19" s="1"/>
  <c r="F385" i="24"/>
  <c r="B487" i="19" s="1"/>
  <c r="F718" i="24"/>
  <c r="G423" i="24"/>
  <c r="H423" i="24" s="1"/>
  <c r="C525" i="19" s="1"/>
  <c r="F648" i="24"/>
  <c r="F144" i="24"/>
  <c r="B246" i="19" s="1"/>
  <c r="F236" i="24"/>
  <c r="B338" i="19" s="1"/>
  <c r="F511" i="24"/>
  <c r="B613" i="19" s="1"/>
  <c r="F280" i="24"/>
  <c r="B382" i="19" s="1"/>
  <c r="F124" i="24"/>
  <c r="B226" i="19" s="1"/>
  <c r="H124" i="24"/>
  <c r="C226" i="19" s="1"/>
  <c r="F135" i="24"/>
  <c r="B237" i="19" s="1"/>
  <c r="F322" i="24"/>
  <c r="B424" i="19" s="1"/>
  <c r="F215" i="24"/>
  <c r="B317" i="19" s="1"/>
  <c r="F461" i="24"/>
  <c r="B563" i="19" s="1"/>
  <c r="F426" i="24"/>
  <c r="B528" i="19" s="1"/>
  <c r="F600" i="24"/>
  <c r="F219" i="24"/>
  <c r="B321" i="19" s="1"/>
  <c r="F59" i="24"/>
  <c r="B161" i="19" s="1"/>
  <c r="F83" i="24"/>
  <c r="B185" i="19" s="1"/>
  <c r="F333" i="24"/>
  <c r="B435" i="19" s="1"/>
  <c r="F358" i="24"/>
  <c r="B460" i="19" s="1"/>
  <c r="F370" i="24"/>
  <c r="B472" i="19" s="1"/>
  <c r="F412" i="24"/>
  <c r="B514" i="19" s="1"/>
  <c r="F249" i="24"/>
  <c r="B351" i="19" s="1"/>
  <c r="H249" i="24"/>
  <c r="C351" i="19" s="1"/>
  <c r="F51" i="24"/>
  <c r="B153" i="19" s="1"/>
  <c r="F97" i="24"/>
  <c r="B199" i="19" s="1"/>
  <c r="F258" i="24"/>
  <c r="B360" i="19" s="1"/>
  <c r="F213" i="24"/>
  <c r="B315" i="19" s="1"/>
  <c r="F366" i="24"/>
  <c r="B468" i="19" s="1"/>
  <c r="H366" i="24"/>
  <c r="C468" i="19" s="1"/>
  <c r="F418" i="24"/>
  <c r="B520" i="19" s="1"/>
  <c r="F170" i="24"/>
  <c r="B272" i="19" s="1"/>
  <c r="F203" i="24"/>
  <c r="B305" i="19" s="1"/>
  <c r="F328" i="24"/>
  <c r="B430" i="19" s="1"/>
  <c r="F277" i="24"/>
  <c r="B379" i="19" s="1"/>
  <c r="F109" i="24"/>
  <c r="B211" i="19" s="1"/>
  <c r="F57" i="24"/>
  <c r="B159" i="19" s="1"/>
  <c r="F106" i="24"/>
  <c r="B208" i="19" s="1"/>
  <c r="F332" i="24"/>
  <c r="B434" i="19" s="1"/>
  <c r="F244" i="24"/>
  <c r="B346" i="19" s="1"/>
  <c r="F472" i="24"/>
  <c r="B574" i="19" s="1"/>
  <c r="F730" i="24"/>
  <c r="F368" i="24"/>
  <c r="B470" i="19" s="1"/>
  <c r="F268" i="24"/>
  <c r="B370" i="19" s="1"/>
  <c r="F200" i="24"/>
  <c r="B302" i="19" s="1"/>
  <c r="F149" i="24"/>
  <c r="B251" i="19" s="1"/>
  <c r="F378" i="24"/>
  <c r="B480" i="19" s="1"/>
  <c r="F402" i="24"/>
  <c r="B504" i="19" s="1"/>
  <c r="F687" i="24"/>
  <c r="F443" i="24"/>
  <c r="B545" i="19" s="1"/>
  <c r="H443" i="24"/>
  <c r="C545" i="19" s="1"/>
  <c r="F292" i="24"/>
  <c r="B394" i="19" s="1"/>
  <c r="H292" i="24"/>
  <c r="C394" i="19" s="1"/>
  <c r="F245" i="24"/>
  <c r="B347" i="19" s="1"/>
  <c r="F136" i="24"/>
  <c r="B238" i="19" s="1"/>
  <c r="H136" i="24"/>
  <c r="C238" i="19" s="1"/>
  <c r="F275" i="24"/>
  <c r="B377" i="19" s="1"/>
  <c r="F116" i="24"/>
  <c r="B218" i="19" s="1"/>
  <c r="H116" i="24"/>
  <c r="C218" i="19" s="1"/>
  <c r="F343" i="24"/>
  <c r="B445" i="19" s="1"/>
  <c r="F300" i="24"/>
  <c r="B402" i="19" s="1"/>
  <c r="F383" i="24"/>
  <c r="B485" i="19" s="1"/>
  <c r="F431" i="24"/>
  <c r="B533" i="19" s="1"/>
  <c r="F578" i="24"/>
  <c r="B680" i="19" s="1"/>
  <c r="F55" i="24"/>
  <c r="B157" i="19" s="1"/>
  <c r="F362" i="24"/>
  <c r="B464" i="19" s="1"/>
  <c r="F312" i="24"/>
  <c r="B414" i="19" s="1"/>
  <c r="F128" i="24"/>
  <c r="B230" i="19" s="1"/>
  <c r="F276" i="24"/>
  <c r="B378" i="19" s="1"/>
  <c r="H276" i="24"/>
  <c r="C378" i="19" s="1"/>
  <c r="F323" i="24"/>
  <c r="B425" i="19" s="1"/>
  <c r="F359" i="24"/>
  <c r="B461" i="19" s="1"/>
  <c r="H359" i="24"/>
  <c r="C461" i="19" s="1"/>
  <c r="F166" i="24"/>
  <c r="B268" i="19" s="1"/>
  <c r="F172" i="24"/>
  <c r="B274" i="19" s="1"/>
  <c r="F447" i="24"/>
  <c r="B549" i="19" s="1"/>
  <c r="F476" i="24"/>
  <c r="B578" i="19" s="1"/>
  <c r="F64" i="24"/>
  <c r="B166" i="19" s="1"/>
  <c r="F224" i="24"/>
  <c r="B326" i="19" s="1"/>
  <c r="F161" i="24"/>
  <c r="B263" i="19" s="1"/>
  <c r="F341" i="24"/>
  <c r="B443" i="19" s="1"/>
  <c r="F46" i="24"/>
  <c r="B148" i="19" s="1"/>
  <c r="F196" i="24"/>
  <c r="B298" i="19" s="1"/>
  <c r="F357" i="24"/>
  <c r="B459" i="19" s="1"/>
  <c r="F234" i="24"/>
  <c r="B336" i="19" s="1"/>
  <c r="H234" i="24"/>
  <c r="C336" i="19" s="1"/>
  <c r="F181" i="24"/>
  <c r="B283" i="19" s="1"/>
  <c r="F321" i="24"/>
  <c r="B423" i="19" s="1"/>
  <c r="F58" i="24"/>
  <c r="B160" i="19" s="1"/>
  <c r="F404" i="24"/>
  <c r="B506" i="19" s="1"/>
  <c r="F206" i="24"/>
  <c r="B308" i="19" s="1"/>
  <c r="F221" i="24"/>
  <c r="B323" i="19" s="1"/>
  <c r="F154" i="24"/>
  <c r="B256" i="19" s="1"/>
  <c r="F110" i="24"/>
  <c r="B212" i="19" s="1"/>
  <c r="F187" i="24"/>
  <c r="B289" i="19" s="1"/>
  <c r="F242" i="24"/>
  <c r="B344" i="19" s="1"/>
  <c r="F81" i="24"/>
  <c r="B183" i="19" s="1"/>
  <c r="F320" i="24"/>
  <c r="B422" i="19" s="1"/>
  <c r="F157" i="24"/>
  <c r="B259" i="19" s="1"/>
  <c r="F72" i="24"/>
  <c r="B174" i="19" s="1"/>
  <c r="F138" i="24"/>
  <c r="B240" i="19" s="1"/>
  <c r="H138" i="24"/>
  <c r="C240" i="19" s="1"/>
  <c r="F466" i="24"/>
  <c r="B568" i="19" s="1"/>
  <c r="F454" i="24"/>
  <c r="B556" i="19" s="1"/>
  <c r="F605" i="24"/>
  <c r="F93" i="24"/>
  <c r="B195" i="19" s="1"/>
  <c r="F371" i="24"/>
  <c r="B473" i="19" s="1"/>
  <c r="F327" i="24"/>
  <c r="B429" i="19" s="1"/>
  <c r="F523" i="24"/>
  <c r="B625" i="19" s="1"/>
  <c r="F114" i="24"/>
  <c r="B216" i="19" s="1"/>
  <c r="F390" i="24"/>
  <c r="B492" i="19" s="1"/>
  <c r="F159" i="24"/>
  <c r="B261" i="19" s="1"/>
  <c r="F483" i="24"/>
  <c r="B585" i="19" s="1"/>
  <c r="F307" i="24"/>
  <c r="B409" i="19" s="1"/>
  <c r="F77" i="24"/>
  <c r="B179" i="19" s="1"/>
  <c r="H77" i="24"/>
  <c r="C179" i="19" s="1"/>
  <c r="F125" i="24"/>
  <c r="B227" i="19" s="1"/>
  <c r="F95" i="24"/>
  <c r="B197" i="19" s="1"/>
  <c r="F429" i="24"/>
  <c r="B531" i="19" s="1"/>
  <c r="F524" i="24"/>
  <c r="B626" i="19" s="1"/>
  <c r="F575" i="24"/>
  <c r="B677" i="19" s="1"/>
  <c r="F309" i="24"/>
  <c r="B411" i="19" s="1"/>
  <c r="F76" i="24"/>
  <c r="B178" i="19" s="1"/>
  <c r="F102" i="24"/>
  <c r="B204" i="19" s="1"/>
  <c r="F143" i="24"/>
  <c r="B245" i="19" s="1"/>
  <c r="F354" i="24"/>
  <c r="B456" i="19" s="1"/>
  <c r="F207" i="24"/>
  <c r="B309" i="19" s="1"/>
  <c r="F389" i="24"/>
  <c r="B491" i="19" s="1"/>
  <c r="F304" i="24"/>
  <c r="B406" i="19" s="1"/>
  <c r="F298" i="24"/>
  <c r="B400" i="19" s="1"/>
  <c r="F497" i="24"/>
  <c r="B599" i="19" s="1"/>
  <c r="F111" i="24"/>
  <c r="B213" i="19" s="1"/>
  <c r="F73" i="24"/>
  <c r="B175" i="19" s="1"/>
  <c r="F326" i="24"/>
  <c r="B428" i="19" s="1"/>
  <c r="F345" i="24"/>
  <c r="B447" i="19" s="1"/>
  <c r="F130" i="24"/>
  <c r="B232" i="19" s="1"/>
  <c r="F696" i="24"/>
  <c r="F155" i="24"/>
  <c r="B257" i="19" s="1"/>
  <c r="F433" i="24"/>
  <c r="B535" i="19" s="1"/>
  <c r="H433" i="24"/>
  <c r="C535" i="19" s="1"/>
  <c r="F156" i="24"/>
  <c r="B258" i="19" s="1"/>
  <c r="F416" i="24"/>
  <c r="B518" i="19" s="1"/>
  <c r="F440" i="24"/>
  <c r="B542" i="19" s="1"/>
  <c r="F70" i="24"/>
  <c r="B172" i="19" s="1"/>
  <c r="F86" i="24"/>
  <c r="B188" i="19" s="1"/>
  <c r="F296" i="24"/>
  <c r="B398" i="19" s="1"/>
  <c r="F289" i="24"/>
  <c r="B391" i="19" s="1"/>
  <c r="F68" i="24"/>
  <c r="B170" i="19" s="1"/>
  <c r="F113" i="24"/>
  <c r="B215" i="19" s="1"/>
  <c r="F331" i="24"/>
  <c r="B433" i="19" s="1"/>
  <c r="F220" i="24"/>
  <c r="B322" i="19" s="1"/>
  <c r="F199" i="24"/>
  <c r="B301" i="19" s="1"/>
  <c r="F610" i="24"/>
  <c r="F178" i="24"/>
  <c r="B280" i="19" s="1"/>
  <c r="F452" i="24"/>
  <c r="B554" i="19" s="1"/>
  <c r="F485" i="24"/>
  <c r="B587" i="19" s="1"/>
  <c r="F61" i="24"/>
  <c r="B163" i="19" s="1"/>
  <c r="F290" i="24"/>
  <c r="B392" i="19" s="1"/>
  <c r="F153" i="24"/>
  <c r="B255" i="19" s="1"/>
  <c r="F655" i="24"/>
  <c r="F233" i="24"/>
  <c r="B335" i="19" s="1"/>
  <c r="F388" i="24"/>
  <c r="B490" i="19" s="1"/>
  <c r="F365" i="24"/>
  <c r="B467" i="19" s="1"/>
  <c r="H365" i="24"/>
  <c r="C467" i="19" s="1"/>
  <c r="F265" i="24"/>
  <c r="B367" i="19" s="1"/>
  <c r="F353" i="24"/>
  <c r="B455" i="19" s="1"/>
  <c r="H353" i="24"/>
  <c r="C455" i="19" s="1"/>
  <c r="F75" i="24"/>
  <c r="B177" i="19" s="1"/>
  <c r="F623" i="24"/>
  <c r="F182" i="24"/>
  <c r="B284" i="19" s="1"/>
  <c r="F140" i="24"/>
  <c r="B242" i="19" s="1"/>
  <c r="F435" i="24"/>
  <c r="B537" i="19" s="1"/>
  <c r="F450" i="24"/>
  <c r="B552" i="19" s="1"/>
  <c r="F169" i="24"/>
  <c r="B271" i="19" s="1"/>
  <c r="F175" i="24"/>
  <c r="B277" i="19" s="1"/>
  <c r="H175" i="24"/>
  <c r="C277" i="19" s="1"/>
  <c r="F314" i="24"/>
  <c r="B416" i="19" s="1"/>
  <c r="F122" i="24"/>
  <c r="B224" i="19" s="1"/>
  <c r="F597" i="24"/>
  <c r="F409" i="24"/>
  <c r="B511" i="19" s="1"/>
  <c r="F112" i="24"/>
  <c r="B214" i="19" s="1"/>
  <c r="F349" i="24"/>
  <c r="B451" i="19" s="1"/>
  <c r="F282" i="24"/>
  <c r="B384" i="19" s="1"/>
  <c r="F238" i="24"/>
  <c r="B340" i="19" s="1"/>
  <c r="F360" i="24"/>
  <c r="B462" i="19" s="1"/>
  <c r="F399" i="24"/>
  <c r="B501" i="19" s="1"/>
  <c r="F183" i="24"/>
  <c r="B285" i="19" s="1"/>
  <c r="H183" i="24"/>
  <c r="C285" i="19" s="1"/>
  <c r="F504" i="24"/>
  <c r="B606" i="19" s="1"/>
  <c r="F285" i="24"/>
  <c r="B387" i="19" s="1"/>
  <c r="F301" i="24"/>
  <c r="B403" i="19" s="1"/>
  <c r="H301" i="24"/>
  <c r="C403" i="19" s="1"/>
  <c r="F160" i="24"/>
  <c r="B262" i="19" s="1"/>
  <c r="F293" i="24"/>
  <c r="B395" i="19" s="1"/>
  <c r="F434" i="24"/>
  <c r="B536" i="19" s="1"/>
  <c r="F173" i="24"/>
  <c r="B275" i="19" s="1"/>
  <c r="F257" i="24"/>
  <c r="B359" i="19" s="1"/>
  <c r="F198" i="24"/>
  <c r="B300" i="19" s="1"/>
  <c r="F484" i="24"/>
  <c r="B586" i="19" s="1"/>
  <c r="H484" i="24"/>
  <c r="C586" i="19" s="1"/>
  <c r="F229" i="24"/>
  <c r="B331" i="19" s="1"/>
  <c r="F363" i="24"/>
  <c r="B465" i="19" s="1"/>
  <c r="F256" i="24"/>
  <c r="B358" i="19" s="1"/>
  <c r="F714" i="24"/>
  <c r="F310" i="24"/>
  <c r="B412" i="19" s="1"/>
  <c r="F165" i="24"/>
  <c r="B267" i="19" s="1"/>
  <c r="F502" i="24"/>
  <c r="B604" i="19" s="1"/>
  <c r="F48" i="24"/>
  <c r="B150" i="19" s="1"/>
  <c r="F129" i="24"/>
  <c r="B231" i="19" s="1"/>
  <c r="F335" i="24"/>
  <c r="B437" i="19" s="1"/>
  <c r="F177" i="24"/>
  <c r="B279" i="19" s="1"/>
  <c r="F477" i="24"/>
  <c r="B579" i="19" s="1"/>
  <c r="F291" i="24"/>
  <c r="B393" i="19" s="1"/>
  <c r="H291" i="24"/>
  <c r="C393" i="19" s="1"/>
  <c r="F495" i="24"/>
  <c r="B597" i="19" s="1"/>
  <c r="H495" i="24"/>
  <c r="C597" i="19" s="1"/>
  <c r="F121" i="24"/>
  <c r="B223" i="19" s="1"/>
  <c r="F226" i="24"/>
  <c r="B328" i="19" s="1"/>
  <c r="H226" i="24"/>
  <c r="C328" i="19" s="1"/>
  <c r="F85" i="24"/>
  <c r="B187" i="19" s="1"/>
  <c r="F180" i="24"/>
  <c r="B282" i="19" s="1"/>
  <c r="F107" i="24"/>
  <c r="B209" i="19" s="1"/>
  <c r="F499" i="24"/>
  <c r="B601" i="19" s="1"/>
  <c r="F88" i="24"/>
  <c r="B190" i="19" s="1"/>
  <c r="F272" i="24"/>
  <c r="B374" i="19" s="1"/>
  <c r="G330" i="24"/>
  <c r="F628" i="24"/>
  <c r="F456" i="24"/>
  <c r="B558" i="19" s="1"/>
  <c r="F462" i="24"/>
  <c r="B564" i="19" s="1"/>
  <c r="F252" i="24"/>
  <c r="B354" i="19" s="1"/>
  <c r="F346" i="24"/>
  <c r="B448" i="19" s="1"/>
  <c r="F123" i="24"/>
  <c r="B225" i="19" s="1"/>
  <c r="H123" i="24"/>
  <c r="C225" i="19" s="1"/>
  <c r="F147" i="24"/>
  <c r="B249" i="19" s="1"/>
  <c r="F43" i="24"/>
  <c r="B145" i="19" s="1"/>
  <c r="H43" i="24"/>
  <c r="C145" i="19" s="1"/>
  <c r="F318" i="24"/>
  <c r="B420" i="19" s="1"/>
  <c r="F406" i="24"/>
  <c r="B508" i="19" s="1"/>
  <c r="H406" i="24"/>
  <c r="C508" i="19" s="1"/>
  <c r="F386" i="24"/>
  <c r="B488" i="19" s="1"/>
  <c r="F60" i="24"/>
  <c r="B162" i="19" s="1"/>
  <c r="F115" i="24"/>
  <c r="B217" i="19" s="1"/>
  <c r="F71" i="24"/>
  <c r="B173" i="19" s="1"/>
  <c r="F262" i="24"/>
  <c r="B364" i="19" s="1"/>
  <c r="F397" i="24"/>
  <c r="B499" i="19" s="1"/>
  <c r="F391" i="24"/>
  <c r="B493" i="19" s="1"/>
  <c r="F498" i="24"/>
  <c r="B600" i="19" s="1"/>
  <c r="F227" i="24"/>
  <c r="B329" i="19" s="1"/>
  <c r="F174" i="24"/>
  <c r="B276" i="19" s="1"/>
  <c r="F337" i="24"/>
  <c r="B439" i="19" s="1"/>
  <c r="F632" i="24"/>
  <c r="F119" i="24"/>
  <c r="F146" i="24"/>
  <c r="B248" i="19" s="1"/>
  <c r="F373" i="24"/>
  <c r="B475" i="19" s="1"/>
  <c r="F84" i="24"/>
  <c r="B186" i="19" s="1"/>
  <c r="F264" i="24"/>
  <c r="B366" i="19" s="1"/>
  <c r="F197" i="24"/>
  <c r="B299" i="19" s="1"/>
  <c r="F444" i="24"/>
  <c r="B546" i="19" s="1"/>
  <c r="F374" i="24"/>
  <c r="B476" i="19" s="1"/>
  <c r="F82" i="24"/>
  <c r="B184" i="19" s="1"/>
  <c r="F188" i="24"/>
  <c r="B290" i="19" s="1"/>
  <c r="F446" i="24"/>
  <c r="B548" i="19" s="1"/>
  <c r="F297" i="24"/>
  <c r="B399" i="19" s="1"/>
  <c r="F356" i="24"/>
  <c r="B458" i="19" s="1"/>
  <c r="F283" i="24"/>
  <c r="B385" i="19" s="1"/>
  <c r="F294" i="24"/>
  <c r="B396" i="19" s="1"/>
  <c r="F168" i="24"/>
  <c r="B270" i="19" s="1"/>
  <c r="F209" i="24"/>
  <c r="B311" i="19" s="1"/>
  <c r="F489" i="24"/>
  <c r="B591" i="19" s="1"/>
  <c r="F101" i="24"/>
  <c r="B203" i="19" s="1"/>
  <c r="H101" i="24"/>
  <c r="C203" i="19" s="1"/>
  <c r="F541" i="24"/>
  <c r="B643" i="17" s="1"/>
  <c r="F493" i="24"/>
  <c r="B595" i="19" s="1"/>
  <c r="F65" i="24"/>
  <c r="B167" i="19" s="1"/>
  <c r="F263" i="24"/>
  <c r="B365" i="19" s="1"/>
  <c r="F50" i="24"/>
  <c r="B152" i="19" s="1"/>
  <c r="F515" i="24"/>
  <c r="B617" i="19" s="1"/>
  <c r="F171" i="24"/>
  <c r="F54" i="24"/>
  <c r="B156" i="19" s="1"/>
  <c r="F609" i="24"/>
  <c r="F519" i="24"/>
  <c r="B621" i="19" s="1"/>
  <c r="F731" i="24"/>
  <c r="F313" i="24"/>
  <c r="B415" i="19" s="1"/>
  <c r="H313" i="24"/>
  <c r="C415" i="19" s="1"/>
  <c r="F311" i="24"/>
  <c r="B413" i="19" s="1"/>
  <c r="F338" i="24"/>
  <c r="B440" i="19" s="1"/>
  <c r="F78" i="24"/>
  <c r="B180" i="19" s="1"/>
  <c r="F288" i="24"/>
  <c r="B390" i="19" s="1"/>
  <c r="F225" i="24"/>
  <c r="B327" i="19" s="1"/>
  <c r="F232" i="24"/>
  <c r="B334" i="19" s="1"/>
  <c r="F500" i="24"/>
  <c r="B602" i="19" s="1"/>
  <c r="F260" i="24"/>
  <c r="B362" i="19" s="1"/>
  <c r="F392" i="24"/>
  <c r="B494" i="19" s="1"/>
  <c r="F398" i="24"/>
  <c r="B500" i="19" s="1"/>
  <c r="F347" i="24"/>
  <c r="B449" i="19" s="1"/>
  <c r="F384" i="24"/>
  <c r="B486" i="19" s="1"/>
  <c r="F259" i="24"/>
  <c r="B361" i="19" s="1"/>
  <c r="F131" i="24"/>
  <c r="B233" i="19" s="1"/>
  <c r="F334" i="24"/>
  <c r="B436" i="19" s="1"/>
  <c r="F108" i="24"/>
  <c r="B210" i="19" s="1"/>
  <c r="F210" i="24"/>
  <c r="B312" i="19" s="1"/>
  <c r="F237" i="24"/>
  <c r="B339" i="19" s="1"/>
  <c r="H237" i="24"/>
  <c r="C339" i="19" s="1"/>
  <c r="F195" i="24"/>
  <c r="B297" i="19" s="1"/>
  <c r="F316" i="24"/>
  <c r="B418" i="19" s="1"/>
  <c r="F66" i="24"/>
  <c r="B168" i="19" s="1"/>
  <c r="H66" i="24"/>
  <c r="C168" i="19" s="1"/>
  <c r="F278" i="24"/>
  <c r="B380" i="19" s="1"/>
  <c r="F270" i="24"/>
  <c r="B372" i="19" s="1"/>
  <c r="F92" i="24"/>
  <c r="B194" i="19" s="1"/>
  <c r="F379" i="24"/>
  <c r="B481" i="19" s="1"/>
  <c r="F395" i="24"/>
  <c r="B497" i="19" s="1"/>
  <c r="F176" i="24"/>
  <c r="B278" i="19" s="1"/>
  <c r="F90" i="24"/>
  <c r="B192" i="19" s="1"/>
  <c r="F420" i="24"/>
  <c r="B522" i="19" s="1"/>
  <c r="F376" i="24"/>
  <c r="B478" i="19" s="1"/>
  <c r="F513" i="24"/>
  <c r="B615" i="19" s="1"/>
  <c r="F284" i="24"/>
  <c r="B386" i="19" s="1"/>
  <c r="F103" i="24"/>
  <c r="B205" i="19" s="1"/>
  <c r="F315" i="24"/>
  <c r="B417" i="19" s="1"/>
  <c r="F339" i="24"/>
  <c r="B441" i="19" s="1"/>
  <c r="F69" i="24"/>
  <c r="B171" i="19" s="1"/>
  <c r="F208" i="24"/>
  <c r="B310" i="19" s="1"/>
  <c r="F421" i="24"/>
  <c r="B523" i="19" s="1"/>
  <c r="F204" i="24"/>
  <c r="B306" i="19" s="1"/>
  <c r="F295" i="24"/>
  <c r="B397" i="19" s="1"/>
  <c r="H295" i="24"/>
  <c r="C397" i="19" s="1"/>
  <c r="F89" i="24"/>
  <c r="B191" i="19" s="1"/>
  <c r="F239" i="24"/>
  <c r="B341" i="19" s="1"/>
  <c r="H239" i="24"/>
  <c r="C341" i="19" s="1"/>
  <c r="F591" i="24"/>
  <c r="F375" i="24"/>
  <c r="B477" i="19" s="1"/>
  <c r="F254" i="24"/>
  <c r="B356" i="19" s="1"/>
  <c r="F162" i="24"/>
  <c r="B264" i="19" s="1"/>
  <c r="F127" i="24"/>
  <c r="B229" i="19" s="1"/>
  <c r="F701" i="24"/>
  <c r="F377" i="24"/>
  <c r="B479" i="19" s="1"/>
  <c r="F164" i="24"/>
  <c r="B266" i="19" s="1"/>
  <c r="F185" i="24"/>
  <c r="B287" i="19" s="1"/>
  <c r="F179" i="24"/>
  <c r="B281" i="19" s="1"/>
  <c r="H179" i="24"/>
  <c r="C281" i="19" s="1"/>
  <c r="F137" i="24"/>
  <c r="B239" i="19" s="1"/>
  <c r="F52" i="24"/>
  <c r="B154" i="19" s="1"/>
  <c r="G134" i="24"/>
  <c r="F94" i="24"/>
  <c r="B196" i="19" s="1"/>
  <c r="F247" i="24"/>
  <c r="B349" i="19" s="1"/>
  <c r="F274" i="24"/>
  <c r="B376" i="19" s="1"/>
  <c r="F167" i="24"/>
  <c r="B269" i="19" s="1"/>
  <c r="F212" i="24"/>
  <c r="B314" i="19" s="1"/>
  <c r="F79" i="24"/>
  <c r="B181" i="19" s="1"/>
  <c r="F372" i="24"/>
  <c r="B474" i="19" s="1"/>
  <c r="F340" i="24"/>
  <c r="B442" i="19" s="1"/>
  <c r="F214" i="24"/>
  <c r="B316" i="19" s="1"/>
  <c r="F222" i="24"/>
  <c r="B324" i="19" s="1"/>
  <c r="H222" i="24"/>
  <c r="C324" i="19" s="1"/>
  <c r="F361" i="24"/>
  <c r="B463" i="19" s="1"/>
  <c r="F91" i="24"/>
  <c r="B193" i="19" s="1"/>
  <c r="F47" i="24"/>
  <c r="B149" i="19" s="1"/>
  <c r="H47" i="24"/>
  <c r="C149" i="19" s="1"/>
  <c r="G186" i="24"/>
  <c r="G193" i="24"/>
  <c r="F243" i="24"/>
  <c r="B345" i="19" s="1"/>
  <c r="F471" i="24"/>
  <c r="B573" i="19" s="1"/>
  <c r="F509" i="24"/>
  <c r="B611" i="19" s="1"/>
  <c r="F45" i="24"/>
  <c r="B147" i="19" s="1"/>
  <c r="F269" i="24"/>
  <c r="B371" i="19" s="1"/>
  <c r="F217" i="24"/>
  <c r="B319" i="19" s="1"/>
  <c r="F342" i="24"/>
  <c r="B444" i="19" s="1"/>
  <c r="H342" i="24"/>
  <c r="C444" i="19" s="1"/>
  <c r="F465" i="24"/>
  <c r="B567" i="19" s="1"/>
  <c r="H465" i="24"/>
  <c r="C567" i="19" s="1"/>
  <c r="F407" i="24"/>
  <c r="B509" i="19" s="1"/>
  <c r="F445" i="24"/>
  <c r="B547" i="19" s="1"/>
  <c r="F205" i="24"/>
  <c r="B307" i="19" s="1"/>
  <c r="F133" i="24"/>
  <c r="B235" i="19" s="1"/>
  <c r="F401" i="24"/>
  <c r="B503" i="19" s="1"/>
  <c r="F62" i="24"/>
  <c r="B164" i="19" s="1"/>
  <c r="F380" i="24"/>
  <c r="B482" i="19" s="1"/>
  <c r="F117" i="24"/>
  <c r="B219" i="19" s="1"/>
  <c r="F141" i="24"/>
  <c r="B243" i="19" s="1"/>
  <c r="F192" i="24"/>
  <c r="B294" i="19" s="1"/>
  <c r="F150" i="24"/>
  <c r="B252" i="19" s="1"/>
  <c r="F364" i="24"/>
  <c r="B466" i="19" s="1"/>
  <c r="H364" i="24"/>
  <c r="C466" i="19" s="1"/>
  <c r="F449" i="24"/>
  <c r="B551" i="19" s="1"/>
  <c r="F438" i="24"/>
  <c r="B540" i="19" s="1"/>
  <c r="F355" i="24"/>
  <c r="B457" i="19" s="1"/>
  <c r="F303" i="24"/>
  <c r="B405" i="19" s="1"/>
  <c r="F230" i="24"/>
  <c r="B332" i="19" s="1"/>
  <c r="H230" i="24"/>
  <c r="C332" i="19" s="1"/>
  <c r="F271" i="24"/>
  <c r="B373" i="19" s="1"/>
  <c r="F201" i="24"/>
  <c r="B303" i="19" s="1"/>
  <c r="F467" i="24"/>
  <c r="B569" i="19" s="1"/>
  <c r="F413" i="24"/>
  <c r="B515" i="19" s="1"/>
  <c r="F80" i="24"/>
  <c r="B182" i="19" s="1"/>
  <c r="F228" i="24"/>
  <c r="B330" i="19" s="1"/>
  <c r="F211" i="24"/>
  <c r="B313" i="19" s="1"/>
  <c r="G169" i="24"/>
  <c r="G52" i="24"/>
  <c r="G444" i="24"/>
  <c r="G714" i="24"/>
  <c r="G708" i="24"/>
  <c r="G551" i="24"/>
  <c r="G58" i="24"/>
  <c r="G418" i="24"/>
  <c r="G1045" i="24"/>
  <c r="G788" i="24"/>
  <c r="G126" i="24"/>
  <c r="G143" i="24"/>
  <c r="G500" i="24"/>
  <c r="G304" i="24"/>
  <c r="G536" i="24"/>
  <c r="G174" i="24"/>
  <c r="G104" i="24"/>
  <c r="G421" i="24"/>
  <c r="G467" i="24"/>
  <c r="G683" i="24"/>
  <c r="G137" i="24"/>
  <c r="G166" i="24"/>
  <c r="G94" i="24"/>
  <c r="G504" i="24"/>
  <c r="G51" i="24"/>
  <c r="G416" i="24"/>
  <c r="G204" i="24"/>
  <c r="G85" i="24"/>
  <c r="G907" i="24"/>
  <c r="G1087" i="24"/>
  <c r="G869" i="24"/>
  <c r="G686" i="24"/>
  <c r="G147" i="24"/>
  <c r="G488" i="24"/>
  <c r="G1044" i="24"/>
  <c r="G524" i="24"/>
  <c r="G1041" i="24"/>
  <c r="G887" i="24"/>
  <c r="G518" i="24"/>
  <c r="G135" i="24"/>
  <c r="G597" i="24"/>
  <c r="G461" i="24"/>
  <c r="G210" i="24"/>
  <c r="G156" i="24"/>
  <c r="G258" i="24"/>
  <c r="G119" i="24"/>
  <c r="G194" i="24"/>
  <c r="G89" i="24"/>
  <c r="G180" i="24"/>
  <c r="G343" i="24"/>
  <c r="G1070" i="24"/>
  <c r="G806" i="24"/>
  <c r="G932" i="24"/>
  <c r="G672" i="24"/>
  <c r="G501" i="24"/>
  <c r="G530" i="24"/>
  <c r="G456" i="24"/>
  <c r="G511" i="24"/>
  <c r="G462" i="24"/>
  <c r="G280" i="24"/>
  <c r="G252" i="24"/>
  <c r="G128" i="24"/>
  <c r="G98" i="24"/>
  <c r="G288" i="24"/>
  <c r="G323" i="24"/>
  <c r="G225" i="24"/>
  <c r="G122" i="24"/>
  <c r="G354" i="24"/>
  <c r="G322" i="24"/>
  <c r="G318" i="24"/>
  <c r="G389" i="24"/>
  <c r="G463" i="24"/>
  <c r="G409" i="24"/>
  <c r="G293" i="24"/>
  <c r="G114" i="24"/>
  <c r="G957" i="24"/>
  <c r="G752" i="24"/>
  <c r="G978" i="24"/>
  <c r="G571" i="24"/>
  <c r="G510" i="24"/>
  <c r="G311" i="24"/>
  <c r="G362" i="24"/>
  <c r="G338" i="24"/>
  <c r="G312" i="24"/>
  <c r="G78" i="24"/>
  <c r="G635" i="24"/>
  <c r="G525" i="24"/>
  <c r="G1038" i="24"/>
  <c r="G756" i="24"/>
  <c r="G585" i="24"/>
  <c r="G487" i="24"/>
  <c r="G49" i="24"/>
  <c r="G391" i="24"/>
  <c r="G155" i="24"/>
  <c r="G361" i="24"/>
  <c r="G285" i="24"/>
  <c r="G181" i="24"/>
  <c r="G218" i="24"/>
  <c r="G160" i="24"/>
  <c r="G97" i="24"/>
  <c r="G281" i="24"/>
  <c r="G316" i="24"/>
  <c r="G197" i="24"/>
  <c r="G702" i="24"/>
  <c r="G344" i="24"/>
  <c r="G388" i="24"/>
  <c r="G159" i="24"/>
  <c r="G438" i="24"/>
  <c r="G493" i="24"/>
  <c r="G245" i="24"/>
  <c r="G303" i="24"/>
  <c r="G65" i="24"/>
  <c r="G265" i="24"/>
  <c r="G271" i="24"/>
  <c r="G863" i="24"/>
  <c r="G1025" i="24"/>
  <c r="G1022" i="24"/>
  <c r="G377" i="24"/>
  <c r="G309" i="24"/>
  <c r="G164" i="24"/>
  <c r="G76" i="24"/>
  <c r="G185" i="24"/>
  <c r="G346" i="24"/>
  <c r="G102" i="24"/>
  <c r="G302" i="24"/>
  <c r="G314" i="24"/>
  <c r="G232" i="24"/>
  <c r="G207" i="24"/>
  <c r="G260" i="24"/>
  <c r="G172" i="24"/>
  <c r="G404" i="24"/>
  <c r="G413" i="24"/>
  <c r="G162" i="24"/>
  <c r="G704" i="24"/>
  <c r="G435" i="24"/>
  <c r="G490" i="24"/>
  <c r="G450" i="24"/>
  <c r="G664" i="24"/>
  <c r="G211" i="24"/>
  <c r="G357" i="24"/>
  <c r="G305" i="24"/>
  <c r="G498" i="24"/>
  <c r="G412" i="24"/>
  <c r="G91" i="24"/>
  <c r="G227" i="24"/>
  <c r="G321" i="24"/>
  <c r="G195" i="24"/>
  <c r="G213" i="24"/>
  <c r="G243" i="24"/>
  <c r="G235" i="24"/>
  <c r="G350" i="24"/>
  <c r="G610" i="24"/>
  <c r="G189" i="24"/>
  <c r="G541" i="24"/>
  <c r="G483" i="24"/>
  <c r="G355" i="24"/>
  <c r="G121" i="24"/>
  <c r="G307" i="24"/>
  <c r="G251" i="24"/>
  <c r="G263" i="24"/>
  <c r="G275" i="24"/>
  <c r="G201" i="24"/>
  <c r="G591" i="24"/>
  <c r="G75" i="24"/>
  <c r="G499" i="24"/>
  <c r="G385" i="24"/>
  <c r="G88" i="24"/>
  <c r="G718" i="24"/>
  <c r="G272" i="24"/>
  <c r="G736" i="24"/>
  <c r="G909" i="24"/>
  <c r="G1048" i="24"/>
  <c r="G790" i="24"/>
  <c r="G599" i="24"/>
  <c r="G740" i="24"/>
  <c r="G593" i="24"/>
  <c r="G1053" i="24"/>
  <c r="G400" i="24"/>
  <c r="G728" i="24"/>
  <c r="G648" i="24"/>
  <c r="G715" i="24"/>
  <c r="G144" i="24"/>
  <c r="G731" i="24"/>
  <c r="G55" i="24"/>
  <c r="G426" i="24"/>
  <c r="G386" i="24"/>
  <c r="G600" i="24"/>
  <c r="G60" i="24"/>
  <c r="G219" i="24"/>
  <c r="G115" i="24"/>
  <c r="G59" i="24"/>
  <c r="G71" i="24"/>
  <c r="G83" i="24"/>
  <c r="G345" i="24"/>
  <c r="G372" i="24"/>
  <c r="G130" i="24"/>
  <c r="G42" i="24"/>
  <c r="G399" i="24"/>
  <c r="G468" i="24"/>
  <c r="G381" i="24"/>
  <c r="G170" i="24"/>
  <c r="G146" i="24"/>
  <c r="G203" i="24"/>
  <c r="G373" i="24"/>
  <c r="G328" i="24"/>
  <c r="G84" i="24"/>
  <c r="G277" i="24"/>
  <c r="G264" i="24"/>
  <c r="G109" i="24"/>
  <c r="G68" i="24"/>
  <c r="G57" i="24"/>
  <c r="G374" i="24"/>
  <c r="G106" i="24"/>
  <c r="G82" i="24"/>
  <c r="G332" i="24"/>
  <c r="G188" i="24"/>
  <c r="G244" i="24"/>
  <c r="G565" i="24"/>
  <c r="G420" i="24"/>
  <c r="G466" i="24"/>
  <c r="G376" i="24"/>
  <c r="G454" i="24"/>
  <c r="G513" i="24"/>
  <c r="G605" i="24"/>
  <c r="G284" i="24"/>
  <c r="G93" i="24"/>
  <c r="G103" i="24"/>
  <c r="G371" i="24"/>
  <c r="G315" i="24"/>
  <c r="G327" i="24"/>
  <c r="G339" i="24"/>
  <c r="G523" i="24"/>
  <c r="G69" i="24"/>
  <c r="G107" i="24"/>
  <c r="G300" i="24"/>
  <c r="G515" i="24"/>
  <c r="G383" i="24"/>
  <c r="G171" i="24"/>
  <c r="G431" i="24"/>
  <c r="G54" i="24"/>
  <c r="G576" i="24"/>
  <c r="G815" i="24"/>
  <c r="G473" i="24"/>
  <c r="G626" i="24"/>
  <c r="G548" i="24"/>
  <c r="G735" i="24"/>
  <c r="G698" i="24"/>
  <c r="G1084" i="24"/>
  <c r="G405" i="24"/>
  <c r="G609" i="24"/>
  <c r="G526" i="24"/>
  <c r="G519" i="24"/>
  <c r="G578" i="24"/>
  <c r="G701" i="24"/>
  <c r="G152" i="24"/>
  <c r="G392" i="24"/>
  <c r="G447" i="24"/>
  <c r="G398" i="24"/>
  <c r="G476" i="24"/>
  <c r="G347" i="24"/>
  <c r="G64" i="24"/>
  <c r="G384" i="24"/>
  <c r="G224" i="24"/>
  <c r="G259" i="24"/>
  <c r="G161" i="24"/>
  <c r="G148" i="24"/>
  <c r="G360" i="24"/>
  <c r="G99" i="24"/>
  <c r="G370" i="24"/>
  <c r="G397" i="24"/>
  <c r="G337" i="24"/>
  <c r="G206" i="24"/>
  <c r="G278" i="24"/>
  <c r="G221" i="24"/>
  <c r="G270" i="24"/>
  <c r="G154" i="24"/>
  <c r="G92" i="24"/>
  <c r="G110" i="24"/>
  <c r="G379" i="24"/>
  <c r="G187" i="24"/>
  <c r="G81" i="24"/>
  <c r="G395" i="24"/>
  <c r="G320" i="24"/>
  <c r="G176" i="24"/>
  <c r="G157" i="24"/>
  <c r="G90" i="24"/>
  <c r="G72" i="24"/>
  <c r="G479" i="24"/>
  <c r="G133" i="24"/>
  <c r="G178" i="24"/>
  <c r="G401" i="24"/>
  <c r="G452" i="24"/>
  <c r="G62" i="24"/>
  <c r="G485" i="24"/>
  <c r="G380" i="24"/>
  <c r="G61" i="24"/>
  <c r="G117" i="24"/>
  <c r="G290" i="24"/>
  <c r="G141" i="24"/>
  <c r="G153" i="24"/>
  <c r="G192" i="24"/>
  <c r="G655" i="24"/>
  <c r="G150" i="24"/>
  <c r="G233" i="24"/>
  <c r="G50" i="24"/>
  <c r="G125" i="24"/>
  <c r="G375" i="24"/>
  <c r="G95" i="24"/>
  <c r="G254" i="24"/>
  <c r="G429" i="24"/>
  <c r="G517" i="24"/>
  <c r="G1049" i="24"/>
  <c r="G929" i="24"/>
  <c r="G737" i="24"/>
  <c r="G784" i="24"/>
  <c r="G675" i="24"/>
  <c r="G588" i="24"/>
  <c r="G711" i="24"/>
  <c r="G931" i="24"/>
  <c r="G671" i="24"/>
  <c r="G474" i="24"/>
  <c r="G575" i="24"/>
  <c r="G127" i="24"/>
  <c r="G216" i="24"/>
  <c r="G215" i="24"/>
  <c r="G247" i="24"/>
  <c r="G298" i="24"/>
  <c r="G274" i="24"/>
  <c r="G497" i="24"/>
  <c r="G167" i="24"/>
  <c r="G111" i="24"/>
  <c r="G212" i="24"/>
  <c r="G73" i="24"/>
  <c r="G79" i="24"/>
  <c r="G326" i="24"/>
  <c r="G333" i="24"/>
  <c r="G262" i="24"/>
  <c r="G358" i="24"/>
  <c r="G334" i="24"/>
  <c r="G196" i="24"/>
  <c r="G108" i="24"/>
  <c r="G632" i="24"/>
  <c r="G471" i="24"/>
  <c r="G440" i="24"/>
  <c r="G509" i="24"/>
  <c r="G70" i="24"/>
  <c r="G45" i="24"/>
  <c r="G86" i="24"/>
  <c r="G269" i="24"/>
  <c r="G296" i="24"/>
  <c r="G217" i="24"/>
  <c r="G289" i="24"/>
  <c r="G113" i="24"/>
  <c r="G407" i="24"/>
  <c r="G331" i="24"/>
  <c r="G445" i="24"/>
  <c r="G220" i="24"/>
  <c r="G205" i="24"/>
  <c r="G199" i="24"/>
  <c r="G246" i="24"/>
  <c r="G310" i="24"/>
  <c r="G253" i="24"/>
  <c r="G165" i="24"/>
  <c r="G223" i="24"/>
  <c r="G502" i="24"/>
  <c r="G393" i="24"/>
  <c r="G48" i="24"/>
  <c r="G367" i="24"/>
  <c r="G129" i="24"/>
  <c r="G329" i="24"/>
  <c r="G335" i="24"/>
  <c r="G352" i="24"/>
  <c r="G177" i="24"/>
  <c r="G408" i="24"/>
  <c r="G477" i="24"/>
  <c r="G687" i="24"/>
  <c r="G208" i="24"/>
  <c r="G623" i="24"/>
  <c r="G80" i="24"/>
  <c r="G182" i="24"/>
  <c r="G228" i="24"/>
  <c r="G140" i="24"/>
  <c r="G566" i="24"/>
  <c r="G764" i="24"/>
  <c r="G809" i="24"/>
  <c r="G681" i="24"/>
  <c r="G419" i="24"/>
  <c r="G646" i="24"/>
  <c r="G962" i="24"/>
  <c r="G554" i="24"/>
  <c r="G669" i="24"/>
  <c r="G53" i="24"/>
  <c r="G719" i="24"/>
  <c r="G628" i="24"/>
  <c r="G236" i="24"/>
  <c r="G550" i="24"/>
  <c r="G112" i="24"/>
  <c r="G100" i="24"/>
  <c r="G349" i="24"/>
  <c r="G348" i="24"/>
  <c r="G282" i="24"/>
  <c r="G44" i="24"/>
  <c r="G238" i="24"/>
  <c r="G250" i="24"/>
  <c r="G341" i="24"/>
  <c r="G131" i="24"/>
  <c r="G46" i="24"/>
  <c r="G340" i="24"/>
  <c r="G696" i="24"/>
  <c r="G214" i="24"/>
  <c r="G351" i="24"/>
  <c r="G434" i="24"/>
  <c r="G120" i="24"/>
  <c r="G173" i="24"/>
  <c r="G163" i="24"/>
  <c r="G257" i="24"/>
  <c r="G96" i="24"/>
  <c r="G198" i="24"/>
  <c r="G308" i="24"/>
  <c r="G242" i="24"/>
  <c r="G229" i="24"/>
  <c r="G287" i="24"/>
  <c r="G363" i="24"/>
  <c r="G457" i="24"/>
  <c r="G256" i="24"/>
  <c r="G67" i="24"/>
  <c r="G539" i="24"/>
  <c r="G472" i="24"/>
  <c r="G446" i="24"/>
  <c r="G730" i="24"/>
  <c r="G297" i="24"/>
  <c r="G368" i="24"/>
  <c r="G356" i="24"/>
  <c r="G268" i="24"/>
  <c r="G283" i="24"/>
  <c r="G200" i="24"/>
  <c r="G294" i="24"/>
  <c r="G149" i="24"/>
  <c r="G168" i="24"/>
  <c r="G378" i="24"/>
  <c r="G209" i="24"/>
  <c r="G402" i="24"/>
  <c r="G489" i="24"/>
  <c r="G390" i="24"/>
  <c r="G449" i="24"/>
  <c r="G3" i="11"/>
  <c r="B78" i="2"/>
  <c r="B57" i="2"/>
  <c r="B47" i="2"/>
  <c r="B37" i="2"/>
  <c r="B27" i="2"/>
  <c r="B19" i="2"/>
  <c r="B12" i="2"/>
  <c r="B6" i="2"/>
  <c r="B5" i="2"/>
  <c r="B221" i="19" l="1"/>
  <c r="B221" i="16"/>
  <c r="B273" i="19"/>
  <c r="B273" i="11"/>
  <c r="D683" i="18"/>
  <c r="D683" i="19"/>
  <c r="D685" i="18"/>
  <c r="D685" i="19"/>
  <c r="D684" i="18"/>
  <c r="D684" i="19"/>
  <c r="C684" i="18"/>
  <c r="C684" i="19"/>
  <c r="C683" i="18"/>
  <c r="C683" i="19"/>
  <c r="C686" i="18"/>
  <c r="C686" i="19"/>
  <c r="D663" i="16"/>
  <c r="D663" i="18"/>
  <c r="D681" i="16"/>
  <c r="D681" i="18"/>
  <c r="D658" i="16"/>
  <c r="D658" i="18"/>
  <c r="D661" i="16"/>
  <c r="D661" i="18"/>
  <c r="D672" i="16"/>
  <c r="D672" i="18"/>
  <c r="D662" i="16"/>
  <c r="D662" i="18"/>
  <c r="D676" i="16"/>
  <c r="D676" i="18"/>
  <c r="D670" i="16"/>
  <c r="D670" i="18"/>
  <c r="D665" i="16"/>
  <c r="D665" i="18"/>
  <c r="D675" i="16"/>
  <c r="D675" i="18"/>
  <c r="D674" i="16"/>
  <c r="D674" i="18"/>
  <c r="D679" i="16"/>
  <c r="D679" i="18"/>
  <c r="D669" i="16"/>
  <c r="D669" i="18"/>
  <c r="D671" i="16"/>
  <c r="D671" i="18"/>
  <c r="D682" i="16"/>
  <c r="D682" i="18"/>
  <c r="D660" i="16"/>
  <c r="D660" i="18"/>
  <c r="D664" i="16"/>
  <c r="D664" i="18"/>
  <c r="D659" i="16"/>
  <c r="D659" i="18"/>
  <c r="C682" i="16"/>
  <c r="C682" i="18"/>
  <c r="C660" i="16"/>
  <c r="C660" i="18"/>
  <c r="C658" i="16"/>
  <c r="C658" i="18"/>
  <c r="C674" i="16"/>
  <c r="C674" i="18"/>
  <c r="C679" i="16"/>
  <c r="C679" i="18"/>
  <c r="C661" i="16"/>
  <c r="C661" i="18"/>
  <c r="C672" i="16"/>
  <c r="C672" i="18"/>
  <c r="C662" i="16"/>
  <c r="C662" i="18"/>
  <c r="C676" i="16"/>
  <c r="C676" i="18"/>
  <c r="C670" i="16"/>
  <c r="C670" i="18"/>
  <c r="C675" i="16"/>
  <c r="C675" i="18"/>
  <c r="C664" i="16"/>
  <c r="C664" i="18"/>
  <c r="C671" i="16"/>
  <c r="C671" i="18"/>
  <c r="C659" i="16"/>
  <c r="C659" i="18"/>
  <c r="B680" i="16"/>
  <c r="B680" i="18"/>
  <c r="B677" i="16"/>
  <c r="B677" i="18"/>
  <c r="C684" i="11"/>
  <c r="C684" i="16"/>
  <c r="C683" i="11"/>
  <c r="C683" i="16"/>
  <c r="C686" i="11"/>
  <c r="C686" i="16"/>
  <c r="D685" i="11"/>
  <c r="D685" i="16"/>
  <c r="D684" i="11"/>
  <c r="D684" i="16"/>
  <c r="D683" i="11"/>
  <c r="D683" i="16"/>
  <c r="B680" i="11"/>
  <c r="B680" i="17"/>
  <c r="C682" i="11"/>
  <c r="C682" i="17"/>
  <c r="D676" i="11"/>
  <c r="D676" i="17"/>
  <c r="D670" i="11"/>
  <c r="D670" i="17"/>
  <c r="D665" i="11"/>
  <c r="D665" i="17"/>
  <c r="D675" i="11"/>
  <c r="D675" i="17"/>
  <c r="D674" i="11"/>
  <c r="D674" i="17"/>
  <c r="D679" i="11"/>
  <c r="D679" i="17"/>
  <c r="D669" i="11"/>
  <c r="D669" i="17"/>
  <c r="D671" i="11"/>
  <c r="D671" i="17"/>
  <c r="D682" i="11"/>
  <c r="D682" i="17"/>
  <c r="D660" i="11"/>
  <c r="D660" i="17"/>
  <c r="D664" i="11"/>
  <c r="D664" i="17"/>
  <c r="D659" i="11"/>
  <c r="D659" i="17"/>
  <c r="D663" i="11"/>
  <c r="D663" i="17"/>
  <c r="D681" i="11"/>
  <c r="D681" i="17"/>
  <c r="D658" i="11"/>
  <c r="D658" i="17"/>
  <c r="D661" i="11"/>
  <c r="D661" i="17"/>
  <c r="D672" i="11"/>
  <c r="D672" i="17"/>
  <c r="D662" i="11"/>
  <c r="D662" i="17"/>
  <c r="C661" i="11"/>
  <c r="C661" i="17"/>
  <c r="C672" i="11"/>
  <c r="C672" i="17"/>
  <c r="C662" i="11"/>
  <c r="C662" i="17"/>
  <c r="C676" i="11"/>
  <c r="C676" i="17"/>
  <c r="C670" i="11"/>
  <c r="C670" i="17"/>
  <c r="C675" i="11"/>
  <c r="C675" i="17"/>
  <c r="C664" i="11"/>
  <c r="C664" i="17"/>
  <c r="C671" i="11"/>
  <c r="C671" i="17"/>
  <c r="C659" i="11"/>
  <c r="C659" i="17"/>
  <c r="C660" i="11"/>
  <c r="C660" i="17"/>
  <c r="C658" i="11"/>
  <c r="C658" i="17"/>
  <c r="C674" i="11"/>
  <c r="C674" i="17"/>
  <c r="C679" i="11"/>
  <c r="C679" i="17"/>
  <c r="B677" i="11"/>
  <c r="B677" i="17"/>
  <c r="B643" i="18"/>
  <c r="B643" i="19"/>
  <c r="D654" i="18"/>
  <c r="D654" i="19"/>
  <c r="D642" i="18"/>
  <c r="D642" i="19"/>
  <c r="D651" i="18"/>
  <c r="D651" i="19"/>
  <c r="C640" i="18"/>
  <c r="C640" i="19"/>
  <c r="D646" i="18"/>
  <c r="D646" i="19"/>
  <c r="C646" i="18"/>
  <c r="C646" i="19"/>
  <c r="C642" i="18"/>
  <c r="C642" i="19"/>
  <c r="D647" i="18"/>
  <c r="D647" i="19"/>
  <c r="B638" i="18"/>
  <c r="B638" i="19"/>
  <c r="D649" i="18"/>
  <c r="D649" i="19"/>
  <c r="D655" i="18"/>
  <c r="D655" i="19"/>
  <c r="C651" i="18"/>
  <c r="C651" i="19"/>
  <c r="D645" i="18"/>
  <c r="D645" i="19"/>
  <c r="D644" i="18"/>
  <c r="D644" i="19"/>
  <c r="D639" i="18"/>
  <c r="D639" i="19"/>
  <c r="D648" i="18"/>
  <c r="D648" i="19"/>
  <c r="C645" i="18"/>
  <c r="C645" i="19"/>
  <c r="C644" i="18"/>
  <c r="C644" i="19"/>
  <c r="B652" i="18"/>
  <c r="B652" i="19"/>
  <c r="D640" i="18"/>
  <c r="D640" i="19"/>
  <c r="B182" i="16"/>
  <c r="B182" i="18"/>
  <c r="B466" i="16"/>
  <c r="B466" i="18"/>
  <c r="B235" i="16"/>
  <c r="B235" i="18"/>
  <c r="B573" i="16"/>
  <c r="B573" i="18"/>
  <c r="B474" i="16"/>
  <c r="B474" i="18"/>
  <c r="B287" i="16"/>
  <c r="B287" i="18"/>
  <c r="B205" i="16"/>
  <c r="B205" i="18"/>
  <c r="C168" i="16"/>
  <c r="C168" i="18"/>
  <c r="B449" i="16"/>
  <c r="B449" i="18"/>
  <c r="B415" i="16"/>
  <c r="B415" i="18"/>
  <c r="C203" i="16"/>
  <c r="C203" i="18"/>
  <c r="B476" i="16"/>
  <c r="B476" i="18"/>
  <c r="B600" i="16"/>
  <c r="B600" i="18"/>
  <c r="B145" i="16"/>
  <c r="B145" i="18"/>
  <c r="B601" i="16"/>
  <c r="B601" i="18"/>
  <c r="B279" i="16"/>
  <c r="B279" i="18"/>
  <c r="B586" i="16"/>
  <c r="B586" i="18"/>
  <c r="B403" i="16"/>
  <c r="B403" i="18"/>
  <c r="C455" i="16"/>
  <c r="C455" i="18"/>
  <c r="B554" i="16"/>
  <c r="B554" i="18"/>
  <c r="B542" i="16"/>
  <c r="B542" i="18"/>
  <c r="B599" i="16"/>
  <c r="B599" i="18"/>
  <c r="B531" i="16"/>
  <c r="B531" i="18"/>
  <c r="B492" i="16"/>
  <c r="B492" i="18"/>
  <c r="B259" i="16"/>
  <c r="B259" i="18"/>
  <c r="B283" i="16"/>
  <c r="B283" i="18"/>
  <c r="B274" i="16"/>
  <c r="B274" i="18"/>
  <c r="B533" i="16"/>
  <c r="B533" i="18"/>
  <c r="C545" i="16"/>
  <c r="C545" i="18"/>
  <c r="B470" i="16"/>
  <c r="B470" i="18"/>
  <c r="B520" i="16"/>
  <c r="B520" i="18"/>
  <c r="B435" i="16"/>
  <c r="B435" i="18"/>
  <c r="B382" i="16"/>
  <c r="B382" i="18"/>
  <c r="B291" i="16"/>
  <c r="B291" i="18"/>
  <c r="B389" i="16"/>
  <c r="B389" i="18"/>
  <c r="B295" i="16"/>
  <c r="B295" i="18"/>
  <c r="B450" i="16"/>
  <c r="B450" i="18"/>
  <c r="D388" i="16"/>
  <c r="D388" i="18"/>
  <c r="D631" i="16"/>
  <c r="D631" i="18"/>
  <c r="C634" i="16"/>
  <c r="C634" i="18"/>
  <c r="D572" i="16"/>
  <c r="D572" i="18"/>
  <c r="D622" i="16"/>
  <c r="D622" i="18"/>
  <c r="D484" i="16"/>
  <c r="D484" i="18"/>
  <c r="D519" i="16"/>
  <c r="D519" i="18"/>
  <c r="B515" i="16"/>
  <c r="B515" i="18"/>
  <c r="C332" i="16"/>
  <c r="C332" i="18"/>
  <c r="B540" i="16"/>
  <c r="B540" i="18"/>
  <c r="B252" i="16"/>
  <c r="B252" i="18"/>
  <c r="B482" i="16"/>
  <c r="B482" i="18"/>
  <c r="B307" i="16"/>
  <c r="B307" i="18"/>
  <c r="B567" i="16"/>
  <c r="B567" i="18"/>
  <c r="B371" i="16"/>
  <c r="B371" i="18"/>
  <c r="B345" i="16"/>
  <c r="B345" i="18"/>
  <c r="B149" i="16"/>
  <c r="B149" i="18"/>
  <c r="B324" i="16"/>
  <c r="B324" i="18"/>
  <c r="B181" i="16"/>
  <c r="B181" i="18"/>
  <c r="B349" i="16"/>
  <c r="B349" i="18"/>
  <c r="B239" i="16"/>
  <c r="B239" i="18"/>
  <c r="B266" i="16"/>
  <c r="B266" i="18"/>
  <c r="B264" i="16"/>
  <c r="B264" i="18"/>
  <c r="C341" i="16"/>
  <c r="C341" i="18"/>
  <c r="B397" i="16"/>
  <c r="B397" i="18"/>
  <c r="B171" i="16"/>
  <c r="B171" i="18"/>
  <c r="B386" i="16"/>
  <c r="B386" i="18"/>
  <c r="B192" i="16"/>
  <c r="B192" i="18"/>
  <c r="B194" i="16"/>
  <c r="B194" i="18"/>
  <c r="B168" i="16"/>
  <c r="B168" i="18"/>
  <c r="B339" i="16"/>
  <c r="B339" i="18"/>
  <c r="B233" i="16"/>
  <c r="B233" i="18"/>
  <c r="B500" i="16"/>
  <c r="B500" i="18"/>
  <c r="B334" i="16"/>
  <c r="B334" i="18"/>
  <c r="B440" i="16"/>
  <c r="B440" i="18"/>
  <c r="B273" i="16"/>
  <c r="B273" i="18"/>
  <c r="B167" i="16"/>
  <c r="B167" i="18"/>
  <c r="B203" i="16"/>
  <c r="B203" i="18"/>
  <c r="B396" i="16"/>
  <c r="B396" i="18"/>
  <c r="B548" i="16"/>
  <c r="B548" i="18"/>
  <c r="B546" i="16"/>
  <c r="B546" i="18"/>
  <c r="B475" i="16"/>
  <c r="B475" i="18"/>
  <c r="B439" i="16"/>
  <c r="B439" i="18"/>
  <c r="B493" i="16"/>
  <c r="B493" i="18"/>
  <c r="B217" i="16"/>
  <c r="B217" i="18"/>
  <c r="B508" i="16"/>
  <c r="B508" i="18"/>
  <c r="B249" i="16"/>
  <c r="B249" i="18"/>
  <c r="B354" i="16"/>
  <c r="B354" i="18"/>
  <c r="B209" i="16"/>
  <c r="B209" i="18"/>
  <c r="B328" i="16"/>
  <c r="B328" i="18"/>
  <c r="C393" i="16"/>
  <c r="C393" i="18"/>
  <c r="B437" i="16"/>
  <c r="B437" i="18"/>
  <c r="B267" i="16"/>
  <c r="B267" i="18"/>
  <c r="B465" i="16"/>
  <c r="B465" i="18"/>
  <c r="B300" i="16"/>
  <c r="B300" i="18"/>
  <c r="B395" i="16"/>
  <c r="B395" i="18"/>
  <c r="B387" i="16"/>
  <c r="B387" i="18"/>
  <c r="B501" i="16"/>
  <c r="B501" i="18"/>
  <c r="B451" i="16"/>
  <c r="B451" i="18"/>
  <c r="B224" i="16"/>
  <c r="B224" i="18"/>
  <c r="B271" i="16"/>
  <c r="B271" i="18"/>
  <c r="B284" i="16"/>
  <c r="B284" i="18"/>
  <c r="B455" i="16"/>
  <c r="B455" i="18"/>
  <c r="B490" i="16"/>
  <c r="B490" i="18"/>
  <c r="B392" i="16"/>
  <c r="B392" i="18"/>
  <c r="B280" i="16"/>
  <c r="B280" i="18"/>
  <c r="B433" i="16"/>
  <c r="B433" i="18"/>
  <c r="B398" i="16"/>
  <c r="B398" i="18"/>
  <c r="B518" i="16"/>
  <c r="B518" i="18"/>
  <c r="B257" i="16"/>
  <c r="B257" i="18"/>
  <c r="B428" i="16"/>
  <c r="B428" i="18"/>
  <c r="B400" i="16"/>
  <c r="B400" i="18"/>
  <c r="B456" i="16"/>
  <c r="B456" i="18"/>
  <c r="B411" i="16"/>
  <c r="B411" i="18"/>
  <c r="B197" i="16"/>
  <c r="B197" i="18"/>
  <c r="B409" i="16"/>
  <c r="B409" i="18"/>
  <c r="B216" i="16"/>
  <c r="B216" i="18"/>
  <c r="B195" i="16"/>
  <c r="B195" i="18"/>
  <c r="C240" i="16"/>
  <c r="C240" i="18"/>
  <c r="B422" i="16"/>
  <c r="B422" i="18"/>
  <c r="B212" i="16"/>
  <c r="B212" i="18"/>
  <c r="B506" i="16"/>
  <c r="B506" i="18"/>
  <c r="C336" i="16"/>
  <c r="C336" i="18"/>
  <c r="B148" i="16"/>
  <c r="B148" i="18"/>
  <c r="B166" i="16"/>
  <c r="B166" i="18"/>
  <c r="B268" i="16"/>
  <c r="B268" i="18"/>
  <c r="C378" i="16"/>
  <c r="C378" i="18"/>
  <c r="B464" i="16"/>
  <c r="B464" i="18"/>
  <c r="B485" i="16"/>
  <c r="B485" i="18"/>
  <c r="B218" i="16"/>
  <c r="B218" i="18"/>
  <c r="B347" i="16"/>
  <c r="B347" i="18"/>
  <c r="B545" i="16"/>
  <c r="B545" i="18"/>
  <c r="B251" i="16"/>
  <c r="B251" i="18"/>
  <c r="B208" i="16"/>
  <c r="B208" i="18"/>
  <c r="B430" i="16"/>
  <c r="B430" i="18"/>
  <c r="C468" i="16"/>
  <c r="C468" i="18"/>
  <c r="B199" i="16"/>
  <c r="B199" i="18"/>
  <c r="B514" i="16"/>
  <c r="B514" i="18"/>
  <c r="B185" i="16"/>
  <c r="B185" i="18"/>
  <c r="B528" i="16"/>
  <c r="B528" i="18"/>
  <c r="B237" i="16"/>
  <c r="B237" i="18"/>
  <c r="B613" i="16"/>
  <c r="B613" i="18"/>
  <c r="C525" i="16"/>
  <c r="C525" i="18"/>
  <c r="B206" i="16"/>
  <c r="B206" i="18"/>
  <c r="B510" i="16"/>
  <c r="B510" i="18"/>
  <c r="B495" i="16"/>
  <c r="B495" i="18"/>
  <c r="B446" i="16"/>
  <c r="B446" i="18"/>
  <c r="B337" i="16"/>
  <c r="B337" i="18"/>
  <c r="B222" i="16"/>
  <c r="B222" i="18"/>
  <c r="B383" i="16"/>
  <c r="B383" i="18"/>
  <c r="B407" i="16"/>
  <c r="B407" i="18"/>
  <c r="B250" i="16"/>
  <c r="B250" i="18"/>
  <c r="B202" i="16"/>
  <c r="B202" i="18"/>
  <c r="B236" i="16"/>
  <c r="B236" i="18"/>
  <c r="B592" i="16"/>
  <c r="B592" i="18"/>
  <c r="C596" i="16"/>
  <c r="C596" i="18"/>
  <c r="D608" i="16"/>
  <c r="D608" i="18"/>
  <c r="D636" i="16"/>
  <c r="D636" i="18"/>
  <c r="D539" i="16"/>
  <c r="D539" i="18"/>
  <c r="C388" i="16"/>
  <c r="C388" i="18"/>
  <c r="C580" i="16"/>
  <c r="C580" i="18"/>
  <c r="D543" i="16"/>
  <c r="D543" i="18"/>
  <c r="D588" i="16"/>
  <c r="D588" i="18"/>
  <c r="C572" i="16"/>
  <c r="C572" i="18"/>
  <c r="C622" i="16"/>
  <c r="C622" i="18"/>
  <c r="C484" i="16"/>
  <c r="C484" i="18"/>
  <c r="C519" i="16"/>
  <c r="C519" i="18"/>
  <c r="C524" i="16"/>
  <c r="C524" i="18"/>
  <c r="C555" i="16"/>
  <c r="C555" i="18"/>
  <c r="D517" i="16"/>
  <c r="D517" i="18"/>
  <c r="D244" i="16"/>
  <c r="D244" i="18"/>
  <c r="D538" i="16"/>
  <c r="D538" i="18"/>
  <c r="C438" i="16"/>
  <c r="C438" i="18"/>
  <c r="C158" i="16"/>
  <c r="C158" i="18"/>
  <c r="C381" i="16"/>
  <c r="C381" i="18"/>
  <c r="C624" i="16"/>
  <c r="C624" i="18"/>
  <c r="D496" i="16"/>
  <c r="D496" i="18"/>
  <c r="D598" i="16"/>
  <c r="D598" i="18"/>
  <c r="D512" i="16"/>
  <c r="D512" i="18"/>
  <c r="D553" i="16"/>
  <c r="D553" i="18"/>
  <c r="C333" i="16"/>
  <c r="C333" i="18"/>
  <c r="C419" i="16"/>
  <c r="C419" i="18"/>
  <c r="D614" i="16"/>
  <c r="D614" i="18"/>
  <c r="D286" i="16"/>
  <c r="D286" i="18"/>
  <c r="D630" i="16"/>
  <c r="D630" i="18"/>
  <c r="C616" i="16"/>
  <c r="C616" i="18"/>
  <c r="C629" i="16"/>
  <c r="C629" i="18"/>
  <c r="D583" i="16"/>
  <c r="D583" i="18"/>
  <c r="C633" i="16"/>
  <c r="C633" i="18"/>
  <c r="D535" i="16"/>
  <c r="D535" i="18"/>
  <c r="C512" i="16"/>
  <c r="C512" i="18"/>
  <c r="C636" i="16"/>
  <c r="C636" i="18"/>
  <c r="C618" i="16"/>
  <c r="C618" i="18"/>
  <c r="C571" i="16"/>
  <c r="C571" i="18"/>
  <c r="C543" i="16"/>
  <c r="C543" i="18"/>
  <c r="C562" i="16"/>
  <c r="C562" i="18"/>
  <c r="C560" i="16"/>
  <c r="C560" i="18"/>
  <c r="D285" i="16"/>
  <c r="D285" i="18"/>
  <c r="D461" i="16"/>
  <c r="D461" i="18"/>
  <c r="C577" i="16"/>
  <c r="C577" i="18"/>
  <c r="C292" i="16"/>
  <c r="C292" i="18"/>
  <c r="C637" i="16"/>
  <c r="C637" i="18"/>
  <c r="D277" i="16"/>
  <c r="D277" i="18"/>
  <c r="C584" i="16"/>
  <c r="C584" i="18"/>
  <c r="C610" i="16"/>
  <c r="C610" i="18"/>
  <c r="C234" i="16"/>
  <c r="C234" i="18"/>
  <c r="D545" i="16"/>
  <c r="D545" i="18"/>
  <c r="D529" i="16"/>
  <c r="D529" i="18"/>
  <c r="C253" i="16"/>
  <c r="C253" i="18"/>
  <c r="B373" i="16"/>
  <c r="B373" i="18"/>
  <c r="C567" i="16"/>
  <c r="C567" i="18"/>
  <c r="C149" i="16"/>
  <c r="C149" i="18"/>
  <c r="B154" i="16"/>
  <c r="B154" i="18"/>
  <c r="C397" i="16"/>
  <c r="C397" i="18"/>
  <c r="B522" i="16"/>
  <c r="B522" i="18"/>
  <c r="C339" i="16"/>
  <c r="C339" i="18"/>
  <c r="B180" i="16"/>
  <c r="B180" i="18"/>
  <c r="B365" i="16"/>
  <c r="B365" i="18"/>
  <c r="B399" i="16"/>
  <c r="B399" i="18"/>
  <c r="C508" i="16"/>
  <c r="C508" i="18"/>
  <c r="C328" i="16"/>
  <c r="C328" i="18"/>
  <c r="B604" i="16"/>
  <c r="B604" i="18"/>
  <c r="B536" i="16"/>
  <c r="B536" i="18"/>
  <c r="B384" i="16"/>
  <c r="B384" i="18"/>
  <c r="B242" i="16"/>
  <c r="B242" i="18"/>
  <c r="B255" i="16"/>
  <c r="B255" i="18"/>
  <c r="B391" i="16"/>
  <c r="B391" i="18"/>
  <c r="B447" i="16"/>
  <c r="B447" i="18"/>
  <c r="B178" i="16"/>
  <c r="B178" i="18"/>
  <c r="B473" i="16"/>
  <c r="B473" i="18"/>
  <c r="B308" i="16"/>
  <c r="B308" i="18"/>
  <c r="B326" i="16"/>
  <c r="B326" i="18"/>
  <c r="B414" i="16"/>
  <c r="B414" i="18"/>
  <c r="B238" i="16"/>
  <c r="B238" i="18"/>
  <c r="B434" i="16"/>
  <c r="B434" i="18"/>
  <c r="B351" i="16"/>
  <c r="B351" i="18"/>
  <c r="B469" i="16"/>
  <c r="B469" i="18"/>
  <c r="B265" i="16"/>
  <c r="B265" i="18"/>
  <c r="B201" i="16"/>
  <c r="B201" i="18"/>
  <c r="C260" i="16"/>
  <c r="C260" i="18"/>
  <c r="B313" i="16"/>
  <c r="B313" i="18"/>
  <c r="B569" i="16"/>
  <c r="B569" i="18"/>
  <c r="B332" i="16"/>
  <c r="B332" i="18"/>
  <c r="B551" i="16"/>
  <c r="B551" i="18"/>
  <c r="B294" i="16"/>
  <c r="B294" i="18"/>
  <c r="B164" i="16"/>
  <c r="B164" i="18"/>
  <c r="B547" i="16"/>
  <c r="B547" i="18"/>
  <c r="C444" i="16"/>
  <c r="C444" i="18"/>
  <c r="B147" i="16"/>
  <c r="B147" i="18"/>
  <c r="B193" i="16"/>
  <c r="B193" i="18"/>
  <c r="B316" i="16"/>
  <c r="B316" i="18"/>
  <c r="B314" i="16"/>
  <c r="B314" i="18"/>
  <c r="B196" i="16"/>
  <c r="B196" i="18"/>
  <c r="C281" i="16"/>
  <c r="C281" i="18"/>
  <c r="B479" i="16"/>
  <c r="B479" i="18"/>
  <c r="B356" i="16"/>
  <c r="B356" i="18"/>
  <c r="B341" i="16"/>
  <c r="B341" i="18"/>
  <c r="B306" i="16"/>
  <c r="B306" i="18"/>
  <c r="B441" i="16"/>
  <c r="B441" i="18"/>
  <c r="B615" i="16"/>
  <c r="B615" i="18"/>
  <c r="B278" i="16"/>
  <c r="B278" i="18"/>
  <c r="B372" i="16"/>
  <c r="B372" i="18"/>
  <c r="B418" i="16"/>
  <c r="B418" i="18"/>
  <c r="B312" i="16"/>
  <c r="B312" i="18"/>
  <c r="B361" i="16"/>
  <c r="B361" i="18"/>
  <c r="B494" i="16"/>
  <c r="B494" i="18"/>
  <c r="B327" i="16"/>
  <c r="B327" i="18"/>
  <c r="B413" i="16"/>
  <c r="B413" i="18"/>
  <c r="B621" i="16"/>
  <c r="B621" i="18"/>
  <c r="B617" i="16"/>
  <c r="B617" i="18"/>
  <c r="B595" i="16"/>
  <c r="B595" i="18"/>
  <c r="B591" i="16"/>
  <c r="B591" i="18"/>
  <c r="B385" i="16"/>
  <c r="B385" i="18"/>
  <c r="B290" i="16"/>
  <c r="B290" i="18"/>
  <c r="B299" i="16"/>
  <c r="B299" i="18"/>
  <c r="B248" i="16"/>
  <c r="B248" i="18"/>
  <c r="B276" i="16"/>
  <c r="B276" i="18"/>
  <c r="B499" i="16"/>
  <c r="B499" i="18"/>
  <c r="B162" i="16"/>
  <c r="B162" i="18"/>
  <c r="B420" i="16"/>
  <c r="B420" i="18"/>
  <c r="C225" i="16"/>
  <c r="C225" i="18"/>
  <c r="B564" i="16"/>
  <c r="B564" i="18"/>
  <c r="B374" i="16"/>
  <c r="B374" i="18"/>
  <c r="B282" i="16"/>
  <c r="B282" i="18"/>
  <c r="B223" i="16"/>
  <c r="B223" i="18"/>
  <c r="B393" i="16"/>
  <c r="B393" i="18"/>
  <c r="B231" i="16"/>
  <c r="B231" i="18"/>
  <c r="B412" i="16"/>
  <c r="B412" i="18"/>
  <c r="B331" i="16"/>
  <c r="B331" i="18"/>
  <c r="B359" i="16"/>
  <c r="B359" i="18"/>
  <c r="B262" i="16"/>
  <c r="B262" i="18"/>
  <c r="B606" i="16"/>
  <c r="B606" i="18"/>
  <c r="B462" i="16"/>
  <c r="B462" i="18"/>
  <c r="B214" i="16"/>
  <c r="B214" i="18"/>
  <c r="B416" i="16"/>
  <c r="B416" i="18"/>
  <c r="B552" i="16"/>
  <c r="B552" i="18"/>
  <c r="B367" i="16"/>
  <c r="B367" i="18"/>
  <c r="B335" i="16"/>
  <c r="B335" i="18"/>
  <c r="B163" i="16"/>
  <c r="B163" i="18"/>
  <c r="B215" i="16"/>
  <c r="B215" i="18"/>
  <c r="B188" i="16"/>
  <c r="B188" i="18"/>
  <c r="B258" i="16"/>
  <c r="B258" i="18"/>
  <c r="B175" i="16"/>
  <c r="B175" i="18"/>
  <c r="B406" i="16"/>
  <c r="B406" i="18"/>
  <c r="B245" i="16"/>
  <c r="B245" i="18"/>
  <c r="B227" i="16"/>
  <c r="B227" i="18"/>
  <c r="B585" i="16"/>
  <c r="B585" i="18"/>
  <c r="B625" i="16"/>
  <c r="B625" i="18"/>
  <c r="B240" i="16"/>
  <c r="B240" i="18"/>
  <c r="B183" i="16"/>
  <c r="B183" i="18"/>
  <c r="B256" i="16"/>
  <c r="B256" i="18"/>
  <c r="B160" i="16"/>
  <c r="B160" i="18"/>
  <c r="B336" i="16"/>
  <c r="B336" i="18"/>
  <c r="B443" i="16"/>
  <c r="B443" i="18"/>
  <c r="B578" i="16"/>
  <c r="B578" i="18"/>
  <c r="C461" i="16"/>
  <c r="C461" i="18"/>
  <c r="B378" i="16"/>
  <c r="B378" i="18"/>
  <c r="B157" i="16"/>
  <c r="B157" i="18"/>
  <c r="B402" i="16"/>
  <c r="B402" i="18"/>
  <c r="B377" i="16"/>
  <c r="B377" i="18"/>
  <c r="C394" i="16"/>
  <c r="C394" i="18"/>
  <c r="B302" i="16"/>
  <c r="B302" i="18"/>
  <c r="B574" i="16"/>
  <c r="B574" i="18"/>
  <c r="B159" i="16"/>
  <c r="B159" i="18"/>
  <c r="B305" i="16"/>
  <c r="B305" i="18"/>
  <c r="B468" i="16"/>
  <c r="B468" i="18"/>
  <c r="B153" i="16"/>
  <c r="B153" i="18"/>
  <c r="B472" i="16"/>
  <c r="B472" i="18"/>
  <c r="B161" i="16"/>
  <c r="B161" i="18"/>
  <c r="B563" i="16"/>
  <c r="B563" i="18"/>
  <c r="C226" i="16"/>
  <c r="C226" i="18"/>
  <c r="B338" i="16"/>
  <c r="B338" i="18"/>
  <c r="B353" i="16"/>
  <c r="B353" i="18"/>
  <c r="B454" i="16"/>
  <c r="B454" i="18"/>
  <c r="B325" i="16"/>
  <c r="B325" i="18"/>
  <c r="B169" i="16"/>
  <c r="B169" i="18"/>
  <c r="B410" i="16"/>
  <c r="B410" i="18"/>
  <c r="B453" i="16"/>
  <c r="B453" i="18"/>
  <c r="B288" i="16"/>
  <c r="B288" i="18"/>
  <c r="B570" i="16"/>
  <c r="B570" i="18"/>
  <c r="B352" i="16"/>
  <c r="B352" i="18"/>
  <c r="B404" i="16"/>
  <c r="B404" i="18"/>
  <c r="B318" i="16"/>
  <c r="B318" i="18"/>
  <c r="D609" i="16"/>
  <c r="D609" i="18"/>
  <c r="C539" i="16"/>
  <c r="C539" i="18"/>
  <c r="D426" i="16"/>
  <c r="D426" i="18"/>
  <c r="C588" i="16"/>
  <c r="C588" i="18"/>
  <c r="D375" i="16"/>
  <c r="D375" i="18"/>
  <c r="D577" i="16"/>
  <c r="D577" i="18"/>
  <c r="D292" i="16"/>
  <c r="D292" i="18"/>
  <c r="D530" i="16"/>
  <c r="D530" i="18"/>
  <c r="D343" i="16"/>
  <c r="D343" i="18"/>
  <c r="C244" i="16"/>
  <c r="C244" i="18"/>
  <c r="C538" i="16"/>
  <c r="C538" i="18"/>
  <c r="D516" i="16"/>
  <c r="D516" i="18"/>
  <c r="D369" i="16"/>
  <c r="D369" i="18"/>
  <c r="D247" i="16"/>
  <c r="D247" i="18"/>
  <c r="D350" i="16"/>
  <c r="D350" i="18"/>
  <c r="D401" i="16"/>
  <c r="D401" i="18"/>
  <c r="C496" i="16"/>
  <c r="C496" i="18"/>
  <c r="D526" i="16"/>
  <c r="D526" i="18"/>
  <c r="D489" i="16"/>
  <c r="D489" i="18"/>
  <c r="D544" i="16"/>
  <c r="D544" i="18"/>
  <c r="C614" i="16"/>
  <c r="C614" i="18"/>
  <c r="C286" i="16"/>
  <c r="C286" i="18"/>
  <c r="C630" i="16"/>
  <c r="C630" i="18"/>
  <c r="D534" i="16"/>
  <c r="D534" i="18"/>
  <c r="D605" i="16"/>
  <c r="D605" i="18"/>
  <c r="D218" i="16"/>
  <c r="D218" i="18"/>
  <c r="D336" i="16"/>
  <c r="D336" i="18"/>
  <c r="D444" i="16"/>
  <c r="D444" i="18"/>
  <c r="C609" i="16"/>
  <c r="C609" i="18"/>
  <c r="D567" i="16"/>
  <c r="D567" i="18"/>
  <c r="D468" i="16"/>
  <c r="D468" i="18"/>
  <c r="D225" i="16"/>
  <c r="D225" i="18"/>
  <c r="D397" i="16"/>
  <c r="D397" i="18"/>
  <c r="C544" i="16"/>
  <c r="C544" i="18"/>
  <c r="C421" i="16"/>
  <c r="C421" i="18"/>
  <c r="D281" i="16"/>
  <c r="D281" i="18"/>
  <c r="D471" i="16"/>
  <c r="D471" i="18"/>
  <c r="D394" i="16"/>
  <c r="D394" i="18"/>
  <c r="D635" i="16"/>
  <c r="D635" i="18"/>
  <c r="D378" i="16"/>
  <c r="D378" i="18"/>
  <c r="C607" i="16"/>
  <c r="C607" i="18"/>
  <c r="D357" i="16"/>
  <c r="D357" i="18"/>
  <c r="B457" i="16"/>
  <c r="B457" i="18"/>
  <c r="B219" i="16"/>
  <c r="B219" i="18"/>
  <c r="B319" i="16"/>
  <c r="B319" i="18"/>
  <c r="C324" i="16"/>
  <c r="C324" i="18"/>
  <c r="B376" i="16"/>
  <c r="B376" i="18"/>
  <c r="B229" i="16"/>
  <c r="B229" i="18"/>
  <c r="B310" i="16"/>
  <c r="B310" i="18"/>
  <c r="B481" i="16"/>
  <c r="B481" i="18"/>
  <c r="B436" i="16"/>
  <c r="B436" i="18"/>
  <c r="B602" i="16"/>
  <c r="B602" i="18"/>
  <c r="B156" i="16"/>
  <c r="B156" i="18"/>
  <c r="B270" i="16"/>
  <c r="B270" i="18"/>
  <c r="B186" i="16"/>
  <c r="B186" i="18"/>
  <c r="B173" i="16"/>
  <c r="B173" i="18"/>
  <c r="B448" i="16"/>
  <c r="B448" i="18"/>
  <c r="B597" i="16"/>
  <c r="B597" i="18"/>
  <c r="B358" i="16"/>
  <c r="B358" i="18"/>
  <c r="B285" i="16"/>
  <c r="B285" i="18"/>
  <c r="B277" i="16"/>
  <c r="B277" i="18"/>
  <c r="B467" i="16"/>
  <c r="B467" i="18"/>
  <c r="B322" i="16"/>
  <c r="B322" i="18"/>
  <c r="B535" i="16"/>
  <c r="B535" i="18"/>
  <c r="B309" i="16"/>
  <c r="B309" i="18"/>
  <c r="B179" i="16"/>
  <c r="B179" i="18"/>
  <c r="B568" i="16"/>
  <c r="B568" i="18"/>
  <c r="B289" i="16"/>
  <c r="B289" i="18"/>
  <c r="B298" i="16"/>
  <c r="B298" i="18"/>
  <c r="B425" i="16"/>
  <c r="B425" i="18"/>
  <c r="C218" i="16"/>
  <c r="C218" i="18"/>
  <c r="B480" i="16"/>
  <c r="B480" i="18"/>
  <c r="B379" i="16"/>
  <c r="B379" i="18"/>
  <c r="B360" i="16"/>
  <c r="B360" i="18"/>
  <c r="B424" i="16"/>
  <c r="B424" i="18"/>
  <c r="B590" i="16"/>
  <c r="B590" i="18"/>
  <c r="B348" i="16"/>
  <c r="B348" i="18"/>
  <c r="B254" i="16"/>
  <c r="B254" i="18"/>
  <c r="D557" i="16"/>
  <c r="D557" i="18"/>
  <c r="D580" i="16"/>
  <c r="D580" i="18"/>
  <c r="D293" i="16"/>
  <c r="D293" i="18"/>
  <c r="B330" i="16"/>
  <c r="B330" i="18"/>
  <c r="B303" i="16"/>
  <c r="B303" i="18"/>
  <c r="B405" i="16"/>
  <c r="B405" i="18"/>
  <c r="C466" i="16"/>
  <c r="C466" i="18"/>
  <c r="B243" i="16"/>
  <c r="B243" i="18"/>
  <c r="B503" i="16"/>
  <c r="B503" i="18"/>
  <c r="B509" i="16"/>
  <c r="B509" i="18"/>
  <c r="B444" i="16"/>
  <c r="B444" i="18"/>
  <c r="B611" i="16"/>
  <c r="B611" i="18"/>
  <c r="B463" i="16"/>
  <c r="B463" i="18"/>
  <c r="B442" i="16"/>
  <c r="B442" i="18"/>
  <c r="B269" i="16"/>
  <c r="B269" i="18"/>
  <c r="B281" i="16"/>
  <c r="B281" i="18"/>
  <c r="B477" i="16"/>
  <c r="B477" i="18"/>
  <c r="B191" i="16"/>
  <c r="B191" i="18"/>
  <c r="B523" i="16"/>
  <c r="B523" i="18"/>
  <c r="B417" i="16"/>
  <c r="B417" i="18"/>
  <c r="B478" i="16"/>
  <c r="B478" i="18"/>
  <c r="B497" i="16"/>
  <c r="B497" i="18"/>
  <c r="B380" i="16"/>
  <c r="B380" i="18"/>
  <c r="B297" i="16"/>
  <c r="B297" i="18"/>
  <c r="B210" i="16"/>
  <c r="B210" i="18"/>
  <c r="B486" i="16"/>
  <c r="B486" i="18"/>
  <c r="B362" i="16"/>
  <c r="B362" i="18"/>
  <c r="B390" i="16"/>
  <c r="B390" i="18"/>
  <c r="C415" i="16"/>
  <c r="C415" i="18"/>
  <c r="B152" i="16"/>
  <c r="B152" i="18"/>
  <c r="B311" i="16"/>
  <c r="B311" i="18"/>
  <c r="B458" i="16"/>
  <c r="B458" i="18"/>
  <c r="B184" i="16"/>
  <c r="B184" i="18"/>
  <c r="B366" i="16"/>
  <c r="B366" i="18"/>
  <c r="B221" i="18"/>
  <c r="B329" i="16"/>
  <c r="B329" i="18"/>
  <c r="B364" i="16"/>
  <c r="B364" i="18"/>
  <c r="B488" i="16"/>
  <c r="B488" i="18"/>
  <c r="C145" i="16"/>
  <c r="C145" i="18"/>
  <c r="B225" i="16"/>
  <c r="B225" i="18"/>
  <c r="B558" i="16"/>
  <c r="B558" i="18"/>
  <c r="B190" i="16"/>
  <c r="B190" i="18"/>
  <c r="B187" i="16"/>
  <c r="B187" i="18"/>
  <c r="C597" i="16"/>
  <c r="C597" i="18"/>
  <c r="B579" i="16"/>
  <c r="B579" i="18"/>
  <c r="B150" i="16"/>
  <c r="B150" i="18"/>
  <c r="C586" i="16"/>
  <c r="C586" i="18"/>
  <c r="B275" i="16"/>
  <c r="B275" i="18"/>
  <c r="C403" i="16"/>
  <c r="C403" i="18"/>
  <c r="C285" i="16"/>
  <c r="C285" i="18"/>
  <c r="B340" i="16"/>
  <c r="B340" i="18"/>
  <c r="B511" i="16"/>
  <c r="B511" i="18"/>
  <c r="C277" i="16"/>
  <c r="C277" i="18"/>
  <c r="B537" i="16"/>
  <c r="B537" i="18"/>
  <c r="B177" i="16"/>
  <c r="B177" i="18"/>
  <c r="C467" i="16"/>
  <c r="C467" i="18"/>
  <c r="B587" i="16"/>
  <c r="B587" i="18"/>
  <c r="B301" i="16"/>
  <c r="B301" i="18"/>
  <c r="B170" i="16"/>
  <c r="B170" i="18"/>
  <c r="B172" i="16"/>
  <c r="B172" i="18"/>
  <c r="C535" i="16"/>
  <c r="C535" i="18"/>
  <c r="B232" i="16"/>
  <c r="B232" i="18"/>
  <c r="B213" i="16"/>
  <c r="B213" i="18"/>
  <c r="B491" i="16"/>
  <c r="B491" i="18"/>
  <c r="B204" i="16"/>
  <c r="B204" i="18"/>
  <c r="B626" i="16"/>
  <c r="B626" i="18"/>
  <c r="C179" i="16"/>
  <c r="C179" i="18"/>
  <c r="B261" i="16"/>
  <c r="B261" i="18"/>
  <c r="B429" i="16"/>
  <c r="B429" i="18"/>
  <c r="B556" i="16"/>
  <c r="B556" i="18"/>
  <c r="B174" i="16"/>
  <c r="B174" i="18"/>
  <c r="B344" i="16"/>
  <c r="B344" i="18"/>
  <c r="B323" i="16"/>
  <c r="B323" i="18"/>
  <c r="B423" i="16"/>
  <c r="B423" i="18"/>
  <c r="B459" i="16"/>
  <c r="B459" i="18"/>
  <c r="B263" i="16"/>
  <c r="B263" i="18"/>
  <c r="B549" i="16"/>
  <c r="B549" i="18"/>
  <c r="B461" i="16"/>
  <c r="B461" i="18"/>
  <c r="B230" i="16"/>
  <c r="B230" i="18"/>
  <c r="B445" i="16"/>
  <c r="B445" i="18"/>
  <c r="C238" i="16"/>
  <c r="C238" i="18"/>
  <c r="B394" i="16"/>
  <c r="B394" i="18"/>
  <c r="B504" i="16"/>
  <c r="B504" i="18"/>
  <c r="B370" i="16"/>
  <c r="B370" i="18"/>
  <c r="B346" i="16"/>
  <c r="B346" i="18"/>
  <c r="B211" i="16"/>
  <c r="B211" i="18"/>
  <c r="B272" i="16"/>
  <c r="B272" i="18"/>
  <c r="B315" i="16"/>
  <c r="B315" i="18"/>
  <c r="C351" i="16"/>
  <c r="C351" i="18"/>
  <c r="B460" i="16"/>
  <c r="B460" i="18"/>
  <c r="B321" i="16"/>
  <c r="B321" i="18"/>
  <c r="B317" i="16"/>
  <c r="B317" i="18"/>
  <c r="B226" i="16"/>
  <c r="B226" i="18"/>
  <c r="B246" i="16"/>
  <c r="B246" i="18"/>
  <c r="B487" i="16"/>
  <c r="B487" i="18"/>
  <c r="B296" i="16"/>
  <c r="B296" i="18"/>
  <c r="B431" i="16"/>
  <c r="B431" i="18"/>
  <c r="B355" i="16"/>
  <c r="B355" i="18"/>
  <c r="B559" i="16"/>
  <c r="B559" i="18"/>
  <c r="B198" i="16"/>
  <c r="B198" i="18"/>
  <c r="B483" i="16"/>
  <c r="B483" i="18"/>
  <c r="B320" i="16"/>
  <c r="B320" i="18"/>
  <c r="B144" i="16"/>
  <c r="B144" i="18"/>
  <c r="B146" i="16"/>
  <c r="B146" i="18"/>
  <c r="B565" i="16"/>
  <c r="B565" i="18"/>
  <c r="B200" i="16"/>
  <c r="B200" i="18"/>
  <c r="D368" i="16"/>
  <c r="D368" i="18"/>
  <c r="D594" i="16"/>
  <c r="D594" i="18"/>
  <c r="D593" i="16"/>
  <c r="D593" i="18"/>
  <c r="D260" i="16"/>
  <c r="D260" i="18"/>
  <c r="C426" i="16"/>
  <c r="C426" i="18"/>
  <c r="D634" i="16"/>
  <c r="D634" i="18"/>
  <c r="C375" i="16"/>
  <c r="C375" i="18"/>
  <c r="D562" i="16"/>
  <c r="D562" i="18"/>
  <c r="C530" i="16"/>
  <c r="C530" i="18"/>
  <c r="C343" i="16"/>
  <c r="C343" i="18"/>
  <c r="D623" i="16"/>
  <c r="D623" i="18"/>
  <c r="D304" i="16"/>
  <c r="D304" i="18"/>
  <c r="D189" i="16"/>
  <c r="D189" i="18"/>
  <c r="D566" i="16"/>
  <c r="D566" i="18"/>
  <c r="C516" i="16"/>
  <c r="C516" i="18"/>
  <c r="C369" i="16"/>
  <c r="C369" i="18"/>
  <c r="C247" i="16"/>
  <c r="C247" i="18"/>
  <c r="C350" i="16"/>
  <c r="C350" i="18"/>
  <c r="D527" i="16"/>
  <c r="D527" i="18"/>
  <c r="D176" i="16"/>
  <c r="D176" i="18"/>
  <c r="C526" i="16"/>
  <c r="C526" i="18"/>
  <c r="C489" i="16"/>
  <c r="C489" i="18"/>
  <c r="D165" i="16"/>
  <c r="D165" i="18"/>
  <c r="D324" i="16"/>
  <c r="D324" i="18"/>
  <c r="D505" i="16"/>
  <c r="D505" i="18"/>
  <c r="C534" i="16"/>
  <c r="C534" i="18"/>
  <c r="D571" i="16"/>
  <c r="D571" i="18"/>
  <c r="C605" i="16"/>
  <c r="C605" i="18"/>
  <c r="D328" i="16"/>
  <c r="D328" i="18"/>
  <c r="C550" i="16"/>
  <c r="C550" i="18"/>
  <c r="C593" i="16"/>
  <c r="C593" i="18"/>
  <c r="D403" i="16"/>
  <c r="D403" i="18"/>
  <c r="D586" i="16"/>
  <c r="D586" i="18"/>
  <c r="D226" i="16"/>
  <c r="D226" i="18"/>
  <c r="D597" i="16"/>
  <c r="D597" i="18"/>
  <c r="D168" i="16"/>
  <c r="D168" i="18"/>
  <c r="D145" i="16"/>
  <c r="D145" i="18"/>
  <c r="D332" i="16"/>
  <c r="D332" i="18"/>
  <c r="C553" i="16"/>
  <c r="C553" i="18"/>
  <c r="D508" i="16"/>
  <c r="D508" i="18"/>
  <c r="D541" i="16"/>
  <c r="D541" i="18"/>
  <c r="D238" i="16"/>
  <c r="D238" i="18"/>
  <c r="D341" i="16"/>
  <c r="D341" i="18"/>
  <c r="D415" i="16"/>
  <c r="D415" i="18"/>
  <c r="C363" i="16"/>
  <c r="C363" i="18"/>
  <c r="C241" i="16"/>
  <c r="C241" i="18"/>
  <c r="C207" i="16"/>
  <c r="C207" i="18"/>
  <c r="D524" i="16"/>
  <c r="D524" i="18"/>
  <c r="D555" i="16"/>
  <c r="D555" i="18"/>
  <c r="D560" i="16"/>
  <c r="D560" i="18"/>
  <c r="C304" i="16"/>
  <c r="C304" i="18"/>
  <c r="C189" i="16"/>
  <c r="C189" i="18"/>
  <c r="C566" i="16"/>
  <c r="C566" i="18"/>
  <c r="D438" i="16"/>
  <c r="D438" i="18"/>
  <c r="D158" i="16"/>
  <c r="D158" i="18"/>
  <c r="D381" i="16"/>
  <c r="D381" i="18"/>
  <c r="D624" i="16"/>
  <c r="D624" i="18"/>
  <c r="D618" i="16"/>
  <c r="D618" i="18"/>
  <c r="C527" i="16"/>
  <c r="C527" i="18"/>
  <c r="C176" i="16"/>
  <c r="C176" i="18"/>
  <c r="D421" i="16"/>
  <c r="D421" i="18"/>
  <c r="D333" i="16"/>
  <c r="D333" i="18"/>
  <c r="D419" i="16"/>
  <c r="D419" i="18"/>
  <c r="C582" i="16"/>
  <c r="C582" i="18"/>
  <c r="C505" i="16"/>
  <c r="C505" i="18"/>
  <c r="D616" i="16"/>
  <c r="D616" i="18"/>
  <c r="D629" i="16"/>
  <c r="D629" i="18"/>
  <c r="D513" i="16"/>
  <c r="D513" i="18"/>
  <c r="D633" i="16"/>
  <c r="D633" i="18"/>
  <c r="D240" i="16"/>
  <c r="D240" i="18"/>
  <c r="D149" i="16"/>
  <c r="D149" i="18"/>
  <c r="C342" i="16"/>
  <c r="C342" i="18"/>
  <c r="D393" i="16"/>
  <c r="D393" i="18"/>
  <c r="C293" i="16"/>
  <c r="C293" i="18"/>
  <c r="C401" i="16"/>
  <c r="C401" i="18"/>
  <c r="D351" i="16"/>
  <c r="D351" i="18"/>
  <c r="C623" i="16"/>
  <c r="C623" i="18"/>
  <c r="D339" i="16"/>
  <c r="D339" i="18"/>
  <c r="D203" i="16"/>
  <c r="D203" i="18"/>
  <c r="C557" i="16"/>
  <c r="C557" i="18"/>
  <c r="D455" i="16"/>
  <c r="D455" i="18"/>
  <c r="C498" i="16"/>
  <c r="C498" i="18"/>
  <c r="D179" i="16"/>
  <c r="D179" i="18"/>
  <c r="C220" i="16"/>
  <c r="C220" i="18"/>
  <c r="C532" i="16"/>
  <c r="C532" i="18"/>
  <c r="D466" i="16"/>
  <c r="D466" i="18"/>
  <c r="D467" i="16"/>
  <c r="D467" i="18"/>
  <c r="D648" i="11"/>
  <c r="D648" i="16"/>
  <c r="C645" i="11"/>
  <c r="C645" i="16"/>
  <c r="C644" i="11"/>
  <c r="C644" i="16"/>
  <c r="B652" i="11"/>
  <c r="B652" i="16"/>
  <c r="D640" i="11"/>
  <c r="D640" i="16"/>
  <c r="B643" i="11"/>
  <c r="B643" i="16"/>
  <c r="D654" i="11"/>
  <c r="D654" i="16"/>
  <c r="D642" i="11"/>
  <c r="D642" i="16"/>
  <c r="D651" i="11"/>
  <c r="D651" i="16"/>
  <c r="C640" i="11"/>
  <c r="C640" i="16"/>
  <c r="D646" i="11"/>
  <c r="D646" i="16"/>
  <c r="C646" i="11"/>
  <c r="C646" i="16"/>
  <c r="C642" i="11"/>
  <c r="C642" i="16"/>
  <c r="D647" i="11"/>
  <c r="D647" i="16"/>
  <c r="B638" i="11"/>
  <c r="B638" i="16"/>
  <c r="D649" i="11"/>
  <c r="D649" i="16"/>
  <c r="D655" i="11"/>
  <c r="D655" i="16"/>
  <c r="C651" i="11"/>
  <c r="C651" i="16"/>
  <c r="D645" i="11"/>
  <c r="D645" i="16"/>
  <c r="D644" i="11"/>
  <c r="D644" i="16"/>
  <c r="D639" i="11"/>
  <c r="D639" i="16"/>
  <c r="B522" i="11"/>
  <c r="B522" i="17"/>
  <c r="B330" i="11"/>
  <c r="B330" i="17"/>
  <c r="B303" i="11"/>
  <c r="B303" i="17"/>
  <c r="B405" i="11"/>
  <c r="B405" i="17"/>
  <c r="C466" i="11"/>
  <c r="C466" i="17"/>
  <c r="B243" i="11"/>
  <c r="B243" i="17"/>
  <c r="B503" i="11"/>
  <c r="B503" i="17"/>
  <c r="B509" i="11"/>
  <c r="B509" i="17"/>
  <c r="B444" i="11"/>
  <c r="B444" i="17"/>
  <c r="B611" i="11"/>
  <c r="B611" i="17"/>
  <c r="B463" i="11"/>
  <c r="B463" i="17"/>
  <c r="B442" i="11"/>
  <c r="B442" i="17"/>
  <c r="B269" i="11"/>
  <c r="B269" i="17"/>
  <c r="B281" i="11"/>
  <c r="B281" i="17"/>
  <c r="B477" i="11"/>
  <c r="B477" i="17"/>
  <c r="B191" i="11"/>
  <c r="B191" i="17"/>
  <c r="B523" i="11"/>
  <c r="B523" i="17"/>
  <c r="B417" i="11"/>
  <c r="B417" i="17"/>
  <c r="B478" i="11"/>
  <c r="B478" i="17"/>
  <c r="B497" i="11"/>
  <c r="B497" i="17"/>
  <c r="B380" i="11"/>
  <c r="B380" i="17"/>
  <c r="B297" i="11"/>
  <c r="B297" i="17"/>
  <c r="B210" i="11"/>
  <c r="B210" i="17"/>
  <c r="B486" i="11"/>
  <c r="B486" i="17"/>
  <c r="B362" i="11"/>
  <c r="B362" i="17"/>
  <c r="B390" i="11"/>
  <c r="B390" i="17"/>
  <c r="C415" i="11"/>
  <c r="C415" i="17"/>
  <c r="B152" i="11"/>
  <c r="B152" i="17"/>
  <c r="B311" i="11"/>
  <c r="B311" i="17"/>
  <c r="B458" i="11"/>
  <c r="B458" i="17"/>
  <c r="B184" i="11"/>
  <c r="B184" i="17"/>
  <c r="B366" i="11"/>
  <c r="B366" i="17"/>
  <c r="B221" i="11"/>
  <c r="B221" i="17"/>
  <c r="B329" i="11"/>
  <c r="B329" i="17"/>
  <c r="B364" i="11"/>
  <c r="B364" i="17"/>
  <c r="B488" i="11"/>
  <c r="B488" i="17"/>
  <c r="C145" i="11"/>
  <c r="C145" i="17"/>
  <c r="B225" i="11"/>
  <c r="B225" i="17"/>
  <c r="B558" i="11"/>
  <c r="B558" i="17"/>
  <c r="B190" i="11"/>
  <c r="B190" i="17"/>
  <c r="B187" i="11"/>
  <c r="B187" i="17"/>
  <c r="C597" i="11"/>
  <c r="C597" i="17"/>
  <c r="B579" i="11"/>
  <c r="B579" i="17"/>
  <c r="B150" i="11"/>
  <c r="B150" i="17"/>
  <c r="C586" i="11"/>
  <c r="C586" i="17"/>
  <c r="B275" i="11"/>
  <c r="B275" i="17"/>
  <c r="C403" i="11"/>
  <c r="C403" i="17"/>
  <c r="C285" i="11"/>
  <c r="C285" i="17"/>
  <c r="B340" i="11"/>
  <c r="B340" i="17"/>
  <c r="B511" i="11"/>
  <c r="B511" i="17"/>
  <c r="C277" i="11"/>
  <c r="C277" i="17"/>
  <c r="B537" i="11"/>
  <c r="B537" i="17"/>
  <c r="B177" i="11"/>
  <c r="B177" i="17"/>
  <c r="C467" i="11"/>
  <c r="C467" i="17"/>
  <c r="B587" i="11"/>
  <c r="B587" i="17"/>
  <c r="B301" i="11"/>
  <c r="B301" i="17"/>
  <c r="B170" i="11"/>
  <c r="B170" i="17"/>
  <c r="B172" i="11"/>
  <c r="B172" i="17"/>
  <c r="C535" i="11"/>
  <c r="C535" i="17"/>
  <c r="B232" i="11"/>
  <c r="B232" i="17"/>
  <c r="B213" i="11"/>
  <c r="B213" i="17"/>
  <c r="B491" i="11"/>
  <c r="B491" i="17"/>
  <c r="B204" i="11"/>
  <c r="B204" i="17"/>
  <c r="B626" i="11"/>
  <c r="B626" i="17"/>
  <c r="C179" i="11"/>
  <c r="C179" i="17"/>
  <c r="B261" i="11"/>
  <c r="B261" i="17"/>
  <c r="B429" i="11"/>
  <c r="B429" i="17"/>
  <c r="B556" i="11"/>
  <c r="B556" i="17"/>
  <c r="B174" i="11"/>
  <c r="B174" i="17"/>
  <c r="B344" i="11"/>
  <c r="B344" i="17"/>
  <c r="B323" i="11"/>
  <c r="B323" i="17"/>
  <c r="B423" i="11"/>
  <c r="B423" i="17"/>
  <c r="B459" i="11"/>
  <c r="B459" i="17"/>
  <c r="B263" i="11"/>
  <c r="B263" i="17"/>
  <c r="B549" i="11"/>
  <c r="B549" i="17"/>
  <c r="B461" i="11"/>
  <c r="B461" i="17"/>
  <c r="B230" i="11"/>
  <c r="B230" i="17"/>
  <c r="B445" i="11"/>
  <c r="B445" i="17"/>
  <c r="C238" i="11"/>
  <c r="C238" i="17"/>
  <c r="B394" i="11"/>
  <c r="B394" i="17"/>
  <c r="B504" i="11"/>
  <c r="B504" i="17"/>
  <c r="B370" i="11"/>
  <c r="B370" i="17"/>
  <c r="B346" i="11"/>
  <c r="B346" i="17"/>
  <c r="B211" i="11"/>
  <c r="B211" i="17"/>
  <c r="B272" i="11"/>
  <c r="B272" i="17"/>
  <c r="B315" i="11"/>
  <c r="B315" i="17"/>
  <c r="C351" i="11"/>
  <c r="C351" i="17"/>
  <c r="B460" i="11"/>
  <c r="B460" i="17"/>
  <c r="B321" i="11"/>
  <c r="B321" i="17"/>
  <c r="B317" i="11"/>
  <c r="B317" i="17"/>
  <c r="B226" i="11"/>
  <c r="B226" i="17"/>
  <c r="B246" i="11"/>
  <c r="B246" i="17"/>
  <c r="B487" i="11"/>
  <c r="B487" i="17"/>
  <c r="B296" i="11"/>
  <c r="B296" i="17"/>
  <c r="B431" i="11"/>
  <c r="B431" i="17"/>
  <c r="B355" i="11"/>
  <c r="B355" i="17"/>
  <c r="B559" i="11"/>
  <c r="B559" i="17"/>
  <c r="B198" i="11"/>
  <c r="B198" i="17"/>
  <c r="B483" i="11"/>
  <c r="B483" i="17"/>
  <c r="B320" i="11"/>
  <c r="B320" i="17"/>
  <c r="B144" i="11"/>
  <c r="B144" i="17"/>
  <c r="B146" i="11"/>
  <c r="B146" i="17"/>
  <c r="B565" i="11"/>
  <c r="B565" i="17"/>
  <c r="B200" i="11"/>
  <c r="B200" i="17"/>
  <c r="D368" i="11"/>
  <c r="D368" i="17"/>
  <c r="D594" i="11"/>
  <c r="D594" i="17"/>
  <c r="D593" i="11"/>
  <c r="D593" i="17"/>
  <c r="D260" i="11"/>
  <c r="D260" i="17"/>
  <c r="C426" i="11"/>
  <c r="C426" i="17"/>
  <c r="D634" i="11"/>
  <c r="D634" i="17"/>
  <c r="C375" i="11"/>
  <c r="C375" i="17"/>
  <c r="D562" i="11"/>
  <c r="D562" i="17"/>
  <c r="C530" i="11"/>
  <c r="C530" i="17"/>
  <c r="C343" i="11"/>
  <c r="C343" i="17"/>
  <c r="D623" i="11"/>
  <c r="D623" i="17"/>
  <c r="D304" i="11"/>
  <c r="D304" i="17"/>
  <c r="D189" i="11"/>
  <c r="D189" i="17"/>
  <c r="D566" i="11"/>
  <c r="D566" i="17"/>
  <c r="C516" i="11"/>
  <c r="C516" i="17"/>
  <c r="C369" i="11"/>
  <c r="C369" i="17"/>
  <c r="C247" i="11"/>
  <c r="C247" i="17"/>
  <c r="C350" i="11"/>
  <c r="C350" i="17"/>
  <c r="D527" i="11"/>
  <c r="D527" i="17"/>
  <c r="D176" i="11"/>
  <c r="D176" i="17"/>
  <c r="C526" i="11"/>
  <c r="C526" i="17"/>
  <c r="C489" i="11"/>
  <c r="C489" i="17"/>
  <c r="D165" i="11"/>
  <c r="D165" i="17"/>
  <c r="D324" i="11"/>
  <c r="D324" i="17"/>
  <c r="D505" i="11"/>
  <c r="D505" i="17"/>
  <c r="C534" i="11"/>
  <c r="C534" i="17"/>
  <c r="D571" i="11"/>
  <c r="D571" i="17"/>
  <c r="C605" i="11"/>
  <c r="C605" i="17"/>
  <c r="D328" i="11"/>
  <c r="D328" i="17"/>
  <c r="C550" i="11"/>
  <c r="C550" i="17"/>
  <c r="C593" i="11"/>
  <c r="C593" i="17"/>
  <c r="D403" i="11"/>
  <c r="D403" i="17"/>
  <c r="D586" i="11"/>
  <c r="D586" i="17"/>
  <c r="D226" i="11"/>
  <c r="D226" i="17"/>
  <c r="D597" i="11"/>
  <c r="D597" i="17"/>
  <c r="D168" i="11"/>
  <c r="D168" i="17"/>
  <c r="D145" i="11"/>
  <c r="D145" i="17"/>
  <c r="D332" i="11"/>
  <c r="D332" i="17"/>
  <c r="C553" i="11"/>
  <c r="C553" i="17"/>
  <c r="D508" i="11"/>
  <c r="D508" i="17"/>
  <c r="D541" i="11"/>
  <c r="D541" i="17"/>
  <c r="D238" i="11"/>
  <c r="D238" i="17"/>
  <c r="D341" i="11"/>
  <c r="D341" i="17"/>
  <c r="D415" i="11"/>
  <c r="D415" i="17"/>
  <c r="C363" i="11"/>
  <c r="C363" i="17"/>
  <c r="C241" i="11"/>
  <c r="C241" i="17"/>
  <c r="C207" i="11"/>
  <c r="C207" i="17"/>
  <c r="B279" i="11"/>
  <c r="B279" i="17"/>
  <c r="B604" i="11"/>
  <c r="B604" i="17"/>
  <c r="B358" i="11"/>
  <c r="B358" i="17"/>
  <c r="B586" i="11"/>
  <c r="B586" i="17"/>
  <c r="B536" i="11"/>
  <c r="B536" i="17"/>
  <c r="B403" i="11"/>
  <c r="B403" i="17"/>
  <c r="B285" i="11"/>
  <c r="B285" i="17"/>
  <c r="B384" i="11"/>
  <c r="B384" i="17"/>
  <c r="B277" i="11"/>
  <c r="B277" i="17"/>
  <c r="B242" i="11"/>
  <c r="B242" i="17"/>
  <c r="C455" i="11"/>
  <c r="C455" i="17"/>
  <c r="B467" i="11"/>
  <c r="B467" i="17"/>
  <c r="B255" i="11"/>
  <c r="B255" i="17"/>
  <c r="B554" i="11"/>
  <c r="B554" i="17"/>
  <c r="B322" i="11"/>
  <c r="B322" i="17"/>
  <c r="B391" i="11"/>
  <c r="B391" i="17"/>
  <c r="B542" i="11"/>
  <c r="B542" i="17"/>
  <c r="B535" i="11"/>
  <c r="B535" i="17"/>
  <c r="B447" i="11"/>
  <c r="B447" i="17"/>
  <c r="B599" i="11"/>
  <c r="B599" i="17"/>
  <c r="B309" i="11"/>
  <c r="B309" i="17"/>
  <c r="B178" i="11"/>
  <c r="B178" i="17"/>
  <c r="B531" i="11"/>
  <c r="B531" i="17"/>
  <c r="B179" i="11"/>
  <c r="B179" i="17"/>
  <c r="B492" i="11"/>
  <c r="B492" i="17"/>
  <c r="B473" i="11"/>
  <c r="B473" i="17"/>
  <c r="B568" i="11"/>
  <c r="B568" i="17"/>
  <c r="B259" i="11"/>
  <c r="B259" i="17"/>
  <c r="B289" i="11"/>
  <c r="B289" i="17"/>
  <c r="B308" i="11"/>
  <c r="B308" i="17"/>
  <c r="B283" i="11"/>
  <c r="B283" i="17"/>
  <c r="B298" i="11"/>
  <c r="B298" i="17"/>
  <c r="B326" i="11"/>
  <c r="B326" i="17"/>
  <c r="B274" i="11"/>
  <c r="B274" i="17"/>
  <c r="B425" i="11"/>
  <c r="B425" i="17"/>
  <c r="B414" i="11"/>
  <c r="B414" i="17"/>
  <c r="B533" i="11"/>
  <c r="B533" i="17"/>
  <c r="C218" i="11"/>
  <c r="C218" i="17"/>
  <c r="B238" i="11"/>
  <c r="B238" i="17"/>
  <c r="C545" i="11"/>
  <c r="C545" i="17"/>
  <c r="B480" i="11"/>
  <c r="B480" i="17"/>
  <c r="B470" i="11"/>
  <c r="B470" i="17"/>
  <c r="B434" i="11"/>
  <c r="B434" i="17"/>
  <c r="B379" i="11"/>
  <c r="B379" i="17"/>
  <c r="B520" i="11"/>
  <c r="B520" i="17"/>
  <c r="B360" i="11"/>
  <c r="B360" i="17"/>
  <c r="B351" i="11"/>
  <c r="B351" i="17"/>
  <c r="B435" i="11"/>
  <c r="B435" i="17"/>
  <c r="B424" i="11"/>
  <c r="B424" i="17"/>
  <c r="B382" i="11"/>
  <c r="B382" i="17"/>
  <c r="B590" i="11"/>
  <c r="B590" i="17"/>
  <c r="B291" i="11"/>
  <c r="B291" i="17"/>
  <c r="B469" i="11"/>
  <c r="B469" i="17"/>
  <c r="B348" i="11"/>
  <c r="B348" i="17"/>
  <c r="B389" i="11"/>
  <c r="B389" i="17"/>
  <c r="B265" i="11"/>
  <c r="B265" i="17"/>
  <c r="B295" i="11"/>
  <c r="B295" i="17"/>
  <c r="B201" i="11"/>
  <c r="B201" i="17"/>
  <c r="B450" i="11"/>
  <c r="B450" i="17"/>
  <c r="B254" i="11"/>
  <c r="B254" i="17"/>
  <c r="D557" i="11"/>
  <c r="D557" i="17"/>
  <c r="C260" i="11"/>
  <c r="C260" i="17"/>
  <c r="D388" i="11"/>
  <c r="D388" i="17"/>
  <c r="D580" i="11"/>
  <c r="D580" i="17"/>
  <c r="D631" i="11"/>
  <c r="D631" i="17"/>
  <c r="D293" i="11"/>
  <c r="D293" i="17"/>
  <c r="C634" i="11"/>
  <c r="C634" i="17"/>
  <c r="D572" i="11"/>
  <c r="D572" i="17"/>
  <c r="D622" i="11"/>
  <c r="D622" i="17"/>
  <c r="D484" i="11"/>
  <c r="D484" i="17"/>
  <c r="D519" i="11"/>
  <c r="D519" i="17"/>
  <c r="D524" i="11"/>
  <c r="D524" i="17"/>
  <c r="D555" i="11"/>
  <c r="D555" i="17"/>
  <c r="D560" i="11"/>
  <c r="D560" i="17"/>
  <c r="C304" i="11"/>
  <c r="C304" i="17"/>
  <c r="C189" i="11"/>
  <c r="C189" i="17"/>
  <c r="C566" i="11"/>
  <c r="C566" i="17"/>
  <c r="D438" i="11"/>
  <c r="D438" i="17"/>
  <c r="D158" i="11"/>
  <c r="D158" i="17"/>
  <c r="D381" i="11"/>
  <c r="D381" i="17"/>
  <c r="D624" i="11"/>
  <c r="D624" i="17"/>
  <c r="D618" i="11"/>
  <c r="D618" i="17"/>
  <c r="C527" i="11"/>
  <c r="C527" i="17"/>
  <c r="C176" i="11"/>
  <c r="C176" i="17"/>
  <c r="D421" i="11"/>
  <c r="D421" i="17"/>
  <c r="D333" i="11"/>
  <c r="D333" i="17"/>
  <c r="D419" i="11"/>
  <c r="D419" i="17"/>
  <c r="C582" i="11"/>
  <c r="C582" i="17"/>
  <c r="C505" i="11"/>
  <c r="C505" i="17"/>
  <c r="D616" i="11"/>
  <c r="D616" i="17"/>
  <c r="D629" i="11"/>
  <c r="D629" i="17"/>
  <c r="D513" i="11"/>
  <c r="D513" i="17"/>
  <c r="D633" i="11"/>
  <c r="D633" i="17"/>
  <c r="D240" i="11"/>
  <c r="D240" i="17"/>
  <c r="D149" i="11"/>
  <c r="D149" i="17"/>
  <c r="C342" i="11"/>
  <c r="C342" i="17"/>
  <c r="D393" i="11"/>
  <c r="D393" i="17"/>
  <c r="C293" i="11"/>
  <c r="C293" i="17"/>
  <c r="C401" i="11"/>
  <c r="C401" i="17"/>
  <c r="D351" i="11"/>
  <c r="D351" i="17"/>
  <c r="C623" i="11"/>
  <c r="C623" i="17"/>
  <c r="D339" i="11"/>
  <c r="D339" i="17"/>
  <c r="D203" i="11"/>
  <c r="D203" i="17"/>
  <c r="C557" i="11"/>
  <c r="C557" i="17"/>
  <c r="D455" i="11"/>
  <c r="D455" i="17"/>
  <c r="C498" i="11"/>
  <c r="C498" i="17"/>
  <c r="D179" i="11"/>
  <c r="D179" i="17"/>
  <c r="C220" i="11"/>
  <c r="C220" i="17"/>
  <c r="C532" i="11"/>
  <c r="C532" i="17"/>
  <c r="D466" i="11"/>
  <c r="D466" i="17"/>
  <c r="D467" i="11"/>
  <c r="D467" i="17"/>
  <c r="B373" i="11"/>
  <c r="B373" i="17"/>
  <c r="B466" i="11"/>
  <c r="B466" i="17"/>
  <c r="B235" i="11"/>
  <c r="B235" i="17"/>
  <c r="B319" i="11"/>
  <c r="B319" i="17"/>
  <c r="C149" i="11"/>
  <c r="C149" i="17"/>
  <c r="B474" i="11"/>
  <c r="B474" i="17"/>
  <c r="B154" i="11"/>
  <c r="B154" i="17"/>
  <c r="B229" i="11"/>
  <c r="B229" i="17"/>
  <c r="B310" i="11"/>
  <c r="B310" i="17"/>
  <c r="B481" i="11"/>
  <c r="B481" i="17"/>
  <c r="C339" i="11"/>
  <c r="C339" i="17"/>
  <c r="B449" i="11"/>
  <c r="B449" i="17"/>
  <c r="B180" i="11"/>
  <c r="B180" i="17"/>
  <c r="B156" i="11"/>
  <c r="B156" i="17"/>
  <c r="C203" i="11"/>
  <c r="C203" i="17"/>
  <c r="B399" i="11"/>
  <c r="B399" i="17"/>
  <c r="B186" i="11"/>
  <c r="B186" i="17"/>
  <c r="B173" i="11"/>
  <c r="B173" i="17"/>
  <c r="B145" i="11"/>
  <c r="B145" i="17"/>
  <c r="B601" i="11"/>
  <c r="B601" i="17"/>
  <c r="B597" i="11"/>
  <c r="B597" i="17"/>
  <c r="B515" i="11"/>
  <c r="B515" i="17"/>
  <c r="C332" i="11"/>
  <c r="C332" i="17"/>
  <c r="B540" i="11"/>
  <c r="B540" i="17"/>
  <c r="B252" i="11"/>
  <c r="B252" i="17"/>
  <c r="B482" i="11"/>
  <c r="B482" i="17"/>
  <c r="B307" i="11"/>
  <c r="B307" i="17"/>
  <c r="B567" i="11"/>
  <c r="B567" i="17"/>
  <c r="B371" i="11"/>
  <c r="B371" i="17"/>
  <c r="B345" i="11"/>
  <c r="B345" i="17"/>
  <c r="B149" i="11"/>
  <c r="B149" i="17"/>
  <c r="B324" i="11"/>
  <c r="B324" i="17"/>
  <c r="B181" i="11"/>
  <c r="B181" i="17"/>
  <c r="B349" i="11"/>
  <c r="B349" i="17"/>
  <c r="B239" i="11"/>
  <c r="B239" i="17"/>
  <c r="B266" i="11"/>
  <c r="B266" i="17"/>
  <c r="B264" i="11"/>
  <c r="B264" i="17"/>
  <c r="C341" i="11"/>
  <c r="C341" i="17"/>
  <c r="B397" i="11"/>
  <c r="B397" i="17"/>
  <c r="B171" i="11"/>
  <c r="B171" i="17"/>
  <c r="B386" i="11"/>
  <c r="B386" i="17"/>
  <c r="B192" i="11"/>
  <c r="B192" i="17"/>
  <c r="B194" i="11"/>
  <c r="B194" i="17"/>
  <c r="B168" i="11"/>
  <c r="B168" i="17"/>
  <c r="B339" i="11"/>
  <c r="B339" i="17"/>
  <c r="B233" i="11"/>
  <c r="B233" i="17"/>
  <c r="B500" i="11"/>
  <c r="B500" i="17"/>
  <c r="B334" i="11"/>
  <c r="B334" i="17"/>
  <c r="B440" i="11"/>
  <c r="B440" i="17"/>
  <c r="B273" i="17"/>
  <c r="B167" i="11"/>
  <c r="B167" i="17"/>
  <c r="B203" i="11"/>
  <c r="B203" i="17"/>
  <c r="B396" i="11"/>
  <c r="B396" i="17"/>
  <c r="B548" i="11"/>
  <c r="B548" i="17"/>
  <c r="B546" i="11"/>
  <c r="B546" i="17"/>
  <c r="B475" i="11"/>
  <c r="B475" i="17"/>
  <c r="B439" i="11"/>
  <c r="B439" i="17"/>
  <c r="B493" i="11"/>
  <c r="B493" i="17"/>
  <c r="B217" i="11"/>
  <c r="B217" i="17"/>
  <c r="B508" i="11"/>
  <c r="B508" i="17"/>
  <c r="B249" i="11"/>
  <c r="B249" i="17"/>
  <c r="B354" i="11"/>
  <c r="B354" i="17"/>
  <c r="B209" i="11"/>
  <c r="B209" i="17"/>
  <c r="B328" i="11"/>
  <c r="B328" i="17"/>
  <c r="C393" i="11"/>
  <c r="C393" i="17"/>
  <c r="B437" i="11"/>
  <c r="B437" i="17"/>
  <c r="B267" i="11"/>
  <c r="B267" i="17"/>
  <c r="B465" i="11"/>
  <c r="B465" i="17"/>
  <c r="B300" i="11"/>
  <c r="B300" i="17"/>
  <c r="B395" i="11"/>
  <c r="B395" i="17"/>
  <c r="B387" i="11"/>
  <c r="B387" i="17"/>
  <c r="B501" i="11"/>
  <c r="B501" i="17"/>
  <c r="B451" i="11"/>
  <c r="B451" i="17"/>
  <c r="B224" i="11"/>
  <c r="B224" i="17"/>
  <c r="B271" i="11"/>
  <c r="B271" i="17"/>
  <c r="B284" i="11"/>
  <c r="B284" i="17"/>
  <c r="B455" i="11"/>
  <c r="B455" i="17"/>
  <c r="B490" i="11"/>
  <c r="B490" i="17"/>
  <c r="B392" i="11"/>
  <c r="B392" i="17"/>
  <c r="B280" i="11"/>
  <c r="B280" i="17"/>
  <c r="B433" i="11"/>
  <c r="B433" i="17"/>
  <c r="B398" i="11"/>
  <c r="B398" i="17"/>
  <c r="B518" i="11"/>
  <c r="B518" i="17"/>
  <c r="B257" i="11"/>
  <c r="B257" i="17"/>
  <c r="B428" i="11"/>
  <c r="B428" i="17"/>
  <c r="B400" i="11"/>
  <c r="B400" i="17"/>
  <c r="B456" i="11"/>
  <c r="B456" i="17"/>
  <c r="B411" i="11"/>
  <c r="B411" i="17"/>
  <c r="B197" i="11"/>
  <c r="B197" i="17"/>
  <c r="B409" i="11"/>
  <c r="B409" i="17"/>
  <c r="B216" i="11"/>
  <c r="B216" i="17"/>
  <c r="B195" i="11"/>
  <c r="B195" i="17"/>
  <c r="C240" i="11"/>
  <c r="C240" i="17"/>
  <c r="B422" i="11"/>
  <c r="B422" i="17"/>
  <c r="B212" i="11"/>
  <c r="B212" i="17"/>
  <c r="B506" i="11"/>
  <c r="B506" i="17"/>
  <c r="C336" i="11"/>
  <c r="C336" i="17"/>
  <c r="B148" i="11"/>
  <c r="B148" i="17"/>
  <c r="B166" i="11"/>
  <c r="B166" i="17"/>
  <c r="B268" i="11"/>
  <c r="B268" i="17"/>
  <c r="C378" i="11"/>
  <c r="C378" i="17"/>
  <c r="B464" i="11"/>
  <c r="B464" i="17"/>
  <c r="B485" i="11"/>
  <c r="B485" i="17"/>
  <c r="B218" i="11"/>
  <c r="B218" i="17"/>
  <c r="B347" i="11"/>
  <c r="B347" i="17"/>
  <c r="B545" i="11"/>
  <c r="B545" i="17"/>
  <c r="B251" i="11"/>
  <c r="B251" i="17"/>
  <c r="B208" i="11"/>
  <c r="B208" i="17"/>
  <c r="B430" i="11"/>
  <c r="B430" i="17"/>
  <c r="C468" i="11"/>
  <c r="C468" i="17"/>
  <c r="B199" i="11"/>
  <c r="B199" i="17"/>
  <c r="B514" i="11"/>
  <c r="B514" i="17"/>
  <c r="B185" i="11"/>
  <c r="B185" i="17"/>
  <c r="B528" i="11"/>
  <c r="B528" i="17"/>
  <c r="B237" i="11"/>
  <c r="B237" i="17"/>
  <c r="B613" i="11"/>
  <c r="B613" i="17"/>
  <c r="C525" i="11"/>
  <c r="C525" i="17"/>
  <c r="B206" i="11"/>
  <c r="B206" i="17"/>
  <c r="B510" i="11"/>
  <c r="B510" i="17"/>
  <c r="B495" i="11"/>
  <c r="B495" i="17"/>
  <c r="B446" i="11"/>
  <c r="B446" i="17"/>
  <c r="B337" i="11"/>
  <c r="B337" i="17"/>
  <c r="B222" i="11"/>
  <c r="B222" i="17"/>
  <c r="B383" i="11"/>
  <c r="B383" i="17"/>
  <c r="B407" i="11"/>
  <c r="B407" i="17"/>
  <c r="B250" i="11"/>
  <c r="B250" i="17"/>
  <c r="B202" i="11"/>
  <c r="B202" i="17"/>
  <c r="B236" i="11"/>
  <c r="B236" i="17"/>
  <c r="B592" i="11"/>
  <c r="B592" i="17"/>
  <c r="C596" i="11"/>
  <c r="C596" i="17"/>
  <c r="D608" i="11"/>
  <c r="D608" i="17"/>
  <c r="D636" i="11"/>
  <c r="D636" i="17"/>
  <c r="D539" i="11"/>
  <c r="D539" i="17"/>
  <c r="C388" i="11"/>
  <c r="C388" i="17"/>
  <c r="C580" i="11"/>
  <c r="C580" i="17"/>
  <c r="D543" i="11"/>
  <c r="D543" i="17"/>
  <c r="D588" i="11"/>
  <c r="D588" i="17"/>
  <c r="C572" i="11"/>
  <c r="C572" i="17"/>
  <c r="C622" i="11"/>
  <c r="C622" i="17"/>
  <c r="C484" i="11"/>
  <c r="C484" i="17"/>
  <c r="C519" i="11"/>
  <c r="C519" i="17"/>
  <c r="C524" i="11"/>
  <c r="C524" i="17"/>
  <c r="C555" i="11"/>
  <c r="C555" i="17"/>
  <c r="D517" i="11"/>
  <c r="D517" i="17"/>
  <c r="D244" i="11"/>
  <c r="D244" i="17"/>
  <c r="D538" i="11"/>
  <c r="D538" i="17"/>
  <c r="C438" i="11"/>
  <c r="C438" i="17"/>
  <c r="C158" i="11"/>
  <c r="C158" i="17"/>
  <c r="C381" i="11"/>
  <c r="C381" i="17"/>
  <c r="C624" i="11"/>
  <c r="C624" i="17"/>
  <c r="D496" i="11"/>
  <c r="D496" i="17"/>
  <c r="D598" i="11"/>
  <c r="D598" i="17"/>
  <c r="D512" i="11"/>
  <c r="D512" i="17"/>
  <c r="D553" i="11"/>
  <c r="D553" i="17"/>
  <c r="C333" i="11"/>
  <c r="C333" i="17"/>
  <c r="C419" i="11"/>
  <c r="C419" i="17"/>
  <c r="D614" i="11"/>
  <c r="D614" i="17"/>
  <c r="D286" i="11"/>
  <c r="D286" i="17"/>
  <c r="D630" i="11"/>
  <c r="D630" i="17"/>
  <c r="C616" i="11"/>
  <c r="C616" i="17"/>
  <c r="C629" i="11"/>
  <c r="C629" i="17"/>
  <c r="D583" i="11"/>
  <c r="D583" i="17"/>
  <c r="C633" i="11"/>
  <c r="C633" i="17"/>
  <c r="D535" i="11"/>
  <c r="D535" i="17"/>
  <c r="C512" i="11"/>
  <c r="C512" i="17"/>
  <c r="C636" i="11"/>
  <c r="C636" i="17"/>
  <c r="C618" i="11"/>
  <c r="C618" i="17"/>
  <c r="C571" i="11"/>
  <c r="C571" i="17"/>
  <c r="C543" i="11"/>
  <c r="C543" i="17"/>
  <c r="C562" i="11"/>
  <c r="C562" i="17"/>
  <c r="C560" i="11"/>
  <c r="C560" i="17"/>
  <c r="D285" i="11"/>
  <c r="D285" i="17"/>
  <c r="D461" i="11"/>
  <c r="D461" i="17"/>
  <c r="C577" i="11"/>
  <c r="C577" i="17"/>
  <c r="C292" i="11"/>
  <c r="C292" i="17"/>
  <c r="C637" i="11"/>
  <c r="C637" i="17"/>
  <c r="D277" i="11"/>
  <c r="D277" i="17"/>
  <c r="C584" i="11"/>
  <c r="C584" i="17"/>
  <c r="C610" i="11"/>
  <c r="C610" i="17"/>
  <c r="C234" i="11"/>
  <c r="C234" i="17"/>
  <c r="D545" i="11"/>
  <c r="D545" i="17"/>
  <c r="D529" i="11"/>
  <c r="D529" i="17"/>
  <c r="C253" i="11"/>
  <c r="C253" i="17"/>
  <c r="B182" i="11"/>
  <c r="B182" i="17"/>
  <c r="B457" i="11"/>
  <c r="B457" i="17"/>
  <c r="B219" i="11"/>
  <c r="B219" i="17"/>
  <c r="C567" i="11"/>
  <c r="C567" i="17"/>
  <c r="B573" i="11"/>
  <c r="B573" i="17"/>
  <c r="C324" i="11"/>
  <c r="C324" i="17"/>
  <c r="B376" i="11"/>
  <c r="B376" i="17"/>
  <c r="B287" i="11"/>
  <c r="B287" i="17"/>
  <c r="C397" i="11"/>
  <c r="C397" i="17"/>
  <c r="B205" i="11"/>
  <c r="B205" i="17"/>
  <c r="C168" i="11"/>
  <c r="C168" i="17"/>
  <c r="B436" i="11"/>
  <c r="B436" i="17"/>
  <c r="B602" i="11"/>
  <c r="B602" i="17"/>
  <c r="B415" i="11"/>
  <c r="B415" i="17"/>
  <c r="B365" i="11"/>
  <c r="B365" i="17"/>
  <c r="B270" i="11"/>
  <c r="B270" i="17"/>
  <c r="B476" i="11"/>
  <c r="B476" i="17"/>
  <c r="B600" i="11"/>
  <c r="B600" i="17"/>
  <c r="C508" i="11"/>
  <c r="C508" i="17"/>
  <c r="B448" i="11"/>
  <c r="B448" i="17"/>
  <c r="C328" i="11"/>
  <c r="C328" i="17"/>
  <c r="B313" i="11"/>
  <c r="B313" i="17"/>
  <c r="B569" i="11"/>
  <c r="B569" i="17"/>
  <c r="B332" i="11"/>
  <c r="B332" i="17"/>
  <c r="B551" i="11"/>
  <c r="B551" i="17"/>
  <c r="B294" i="11"/>
  <c r="B294" i="17"/>
  <c r="B164" i="11"/>
  <c r="B164" i="17"/>
  <c r="B547" i="11"/>
  <c r="B547" i="17"/>
  <c r="C444" i="11"/>
  <c r="C444" i="17"/>
  <c r="B147" i="11"/>
  <c r="B147" i="17"/>
  <c r="B193" i="11"/>
  <c r="B193" i="17"/>
  <c r="B316" i="11"/>
  <c r="B316" i="17"/>
  <c r="B314" i="11"/>
  <c r="B314" i="17"/>
  <c r="B196" i="11"/>
  <c r="B196" i="17"/>
  <c r="C281" i="11"/>
  <c r="C281" i="17"/>
  <c r="B479" i="11"/>
  <c r="B479" i="17"/>
  <c r="B356" i="11"/>
  <c r="B356" i="17"/>
  <c r="B341" i="11"/>
  <c r="B341" i="17"/>
  <c r="B306" i="11"/>
  <c r="B306" i="17"/>
  <c r="B441" i="11"/>
  <c r="B441" i="17"/>
  <c r="B615" i="11"/>
  <c r="B615" i="17"/>
  <c r="B278" i="11"/>
  <c r="B278" i="17"/>
  <c r="B372" i="11"/>
  <c r="B372" i="17"/>
  <c r="B418" i="11"/>
  <c r="B418" i="17"/>
  <c r="B312" i="11"/>
  <c r="B312" i="17"/>
  <c r="B361" i="11"/>
  <c r="B361" i="17"/>
  <c r="B494" i="11"/>
  <c r="B494" i="17"/>
  <c r="B327" i="11"/>
  <c r="B327" i="17"/>
  <c r="B413" i="11"/>
  <c r="B413" i="17"/>
  <c r="B621" i="11"/>
  <c r="B621" i="17"/>
  <c r="B617" i="11"/>
  <c r="B617" i="17"/>
  <c r="B595" i="11"/>
  <c r="B595" i="17"/>
  <c r="B591" i="11"/>
  <c r="B591" i="17"/>
  <c r="B385" i="11"/>
  <c r="B385" i="17"/>
  <c r="B290" i="11"/>
  <c r="B290" i="17"/>
  <c r="B299" i="11"/>
  <c r="B299" i="17"/>
  <c r="B248" i="11"/>
  <c r="B248" i="17"/>
  <c r="B276" i="11"/>
  <c r="B276" i="17"/>
  <c r="B499" i="11"/>
  <c r="B499" i="17"/>
  <c r="B162" i="11"/>
  <c r="B162" i="17"/>
  <c r="B420" i="11"/>
  <c r="B420" i="17"/>
  <c r="C225" i="11"/>
  <c r="C225" i="17"/>
  <c r="B564" i="11"/>
  <c r="B564" i="17"/>
  <c r="B374" i="11"/>
  <c r="B374" i="17"/>
  <c r="B282" i="11"/>
  <c r="B282" i="17"/>
  <c r="B223" i="11"/>
  <c r="B223" i="17"/>
  <c r="B393" i="11"/>
  <c r="B393" i="17"/>
  <c r="B231" i="11"/>
  <c r="B231" i="17"/>
  <c r="B412" i="11"/>
  <c r="B412" i="17"/>
  <c r="B331" i="11"/>
  <c r="B331" i="17"/>
  <c r="B359" i="11"/>
  <c r="B359" i="17"/>
  <c r="B262" i="11"/>
  <c r="B262" i="17"/>
  <c r="B606" i="11"/>
  <c r="B606" i="17"/>
  <c r="B462" i="11"/>
  <c r="B462" i="17"/>
  <c r="B214" i="11"/>
  <c r="B214" i="17"/>
  <c r="B416" i="11"/>
  <c r="B416" i="17"/>
  <c r="B552" i="11"/>
  <c r="B552" i="17"/>
  <c r="B367" i="11"/>
  <c r="B367" i="17"/>
  <c r="B335" i="11"/>
  <c r="B335" i="17"/>
  <c r="B163" i="11"/>
  <c r="B163" i="17"/>
  <c r="B215" i="11"/>
  <c r="B215" i="17"/>
  <c r="B188" i="11"/>
  <c r="B188" i="17"/>
  <c r="B258" i="11"/>
  <c r="B258" i="17"/>
  <c r="B175" i="11"/>
  <c r="B175" i="17"/>
  <c r="B406" i="11"/>
  <c r="B406" i="17"/>
  <c r="B245" i="11"/>
  <c r="B245" i="17"/>
  <c r="B227" i="11"/>
  <c r="B227" i="17"/>
  <c r="B585" i="11"/>
  <c r="B585" i="17"/>
  <c r="B625" i="11"/>
  <c r="B625" i="17"/>
  <c r="B240" i="11"/>
  <c r="B240" i="17"/>
  <c r="B183" i="11"/>
  <c r="B183" i="17"/>
  <c r="B256" i="11"/>
  <c r="B256" i="17"/>
  <c r="B160" i="11"/>
  <c r="B160" i="17"/>
  <c r="B336" i="11"/>
  <c r="B336" i="17"/>
  <c r="B443" i="11"/>
  <c r="B443" i="17"/>
  <c r="B578" i="11"/>
  <c r="B578" i="17"/>
  <c r="C461" i="11"/>
  <c r="C461" i="17"/>
  <c r="B378" i="11"/>
  <c r="B378" i="17"/>
  <c r="B157" i="11"/>
  <c r="B157" i="17"/>
  <c r="B402" i="11"/>
  <c r="B402" i="17"/>
  <c r="B377" i="11"/>
  <c r="B377" i="17"/>
  <c r="C394" i="11"/>
  <c r="C394" i="17"/>
  <c r="B302" i="11"/>
  <c r="B302" i="17"/>
  <c r="B574" i="11"/>
  <c r="B574" i="17"/>
  <c r="B159" i="11"/>
  <c r="B159" i="17"/>
  <c r="B305" i="11"/>
  <c r="B305" i="17"/>
  <c r="B468" i="11"/>
  <c r="B468" i="17"/>
  <c r="B153" i="11"/>
  <c r="B153" i="17"/>
  <c r="B472" i="11"/>
  <c r="B472" i="17"/>
  <c r="B161" i="11"/>
  <c r="B161" i="17"/>
  <c r="B563" i="11"/>
  <c r="B563" i="17"/>
  <c r="C226" i="11"/>
  <c r="C226" i="17"/>
  <c r="B338" i="11"/>
  <c r="B338" i="17"/>
  <c r="B353" i="11"/>
  <c r="B353" i="17"/>
  <c r="B454" i="11"/>
  <c r="B454" i="17"/>
  <c r="B325" i="11"/>
  <c r="B325" i="17"/>
  <c r="B169" i="11"/>
  <c r="B169" i="17"/>
  <c r="B410" i="11"/>
  <c r="B410" i="17"/>
  <c r="B453" i="11"/>
  <c r="B453" i="17"/>
  <c r="B288" i="11"/>
  <c r="B288" i="17"/>
  <c r="B570" i="11"/>
  <c r="B570" i="17"/>
  <c r="B352" i="11"/>
  <c r="B352" i="17"/>
  <c r="B404" i="11"/>
  <c r="B404" i="17"/>
  <c r="B318" i="11"/>
  <c r="B318" i="17"/>
  <c r="D609" i="11"/>
  <c r="D609" i="17"/>
  <c r="C539" i="11"/>
  <c r="C539" i="17"/>
  <c r="D426" i="11"/>
  <c r="D426" i="17"/>
  <c r="C588" i="11"/>
  <c r="C588" i="17"/>
  <c r="D375" i="11"/>
  <c r="D375" i="17"/>
  <c r="D577" i="11"/>
  <c r="D577" i="17"/>
  <c r="D292" i="11"/>
  <c r="D292" i="17"/>
  <c r="D530" i="11"/>
  <c r="D530" i="17"/>
  <c r="D343" i="11"/>
  <c r="D343" i="17"/>
  <c r="C244" i="11"/>
  <c r="C244" i="17"/>
  <c r="C538" i="11"/>
  <c r="C538" i="17"/>
  <c r="D516" i="11"/>
  <c r="D516" i="17"/>
  <c r="D369" i="11"/>
  <c r="D369" i="17"/>
  <c r="D247" i="11"/>
  <c r="D247" i="17"/>
  <c r="D350" i="11"/>
  <c r="D350" i="17"/>
  <c r="D401" i="11"/>
  <c r="D401" i="17"/>
  <c r="C496" i="11"/>
  <c r="C496" i="17"/>
  <c r="D526" i="11"/>
  <c r="D526" i="17"/>
  <c r="D489" i="11"/>
  <c r="D489" i="17"/>
  <c r="D544" i="11"/>
  <c r="D544" i="17"/>
  <c r="C614" i="11"/>
  <c r="C614" i="17"/>
  <c r="C286" i="11"/>
  <c r="C286" i="17"/>
  <c r="C630" i="11"/>
  <c r="C630" i="17"/>
  <c r="D534" i="11"/>
  <c r="D534" i="17"/>
  <c r="D605" i="11"/>
  <c r="D605" i="17"/>
  <c r="D218" i="11"/>
  <c r="D218" i="17"/>
  <c r="D336" i="11"/>
  <c r="D336" i="17"/>
  <c r="D444" i="11"/>
  <c r="D444" i="17"/>
  <c r="C609" i="11"/>
  <c r="C609" i="17"/>
  <c r="D567" i="11"/>
  <c r="D567" i="17"/>
  <c r="D468" i="11"/>
  <c r="D468" i="17"/>
  <c r="D225" i="11"/>
  <c r="D225" i="17"/>
  <c r="D397" i="11"/>
  <c r="D397" i="17"/>
  <c r="C544" i="11"/>
  <c r="C544" i="17"/>
  <c r="C421" i="11"/>
  <c r="C421" i="17"/>
  <c r="D281" i="11"/>
  <c r="D281" i="17"/>
  <c r="D471" i="11"/>
  <c r="D471" i="17"/>
  <c r="D394" i="11"/>
  <c r="D394" i="17"/>
  <c r="D635" i="11"/>
  <c r="D635" i="17"/>
  <c r="D378" i="11"/>
  <c r="D378" i="17"/>
  <c r="C607" i="11"/>
  <c r="C607" i="17"/>
  <c r="D357" i="11"/>
  <c r="D357" i="17"/>
  <c r="J1056" i="24"/>
  <c r="K1056" i="24" s="1"/>
  <c r="H1002" i="24"/>
  <c r="H800" i="24"/>
  <c r="J151" i="24"/>
  <c r="K151" i="24" s="1"/>
  <c r="D253" i="19" s="1"/>
  <c r="J979" i="24"/>
  <c r="K979" i="24" s="1"/>
  <c r="J928" i="24"/>
  <c r="K928" i="24" s="1"/>
  <c r="J820" i="24"/>
  <c r="K820" i="24" s="1"/>
  <c r="J782" i="24"/>
  <c r="K782" i="24" s="1"/>
  <c r="H851" i="24"/>
  <c r="J992" i="24"/>
  <c r="K992" i="24" s="1"/>
  <c r="H856" i="24"/>
  <c r="J974" i="24"/>
  <c r="K974" i="24" s="1"/>
  <c r="H255" i="24"/>
  <c r="C357" i="19" s="1"/>
  <c r="H726" i="24"/>
  <c r="H537" i="24"/>
  <c r="C639" i="17" s="1"/>
  <c r="H613" i="24"/>
  <c r="J105" i="24"/>
  <c r="K105" i="24" s="1"/>
  <c r="D207" i="19" s="1"/>
  <c r="J727" i="24"/>
  <c r="K727" i="24" s="1"/>
  <c r="H427" i="24"/>
  <c r="C529" i="19" s="1"/>
  <c r="H670" i="24"/>
  <c r="H545" i="24"/>
  <c r="C647" i="17" s="1"/>
  <c r="J508" i="24"/>
  <c r="K508" i="24" s="1"/>
  <c r="D610" i="19" s="1"/>
  <c r="J505" i="24"/>
  <c r="K505" i="24" s="1"/>
  <c r="D607" i="19" s="1"/>
  <c r="J261" i="24"/>
  <c r="K261" i="24" s="1"/>
  <c r="D363" i="19" s="1"/>
  <c r="J139" i="24"/>
  <c r="K139" i="24" s="1"/>
  <c r="D241" i="19" s="1"/>
  <c r="J430" i="24"/>
  <c r="K430" i="24" s="1"/>
  <c r="D532" i="19" s="1"/>
  <c r="H638" i="24"/>
  <c r="H533" i="24"/>
  <c r="C635" i="19" s="1"/>
  <c r="J716" i="24"/>
  <c r="K716" i="24" s="1"/>
  <c r="J584" i="24"/>
  <c r="K584" i="24" s="1"/>
  <c r="D686" i="17" s="1"/>
  <c r="J697" i="24"/>
  <c r="K697" i="24" s="1"/>
  <c r="J482" i="24"/>
  <c r="K482" i="24" s="1"/>
  <c r="D584" i="19" s="1"/>
  <c r="J132" i="24"/>
  <c r="K132" i="24" s="1"/>
  <c r="D234" i="19" s="1"/>
  <c r="H439" i="24"/>
  <c r="C541" i="19" s="1"/>
  <c r="J118" i="24"/>
  <c r="K118" i="24" s="1"/>
  <c r="D220" i="19" s="1"/>
  <c r="J396" i="24"/>
  <c r="K396" i="24" s="1"/>
  <c r="D498" i="19" s="1"/>
  <c r="J448" i="24"/>
  <c r="K448" i="24" s="1"/>
  <c r="D550" i="19" s="1"/>
  <c r="H369" i="24"/>
  <c r="C471" i="19" s="1"/>
  <c r="J535" i="24"/>
  <c r="K535" i="24" s="1"/>
  <c r="D637" i="19" s="1"/>
  <c r="J423" i="24"/>
  <c r="K423" i="24" s="1"/>
  <c r="D525" i="19" s="1"/>
  <c r="H306" i="24"/>
  <c r="C408" i="19" s="1"/>
  <c r="J494" i="24"/>
  <c r="K494" i="24" s="1"/>
  <c r="D596" i="19" s="1"/>
  <c r="J665" i="24"/>
  <c r="K665" i="24" s="1"/>
  <c r="H325" i="24"/>
  <c r="C427" i="19" s="1"/>
  <c r="H459" i="24"/>
  <c r="C561" i="19" s="1"/>
  <c r="K459" i="24"/>
  <c r="D561" i="19" s="1"/>
  <c r="J954" i="24"/>
  <c r="K954" i="24" s="1"/>
  <c r="J240" i="24"/>
  <c r="K240" i="24" s="1"/>
  <c r="D342" i="19" s="1"/>
  <c r="J748" i="24"/>
  <c r="K748" i="24" s="1"/>
  <c r="J651" i="24"/>
  <c r="K651" i="24" s="1"/>
  <c r="H564" i="24"/>
  <c r="C666" i="19" s="1"/>
  <c r="K564" i="24"/>
  <c r="D666" i="19" s="1"/>
  <c r="J825" i="24"/>
  <c r="K825" i="24" s="1"/>
  <c r="J644" i="24"/>
  <c r="K644" i="24" s="1"/>
  <c r="J480" i="24"/>
  <c r="K480" i="24" s="1"/>
  <c r="D582" i="19" s="1"/>
  <c r="H378" i="24"/>
  <c r="C480" i="19" s="1"/>
  <c r="J378" i="24"/>
  <c r="K378" i="24" s="1"/>
  <c r="D480" i="19" s="1"/>
  <c r="H340" i="24"/>
  <c r="C442" i="19" s="1"/>
  <c r="J340" i="24"/>
  <c r="K340" i="24" s="1"/>
  <c r="D442" i="19" s="1"/>
  <c r="H348" i="24"/>
  <c r="C450" i="19" s="1"/>
  <c r="J348" i="24"/>
  <c r="K348" i="24" s="1"/>
  <c r="D450" i="19" s="1"/>
  <c r="H53" i="24"/>
  <c r="C155" i="19" s="1"/>
  <c r="J53" i="24"/>
  <c r="K53" i="24" s="1"/>
  <c r="D155" i="19" s="1"/>
  <c r="H764" i="24"/>
  <c r="J764" i="24"/>
  <c r="K764" i="24" s="1"/>
  <c r="H687" i="24"/>
  <c r="J687" i="24"/>
  <c r="K687" i="24" s="1"/>
  <c r="H367" i="24"/>
  <c r="C469" i="19" s="1"/>
  <c r="J367" i="24"/>
  <c r="K367" i="24" s="1"/>
  <c r="D469" i="19" s="1"/>
  <c r="H246" i="24"/>
  <c r="C348" i="19" s="1"/>
  <c r="J246" i="24"/>
  <c r="K246" i="24" s="1"/>
  <c r="D348" i="19" s="1"/>
  <c r="H289" i="24"/>
  <c r="C391" i="19" s="1"/>
  <c r="J289" i="24"/>
  <c r="K289" i="24" s="1"/>
  <c r="D391" i="19" s="1"/>
  <c r="H440" i="24"/>
  <c r="C542" i="19" s="1"/>
  <c r="J440" i="24"/>
  <c r="K440" i="24" s="1"/>
  <c r="D542" i="19" s="1"/>
  <c r="H333" i="24"/>
  <c r="C435" i="19" s="1"/>
  <c r="J333" i="24"/>
  <c r="K333" i="24" s="1"/>
  <c r="D435" i="19" s="1"/>
  <c r="H274" i="24"/>
  <c r="C376" i="19" s="1"/>
  <c r="J274" i="24"/>
  <c r="K274" i="24" s="1"/>
  <c r="D376" i="19" s="1"/>
  <c r="H671" i="24"/>
  <c r="J671" i="24"/>
  <c r="K671" i="24" s="1"/>
  <c r="H1049" i="24"/>
  <c r="J1049" i="24"/>
  <c r="K1049" i="24" s="1"/>
  <c r="H233" i="24"/>
  <c r="C335" i="19" s="1"/>
  <c r="J233" i="24"/>
  <c r="K233" i="24" s="1"/>
  <c r="D335" i="19" s="1"/>
  <c r="H61" i="24"/>
  <c r="C163" i="19" s="1"/>
  <c r="J61" i="24"/>
  <c r="K61" i="24" s="1"/>
  <c r="D163" i="19" s="1"/>
  <c r="H479" i="24"/>
  <c r="C581" i="19" s="1"/>
  <c r="J479" i="24"/>
  <c r="K479" i="24" s="1"/>
  <c r="D581" i="19" s="1"/>
  <c r="H187" i="24"/>
  <c r="C289" i="19" s="1"/>
  <c r="J187" i="24"/>
  <c r="K187" i="24" s="1"/>
  <c r="D289" i="19" s="1"/>
  <c r="H206" i="24"/>
  <c r="C308" i="19" s="1"/>
  <c r="J206" i="24"/>
  <c r="K206" i="24" s="1"/>
  <c r="D308" i="19" s="1"/>
  <c r="H259" i="24"/>
  <c r="C361" i="19" s="1"/>
  <c r="J259" i="24"/>
  <c r="K259" i="24" s="1"/>
  <c r="D361" i="19" s="1"/>
  <c r="H392" i="24"/>
  <c r="C494" i="19" s="1"/>
  <c r="J392" i="24"/>
  <c r="K392" i="24" s="1"/>
  <c r="D494" i="19" s="1"/>
  <c r="H1084" i="24"/>
  <c r="J1084" i="24"/>
  <c r="K1084" i="24" s="1"/>
  <c r="H54" i="24"/>
  <c r="C156" i="19" s="1"/>
  <c r="J54" i="24"/>
  <c r="K54" i="24" s="1"/>
  <c r="D156" i="19" s="1"/>
  <c r="H523" i="24"/>
  <c r="C625" i="19" s="1"/>
  <c r="J523" i="24"/>
  <c r="K523" i="24" s="1"/>
  <c r="D625" i="19" s="1"/>
  <c r="H605" i="24"/>
  <c r="J605" i="24"/>
  <c r="K605" i="24" s="1"/>
  <c r="H188" i="24"/>
  <c r="C290" i="19" s="1"/>
  <c r="J188" i="24"/>
  <c r="K188" i="24" s="1"/>
  <c r="D290" i="19" s="1"/>
  <c r="H264" i="24"/>
  <c r="C366" i="19" s="1"/>
  <c r="J264" i="24"/>
  <c r="K264" i="24" s="1"/>
  <c r="D366" i="19" s="1"/>
  <c r="H381" i="24"/>
  <c r="C483" i="19" s="1"/>
  <c r="J381" i="24"/>
  <c r="K381" i="24" s="1"/>
  <c r="D483" i="19" s="1"/>
  <c r="H71" i="24"/>
  <c r="C173" i="19" s="1"/>
  <c r="J71" i="24"/>
  <c r="K71" i="24" s="1"/>
  <c r="D173" i="19" s="1"/>
  <c r="H55" i="24"/>
  <c r="C157" i="19" s="1"/>
  <c r="J55" i="24"/>
  <c r="K55" i="24" s="1"/>
  <c r="D157" i="19" s="1"/>
  <c r="H593" i="24"/>
  <c r="J593" i="24"/>
  <c r="K593" i="24" s="1"/>
  <c r="H718" i="24"/>
  <c r="J718" i="24"/>
  <c r="K718" i="24" s="1"/>
  <c r="H263" i="24"/>
  <c r="C365" i="19" s="1"/>
  <c r="J263" i="24"/>
  <c r="K263" i="24" s="1"/>
  <c r="D365" i="19" s="1"/>
  <c r="H610" i="24"/>
  <c r="J610" i="24"/>
  <c r="K610" i="24" s="1"/>
  <c r="H91" i="24"/>
  <c r="C193" i="19" s="1"/>
  <c r="J91" i="24"/>
  <c r="K91" i="24" s="1"/>
  <c r="D193" i="19" s="1"/>
  <c r="H450" i="24"/>
  <c r="C552" i="19" s="1"/>
  <c r="J450" i="24"/>
  <c r="K450" i="24" s="1"/>
  <c r="D552" i="19" s="1"/>
  <c r="H260" i="24"/>
  <c r="C362" i="19" s="1"/>
  <c r="J260" i="24"/>
  <c r="K260" i="24" s="1"/>
  <c r="D362" i="19" s="1"/>
  <c r="H76" i="24"/>
  <c r="C178" i="19" s="1"/>
  <c r="J76" i="24"/>
  <c r="K76" i="24" s="1"/>
  <c r="D178" i="19" s="1"/>
  <c r="H159" i="24"/>
  <c r="C261" i="19" s="1"/>
  <c r="J159" i="24"/>
  <c r="K159" i="24" s="1"/>
  <c r="D261" i="19" s="1"/>
  <c r="H160" i="24"/>
  <c r="C262" i="19" s="1"/>
  <c r="J160" i="24"/>
  <c r="K160" i="24" s="1"/>
  <c r="D262" i="19" s="1"/>
  <c r="H487" i="24"/>
  <c r="C589" i="19" s="1"/>
  <c r="J487" i="24"/>
  <c r="K487" i="24" s="1"/>
  <c r="D589" i="19" s="1"/>
  <c r="H78" i="24"/>
  <c r="C180" i="19" s="1"/>
  <c r="J78" i="24"/>
  <c r="K78" i="24" s="1"/>
  <c r="D180" i="19" s="1"/>
  <c r="H752" i="24"/>
  <c r="J752" i="24"/>
  <c r="K752" i="24" s="1"/>
  <c r="H322" i="24"/>
  <c r="C424" i="19" s="1"/>
  <c r="J322" i="24"/>
  <c r="K322" i="24" s="1"/>
  <c r="D424" i="19" s="1"/>
  <c r="H252" i="24"/>
  <c r="C354" i="19" s="1"/>
  <c r="J252" i="24"/>
  <c r="K252" i="24" s="1"/>
  <c r="D354" i="19" s="1"/>
  <c r="H672" i="24"/>
  <c r="J672" i="24"/>
  <c r="K672" i="24" s="1"/>
  <c r="H119" i="24"/>
  <c r="C221" i="19" s="1"/>
  <c r="J119" i="24"/>
  <c r="K119" i="24" s="1"/>
  <c r="D221" i="19" s="1"/>
  <c r="H887" i="24"/>
  <c r="J887" i="24"/>
  <c r="K887" i="24" s="1"/>
  <c r="H1087" i="24"/>
  <c r="J1087" i="24"/>
  <c r="K1087" i="24" s="1"/>
  <c r="H166" i="24"/>
  <c r="C268" i="19" s="1"/>
  <c r="J166" i="24"/>
  <c r="K166" i="24" s="1"/>
  <c r="D268" i="19" s="1"/>
  <c r="H304" i="24"/>
  <c r="C406" i="19" s="1"/>
  <c r="J304" i="24"/>
  <c r="K304" i="24" s="1"/>
  <c r="D406" i="19" s="1"/>
  <c r="H551" i="24"/>
  <c r="C653" i="17" s="1"/>
  <c r="J551" i="24"/>
  <c r="K551" i="24" s="1"/>
  <c r="D653" i="17" s="1"/>
  <c r="H186" i="24"/>
  <c r="C288" i="19" s="1"/>
  <c r="J186" i="24"/>
  <c r="K186" i="24" s="1"/>
  <c r="D288" i="19" s="1"/>
  <c r="H134" i="24"/>
  <c r="C236" i="19" s="1"/>
  <c r="J134" i="24"/>
  <c r="K134" i="24" s="1"/>
  <c r="D236" i="19" s="1"/>
  <c r="H209" i="24"/>
  <c r="C311" i="19" s="1"/>
  <c r="J209" i="24"/>
  <c r="K209" i="24" s="1"/>
  <c r="D311" i="19" s="1"/>
  <c r="H297" i="24"/>
  <c r="C399" i="19" s="1"/>
  <c r="J297" i="24"/>
  <c r="K297" i="24" s="1"/>
  <c r="D399" i="19" s="1"/>
  <c r="H349" i="24"/>
  <c r="C451" i="19" s="1"/>
  <c r="J349" i="24"/>
  <c r="K349" i="24" s="1"/>
  <c r="D451" i="19" s="1"/>
  <c r="H669" i="24"/>
  <c r="J669" i="24"/>
  <c r="K669" i="24" s="1"/>
  <c r="H566" i="24"/>
  <c r="C668" i="19" s="1"/>
  <c r="J566" i="24"/>
  <c r="K566" i="24" s="1"/>
  <c r="D668" i="19" s="1"/>
  <c r="H477" i="24"/>
  <c r="C579" i="19" s="1"/>
  <c r="J477" i="24"/>
  <c r="K477" i="24" s="1"/>
  <c r="D579" i="19" s="1"/>
  <c r="H48" i="24"/>
  <c r="C150" i="19" s="1"/>
  <c r="J48" i="24"/>
  <c r="K48" i="24" s="1"/>
  <c r="D150" i="19" s="1"/>
  <c r="H199" i="24"/>
  <c r="C301" i="19" s="1"/>
  <c r="J199" i="24"/>
  <c r="K199" i="24" s="1"/>
  <c r="D301" i="19" s="1"/>
  <c r="H217" i="24"/>
  <c r="C319" i="19" s="1"/>
  <c r="J217" i="24"/>
  <c r="K217" i="24" s="1"/>
  <c r="D319" i="19" s="1"/>
  <c r="H471" i="24"/>
  <c r="C573" i="19" s="1"/>
  <c r="J471" i="24"/>
  <c r="K471" i="24" s="1"/>
  <c r="D573" i="19" s="1"/>
  <c r="H326" i="24"/>
  <c r="C428" i="19" s="1"/>
  <c r="J326" i="24"/>
  <c r="K326" i="24" s="1"/>
  <c r="D428" i="19" s="1"/>
  <c r="H298" i="24"/>
  <c r="C400" i="19" s="1"/>
  <c r="J298" i="24"/>
  <c r="K298" i="24" s="1"/>
  <c r="D400" i="19" s="1"/>
  <c r="H931" i="24"/>
  <c r="J931" i="24"/>
  <c r="K931" i="24" s="1"/>
  <c r="H517" i="24"/>
  <c r="C619" i="19" s="1"/>
  <c r="J517" i="24"/>
  <c r="K517" i="24" s="1"/>
  <c r="D619" i="19" s="1"/>
  <c r="H150" i="24"/>
  <c r="C252" i="19" s="1"/>
  <c r="J150" i="24"/>
  <c r="K150" i="24" s="1"/>
  <c r="D252" i="19" s="1"/>
  <c r="H380" i="24"/>
  <c r="C482" i="19" s="1"/>
  <c r="J380" i="24"/>
  <c r="K380" i="24" s="1"/>
  <c r="D482" i="19" s="1"/>
  <c r="H72" i="24"/>
  <c r="C174" i="19" s="1"/>
  <c r="J72" i="24"/>
  <c r="K72" i="24" s="1"/>
  <c r="D174" i="19" s="1"/>
  <c r="H379" i="24"/>
  <c r="C481" i="19" s="1"/>
  <c r="J379" i="24"/>
  <c r="K379" i="24" s="1"/>
  <c r="D481" i="19" s="1"/>
  <c r="H337" i="24"/>
  <c r="C439" i="19" s="1"/>
  <c r="J337" i="24"/>
  <c r="K337" i="24" s="1"/>
  <c r="D439" i="19" s="1"/>
  <c r="H224" i="24"/>
  <c r="C326" i="19" s="1"/>
  <c r="J224" i="24"/>
  <c r="K224" i="24" s="1"/>
  <c r="D326" i="19" s="1"/>
  <c r="H152" i="24"/>
  <c r="C254" i="19" s="1"/>
  <c r="J152" i="24"/>
  <c r="K152" i="24" s="1"/>
  <c r="D254" i="19" s="1"/>
  <c r="H698" i="24"/>
  <c r="J698" i="24"/>
  <c r="K698" i="24" s="1"/>
  <c r="H431" i="24"/>
  <c r="C533" i="19" s="1"/>
  <c r="J431" i="24"/>
  <c r="K431" i="24" s="1"/>
  <c r="D533" i="19" s="1"/>
  <c r="H339" i="24"/>
  <c r="C441" i="19" s="1"/>
  <c r="J339" i="24"/>
  <c r="K339" i="24" s="1"/>
  <c r="D441" i="19" s="1"/>
  <c r="H513" i="24"/>
  <c r="C615" i="19" s="1"/>
  <c r="J513" i="24"/>
  <c r="K513" i="24" s="1"/>
  <c r="D615" i="19" s="1"/>
  <c r="H332" i="24"/>
  <c r="C434" i="19" s="1"/>
  <c r="J332" i="24"/>
  <c r="K332" i="24" s="1"/>
  <c r="D434" i="19" s="1"/>
  <c r="H277" i="24"/>
  <c r="C379" i="19" s="1"/>
  <c r="J277" i="24"/>
  <c r="K277" i="24" s="1"/>
  <c r="D379" i="19" s="1"/>
  <c r="H468" i="24"/>
  <c r="C570" i="19" s="1"/>
  <c r="J468" i="24"/>
  <c r="K468" i="24" s="1"/>
  <c r="D570" i="19" s="1"/>
  <c r="H59" i="24"/>
  <c r="C161" i="19" s="1"/>
  <c r="J59" i="24"/>
  <c r="K59" i="24" s="1"/>
  <c r="D161" i="19" s="1"/>
  <c r="H731" i="24"/>
  <c r="J731" i="24"/>
  <c r="K731" i="24" s="1"/>
  <c r="H740" i="24"/>
  <c r="J740" i="24"/>
  <c r="K740" i="24" s="1"/>
  <c r="H88" i="24"/>
  <c r="C190" i="19" s="1"/>
  <c r="J88" i="24"/>
  <c r="K88" i="24" s="1"/>
  <c r="D190" i="19" s="1"/>
  <c r="H251" i="24"/>
  <c r="C353" i="19" s="1"/>
  <c r="J251" i="24"/>
  <c r="K251" i="24" s="1"/>
  <c r="D353" i="19" s="1"/>
  <c r="H350" i="24"/>
  <c r="C452" i="19" s="1"/>
  <c r="J350" i="24"/>
  <c r="K350" i="24" s="1"/>
  <c r="D452" i="19" s="1"/>
  <c r="H412" i="24"/>
  <c r="C514" i="19" s="1"/>
  <c r="J412" i="24"/>
  <c r="K412" i="24" s="1"/>
  <c r="D514" i="19" s="1"/>
  <c r="H490" i="24"/>
  <c r="C592" i="19" s="1"/>
  <c r="J490" i="24"/>
  <c r="K490" i="24" s="1"/>
  <c r="D592" i="19" s="1"/>
  <c r="H207" i="24"/>
  <c r="C309" i="19" s="1"/>
  <c r="J207" i="24"/>
  <c r="K207" i="24" s="1"/>
  <c r="D309" i="19" s="1"/>
  <c r="H164" i="24"/>
  <c r="C266" i="19" s="1"/>
  <c r="J164" i="24"/>
  <c r="K164" i="24" s="1"/>
  <c r="D266" i="19" s="1"/>
  <c r="H271" i="24"/>
  <c r="C373" i="19" s="1"/>
  <c r="J271" i="24"/>
  <c r="K271" i="24" s="1"/>
  <c r="D373" i="19" s="1"/>
  <c r="H388" i="24"/>
  <c r="C490" i="19" s="1"/>
  <c r="J388" i="24"/>
  <c r="K388" i="24" s="1"/>
  <c r="D490" i="19" s="1"/>
  <c r="H218" i="24"/>
  <c r="C320" i="19" s="1"/>
  <c r="J218" i="24"/>
  <c r="K218" i="24" s="1"/>
  <c r="D320" i="19" s="1"/>
  <c r="H585" i="24"/>
  <c r="C687" i="17" s="1"/>
  <c r="J585" i="24"/>
  <c r="K585" i="24" s="1"/>
  <c r="D687" i="17" s="1"/>
  <c r="H312" i="24"/>
  <c r="C414" i="19" s="1"/>
  <c r="J312" i="24"/>
  <c r="K312" i="24" s="1"/>
  <c r="D414" i="19" s="1"/>
  <c r="H957" i="24"/>
  <c r="J957" i="24"/>
  <c r="K957" i="24" s="1"/>
  <c r="H354" i="24"/>
  <c r="C456" i="19" s="1"/>
  <c r="J354" i="24"/>
  <c r="K354" i="24" s="1"/>
  <c r="D456" i="19" s="1"/>
  <c r="H280" i="24"/>
  <c r="C382" i="19" s="1"/>
  <c r="J280" i="24"/>
  <c r="K280" i="24" s="1"/>
  <c r="D382" i="19" s="1"/>
  <c r="H932" i="24"/>
  <c r="J932" i="24"/>
  <c r="K932" i="24" s="1"/>
  <c r="H258" i="24"/>
  <c r="C360" i="19" s="1"/>
  <c r="J258" i="24"/>
  <c r="K258" i="24" s="1"/>
  <c r="D360" i="19" s="1"/>
  <c r="H1041" i="24"/>
  <c r="J1041" i="24"/>
  <c r="K1041" i="24" s="1"/>
  <c r="H907" i="24"/>
  <c r="J907" i="24"/>
  <c r="K907" i="24" s="1"/>
  <c r="H137" i="24"/>
  <c r="C239" i="19" s="1"/>
  <c r="J137" i="24"/>
  <c r="K137" i="24" s="1"/>
  <c r="D239" i="19" s="1"/>
  <c r="H500" i="24"/>
  <c r="C602" i="19" s="1"/>
  <c r="J500" i="24"/>
  <c r="K500" i="24" s="1"/>
  <c r="D602" i="19" s="1"/>
  <c r="H708" i="24"/>
  <c r="J708" i="24"/>
  <c r="K708" i="24" s="1"/>
  <c r="H257" i="24"/>
  <c r="C359" i="19" s="1"/>
  <c r="J257" i="24"/>
  <c r="K257" i="24" s="1"/>
  <c r="D359" i="19" s="1"/>
  <c r="H730" i="24"/>
  <c r="J730" i="24"/>
  <c r="K730" i="24" s="1"/>
  <c r="H287" i="24"/>
  <c r="C389" i="19" s="1"/>
  <c r="J287" i="24"/>
  <c r="K287" i="24" s="1"/>
  <c r="D389" i="19" s="1"/>
  <c r="H173" i="24"/>
  <c r="C275" i="19" s="1"/>
  <c r="J173" i="24"/>
  <c r="K173" i="24" s="1"/>
  <c r="D275" i="19" s="1"/>
  <c r="H131" i="24"/>
  <c r="C233" i="19" s="1"/>
  <c r="J131" i="24"/>
  <c r="K131" i="24" s="1"/>
  <c r="D233" i="19" s="1"/>
  <c r="H100" i="24"/>
  <c r="C202" i="19" s="1"/>
  <c r="J100" i="24"/>
  <c r="K100" i="24" s="1"/>
  <c r="D202" i="19" s="1"/>
  <c r="H554" i="24"/>
  <c r="C656" i="19" s="1"/>
  <c r="J554" i="24"/>
  <c r="K554" i="24" s="1"/>
  <c r="D656" i="19" s="1"/>
  <c r="H140" i="24"/>
  <c r="C242" i="19" s="1"/>
  <c r="J140" i="24"/>
  <c r="K140" i="24" s="1"/>
  <c r="D242" i="19" s="1"/>
  <c r="H408" i="24"/>
  <c r="C510" i="19" s="1"/>
  <c r="J408" i="24"/>
  <c r="K408" i="24" s="1"/>
  <c r="D510" i="19" s="1"/>
  <c r="H393" i="24"/>
  <c r="C495" i="19" s="1"/>
  <c r="J393" i="24"/>
  <c r="K393" i="24" s="1"/>
  <c r="D495" i="19" s="1"/>
  <c r="H205" i="24"/>
  <c r="C307" i="19" s="1"/>
  <c r="J205" i="24"/>
  <c r="K205" i="24" s="1"/>
  <c r="D307" i="19" s="1"/>
  <c r="H296" i="24"/>
  <c r="C398" i="19" s="1"/>
  <c r="J296" i="24"/>
  <c r="K296" i="24" s="1"/>
  <c r="D398" i="19" s="1"/>
  <c r="H632" i="24"/>
  <c r="J632" i="24"/>
  <c r="K632" i="24" s="1"/>
  <c r="H79" i="24"/>
  <c r="C181" i="19" s="1"/>
  <c r="J79" i="24"/>
  <c r="K79" i="24" s="1"/>
  <c r="D181" i="19" s="1"/>
  <c r="H247" i="24"/>
  <c r="C349" i="19" s="1"/>
  <c r="J247" i="24"/>
  <c r="K247" i="24" s="1"/>
  <c r="D349" i="19" s="1"/>
  <c r="H711" i="24"/>
  <c r="J711" i="24"/>
  <c r="K711" i="24" s="1"/>
  <c r="H429" i="24"/>
  <c r="C531" i="19" s="1"/>
  <c r="J429" i="24"/>
  <c r="K429" i="24" s="1"/>
  <c r="D531" i="19" s="1"/>
  <c r="H655" i="24"/>
  <c r="J655" i="24"/>
  <c r="K655" i="24" s="1"/>
  <c r="H485" i="24"/>
  <c r="C587" i="19" s="1"/>
  <c r="J485" i="24"/>
  <c r="K485" i="24" s="1"/>
  <c r="D587" i="19" s="1"/>
  <c r="H90" i="24"/>
  <c r="C192" i="19" s="1"/>
  <c r="J90" i="24"/>
  <c r="K90" i="24" s="1"/>
  <c r="D192" i="19" s="1"/>
  <c r="H110" i="24"/>
  <c r="C212" i="19" s="1"/>
  <c r="J110" i="24"/>
  <c r="K110" i="24" s="1"/>
  <c r="D212" i="19" s="1"/>
  <c r="H397" i="24"/>
  <c r="C499" i="19" s="1"/>
  <c r="J397" i="24"/>
  <c r="K397" i="24" s="1"/>
  <c r="D499" i="19" s="1"/>
  <c r="H384" i="24"/>
  <c r="C486" i="19" s="1"/>
  <c r="J384" i="24"/>
  <c r="K384" i="24" s="1"/>
  <c r="D486" i="19" s="1"/>
  <c r="H701" i="24"/>
  <c r="J701" i="24"/>
  <c r="K701" i="24" s="1"/>
  <c r="H735" i="24"/>
  <c r="J735" i="24"/>
  <c r="K735" i="24" s="1"/>
  <c r="H171" i="24"/>
  <c r="C273" i="19" s="1"/>
  <c r="J171" i="24"/>
  <c r="K171" i="24" s="1"/>
  <c r="D273" i="19" s="1"/>
  <c r="H327" i="24"/>
  <c r="C429" i="19" s="1"/>
  <c r="J327" i="24"/>
  <c r="K327" i="24" s="1"/>
  <c r="D429" i="19" s="1"/>
  <c r="H454" i="24"/>
  <c r="C556" i="19" s="1"/>
  <c r="J454" i="24"/>
  <c r="K454" i="24" s="1"/>
  <c r="D556" i="19" s="1"/>
  <c r="H82" i="24"/>
  <c r="C184" i="19" s="1"/>
  <c r="J82" i="24"/>
  <c r="K82" i="24" s="1"/>
  <c r="D184" i="19" s="1"/>
  <c r="H84" i="24"/>
  <c r="C186" i="19" s="1"/>
  <c r="J84" i="24"/>
  <c r="K84" i="24" s="1"/>
  <c r="D186" i="19" s="1"/>
  <c r="H399" i="24"/>
  <c r="C501" i="19" s="1"/>
  <c r="J399" i="24"/>
  <c r="K399" i="24" s="1"/>
  <c r="D501" i="19" s="1"/>
  <c r="H115" i="24"/>
  <c r="C217" i="19" s="1"/>
  <c r="J115" i="24"/>
  <c r="K115" i="24" s="1"/>
  <c r="D217" i="19" s="1"/>
  <c r="H144" i="24"/>
  <c r="C246" i="19" s="1"/>
  <c r="J144" i="24"/>
  <c r="K144" i="24" s="1"/>
  <c r="D246" i="19" s="1"/>
  <c r="H599" i="24"/>
  <c r="J599" i="24"/>
  <c r="K599" i="24" s="1"/>
  <c r="H385" i="24"/>
  <c r="C487" i="19" s="1"/>
  <c r="J385" i="24"/>
  <c r="K385" i="24" s="1"/>
  <c r="D487" i="19" s="1"/>
  <c r="H307" i="24"/>
  <c r="C409" i="19" s="1"/>
  <c r="J307" i="24"/>
  <c r="K307" i="24" s="1"/>
  <c r="D409" i="19" s="1"/>
  <c r="H235" i="24"/>
  <c r="C337" i="19" s="1"/>
  <c r="J235" i="24"/>
  <c r="K235" i="24" s="1"/>
  <c r="D337" i="19" s="1"/>
  <c r="H498" i="24"/>
  <c r="C600" i="19" s="1"/>
  <c r="J498" i="24"/>
  <c r="K498" i="24" s="1"/>
  <c r="D600" i="19" s="1"/>
  <c r="H435" i="24"/>
  <c r="C537" i="19" s="1"/>
  <c r="J435" i="24"/>
  <c r="K435" i="24" s="1"/>
  <c r="D537" i="19" s="1"/>
  <c r="H232" i="24"/>
  <c r="C334" i="19" s="1"/>
  <c r="J232" i="24"/>
  <c r="K232" i="24" s="1"/>
  <c r="D334" i="19" s="1"/>
  <c r="H309" i="24"/>
  <c r="C411" i="19" s="1"/>
  <c r="J309" i="24"/>
  <c r="K309" i="24" s="1"/>
  <c r="D411" i="19" s="1"/>
  <c r="H265" i="24"/>
  <c r="C367" i="19" s="1"/>
  <c r="J265" i="24"/>
  <c r="K265" i="24" s="1"/>
  <c r="D367" i="19" s="1"/>
  <c r="H344" i="24"/>
  <c r="C446" i="19" s="1"/>
  <c r="J344" i="24"/>
  <c r="K344" i="24" s="1"/>
  <c r="D446" i="19" s="1"/>
  <c r="H181" i="24"/>
  <c r="C283" i="19" s="1"/>
  <c r="J181" i="24"/>
  <c r="K181" i="24" s="1"/>
  <c r="D283" i="19" s="1"/>
  <c r="H338" i="24"/>
  <c r="C440" i="19" s="1"/>
  <c r="J338" i="24"/>
  <c r="K338" i="24" s="1"/>
  <c r="D440" i="19" s="1"/>
  <c r="H114" i="24"/>
  <c r="C216" i="19" s="1"/>
  <c r="J114" i="24"/>
  <c r="K114" i="24" s="1"/>
  <c r="D216" i="19" s="1"/>
  <c r="H122" i="24"/>
  <c r="C224" i="19" s="1"/>
  <c r="J122" i="24"/>
  <c r="K122" i="24" s="1"/>
  <c r="D224" i="19" s="1"/>
  <c r="H462" i="24"/>
  <c r="C564" i="19" s="1"/>
  <c r="J462" i="24"/>
  <c r="K462" i="24" s="1"/>
  <c r="D564" i="19" s="1"/>
  <c r="H806" i="24"/>
  <c r="J806" i="24"/>
  <c r="K806" i="24" s="1"/>
  <c r="H156" i="24"/>
  <c r="C258" i="19" s="1"/>
  <c r="J156" i="24"/>
  <c r="K156" i="24" s="1"/>
  <c r="D258" i="19" s="1"/>
  <c r="H524" i="24"/>
  <c r="C626" i="19" s="1"/>
  <c r="J524" i="24"/>
  <c r="K524" i="24" s="1"/>
  <c r="D626" i="19" s="1"/>
  <c r="H85" i="24"/>
  <c r="C187" i="19" s="1"/>
  <c r="J85" i="24"/>
  <c r="K85" i="24" s="1"/>
  <c r="D187" i="19" s="1"/>
  <c r="H683" i="24"/>
  <c r="J683" i="24"/>
  <c r="K683" i="24" s="1"/>
  <c r="H143" i="24"/>
  <c r="C245" i="19" s="1"/>
  <c r="J143" i="24"/>
  <c r="K143" i="24" s="1"/>
  <c r="D245" i="19" s="1"/>
  <c r="H714" i="24"/>
  <c r="J714" i="24"/>
  <c r="K714" i="24" s="1"/>
  <c r="H457" i="24"/>
  <c r="C559" i="19" s="1"/>
  <c r="J457" i="24"/>
  <c r="K457" i="24" s="1"/>
  <c r="D559" i="19" s="1"/>
  <c r="H363" i="24"/>
  <c r="C465" i="19" s="1"/>
  <c r="J363" i="24"/>
  <c r="K363" i="24" s="1"/>
  <c r="D465" i="19" s="1"/>
  <c r="H446" i="24"/>
  <c r="C548" i="19" s="1"/>
  <c r="J446" i="24"/>
  <c r="K446" i="24" s="1"/>
  <c r="D548" i="19" s="1"/>
  <c r="H112" i="24"/>
  <c r="C214" i="19" s="1"/>
  <c r="J112" i="24"/>
  <c r="K112" i="24" s="1"/>
  <c r="D214" i="19" s="1"/>
  <c r="H177" i="24"/>
  <c r="C279" i="19" s="1"/>
  <c r="J177" i="24"/>
  <c r="K177" i="24" s="1"/>
  <c r="D279" i="19" s="1"/>
  <c r="H220" i="24"/>
  <c r="C322" i="19" s="1"/>
  <c r="J220" i="24"/>
  <c r="K220" i="24" s="1"/>
  <c r="D322" i="19" s="1"/>
  <c r="H269" i="24"/>
  <c r="C371" i="19" s="1"/>
  <c r="J269" i="24"/>
  <c r="K269" i="24" s="1"/>
  <c r="D371" i="19" s="1"/>
  <c r="H73" i="24"/>
  <c r="C175" i="19" s="1"/>
  <c r="J73" i="24"/>
  <c r="K73" i="24" s="1"/>
  <c r="D175" i="19" s="1"/>
  <c r="H215" i="24"/>
  <c r="C317" i="19" s="1"/>
  <c r="J215" i="24"/>
  <c r="K215" i="24" s="1"/>
  <c r="D317" i="19" s="1"/>
  <c r="H254" i="24"/>
  <c r="C356" i="19" s="1"/>
  <c r="J254" i="24"/>
  <c r="K254" i="24" s="1"/>
  <c r="D356" i="19" s="1"/>
  <c r="H192" i="24"/>
  <c r="C294" i="19" s="1"/>
  <c r="J192" i="24"/>
  <c r="K192" i="24" s="1"/>
  <c r="D294" i="19" s="1"/>
  <c r="H62" i="24"/>
  <c r="C164" i="19" s="1"/>
  <c r="J62" i="24"/>
  <c r="K62" i="24" s="1"/>
  <c r="D164" i="19" s="1"/>
  <c r="H157" i="24"/>
  <c r="C259" i="19" s="1"/>
  <c r="J157" i="24"/>
  <c r="K157" i="24" s="1"/>
  <c r="D259" i="19" s="1"/>
  <c r="H92" i="24"/>
  <c r="C194" i="19" s="1"/>
  <c r="J92" i="24"/>
  <c r="K92" i="24" s="1"/>
  <c r="D194" i="19" s="1"/>
  <c r="H370" i="24"/>
  <c r="C472" i="19" s="1"/>
  <c r="J370" i="24"/>
  <c r="K370" i="24" s="1"/>
  <c r="D472" i="19" s="1"/>
  <c r="H64" i="24"/>
  <c r="C166" i="19" s="1"/>
  <c r="J64" i="24"/>
  <c r="K64" i="24" s="1"/>
  <c r="D166" i="19" s="1"/>
  <c r="H578" i="24"/>
  <c r="C680" i="19" s="1"/>
  <c r="J578" i="24"/>
  <c r="K578" i="24" s="1"/>
  <c r="D680" i="19" s="1"/>
  <c r="H548" i="24"/>
  <c r="C650" i="17" s="1"/>
  <c r="J548" i="24"/>
  <c r="K548" i="24" s="1"/>
  <c r="D650" i="17" s="1"/>
  <c r="H383" i="24"/>
  <c r="C485" i="19" s="1"/>
  <c r="J383" i="24"/>
  <c r="K383" i="24" s="1"/>
  <c r="D485" i="19" s="1"/>
  <c r="H315" i="24"/>
  <c r="C417" i="19" s="1"/>
  <c r="J315" i="24"/>
  <c r="K315" i="24" s="1"/>
  <c r="D417" i="19" s="1"/>
  <c r="H376" i="24"/>
  <c r="C478" i="19" s="1"/>
  <c r="J376" i="24"/>
  <c r="K376" i="24" s="1"/>
  <c r="D478" i="19" s="1"/>
  <c r="H106" i="24"/>
  <c r="C208" i="19" s="1"/>
  <c r="J106" i="24"/>
  <c r="K106" i="24" s="1"/>
  <c r="D208" i="19" s="1"/>
  <c r="H328" i="24"/>
  <c r="C430" i="19" s="1"/>
  <c r="J328" i="24"/>
  <c r="K328" i="24" s="1"/>
  <c r="D430" i="19" s="1"/>
  <c r="H42" i="24"/>
  <c r="C144" i="19" s="1"/>
  <c r="J42" i="24"/>
  <c r="K42" i="24" s="1"/>
  <c r="D144" i="19" s="1"/>
  <c r="H219" i="24"/>
  <c r="C321" i="19" s="1"/>
  <c r="J219" i="24"/>
  <c r="K219" i="24" s="1"/>
  <c r="D321" i="19" s="1"/>
  <c r="H715" i="24"/>
  <c r="J715" i="24"/>
  <c r="K715" i="24" s="1"/>
  <c r="H790" i="24"/>
  <c r="J790" i="24"/>
  <c r="K790" i="24" s="1"/>
  <c r="H499" i="24"/>
  <c r="C601" i="19" s="1"/>
  <c r="J499" i="24"/>
  <c r="K499" i="24" s="1"/>
  <c r="D601" i="19" s="1"/>
  <c r="H121" i="24"/>
  <c r="C223" i="19" s="1"/>
  <c r="J121" i="24"/>
  <c r="K121" i="24" s="1"/>
  <c r="D223" i="19" s="1"/>
  <c r="H243" i="24"/>
  <c r="C345" i="19" s="1"/>
  <c r="J243" i="24"/>
  <c r="K243" i="24" s="1"/>
  <c r="D345" i="19" s="1"/>
  <c r="H305" i="24"/>
  <c r="C407" i="19" s="1"/>
  <c r="J305" i="24"/>
  <c r="K305" i="24" s="1"/>
  <c r="D407" i="19" s="1"/>
  <c r="H704" i="24"/>
  <c r="J704" i="24"/>
  <c r="K704" i="24" s="1"/>
  <c r="H314" i="24"/>
  <c r="C416" i="19" s="1"/>
  <c r="J314" i="24"/>
  <c r="K314" i="24" s="1"/>
  <c r="D416" i="19" s="1"/>
  <c r="H377" i="24"/>
  <c r="C479" i="19" s="1"/>
  <c r="J377" i="24"/>
  <c r="K377" i="24" s="1"/>
  <c r="D479" i="19" s="1"/>
  <c r="H65" i="24"/>
  <c r="C167" i="19" s="1"/>
  <c r="J65" i="24"/>
  <c r="K65" i="24" s="1"/>
  <c r="D167" i="19" s="1"/>
  <c r="H702" i="24"/>
  <c r="J702" i="24"/>
  <c r="K702" i="24" s="1"/>
  <c r="H285" i="24"/>
  <c r="C387" i="19" s="1"/>
  <c r="J285" i="24"/>
  <c r="K285" i="24" s="1"/>
  <c r="D387" i="19" s="1"/>
  <c r="H362" i="24"/>
  <c r="C464" i="19" s="1"/>
  <c r="J362" i="24"/>
  <c r="K362" i="24" s="1"/>
  <c r="D464" i="19" s="1"/>
  <c r="H293" i="24"/>
  <c r="C395" i="19" s="1"/>
  <c r="J293" i="24"/>
  <c r="K293" i="24" s="1"/>
  <c r="D395" i="19" s="1"/>
  <c r="H225" i="24"/>
  <c r="C327" i="19" s="1"/>
  <c r="J225" i="24"/>
  <c r="K225" i="24" s="1"/>
  <c r="D327" i="19" s="1"/>
  <c r="H511" i="24"/>
  <c r="C613" i="19" s="1"/>
  <c r="J511" i="24"/>
  <c r="K511" i="24" s="1"/>
  <c r="D613" i="19" s="1"/>
  <c r="H1070" i="24"/>
  <c r="J1070" i="24"/>
  <c r="K1070" i="24" s="1"/>
  <c r="H210" i="24"/>
  <c r="C312" i="19" s="1"/>
  <c r="J210" i="24"/>
  <c r="K210" i="24" s="1"/>
  <c r="D312" i="19" s="1"/>
  <c r="H1044" i="24"/>
  <c r="J1044" i="24"/>
  <c r="K1044" i="24" s="1"/>
  <c r="H204" i="24"/>
  <c r="C306" i="19" s="1"/>
  <c r="J204" i="24"/>
  <c r="K204" i="24" s="1"/>
  <c r="D306" i="19" s="1"/>
  <c r="H467" i="24"/>
  <c r="C569" i="19" s="1"/>
  <c r="J467" i="24"/>
  <c r="K467" i="24" s="1"/>
  <c r="D569" i="19" s="1"/>
  <c r="H126" i="24"/>
  <c r="C228" i="19" s="1"/>
  <c r="J126" i="24"/>
  <c r="K126" i="24" s="1"/>
  <c r="D228" i="19" s="1"/>
  <c r="H444" i="24"/>
  <c r="C546" i="19" s="1"/>
  <c r="J444" i="24"/>
  <c r="K444" i="24" s="1"/>
  <c r="D546" i="19" s="1"/>
  <c r="H256" i="24"/>
  <c r="C358" i="19" s="1"/>
  <c r="J256" i="24"/>
  <c r="K256" i="24" s="1"/>
  <c r="D358" i="19" s="1"/>
  <c r="H46" i="24"/>
  <c r="C148" i="19" s="1"/>
  <c r="J46" i="24"/>
  <c r="K46" i="24" s="1"/>
  <c r="D148" i="19" s="1"/>
  <c r="H449" i="24"/>
  <c r="C551" i="19" s="1"/>
  <c r="J449" i="24"/>
  <c r="K449" i="24" s="1"/>
  <c r="D551" i="19" s="1"/>
  <c r="H229" i="24"/>
  <c r="C331" i="19" s="1"/>
  <c r="J229" i="24"/>
  <c r="K229" i="24" s="1"/>
  <c r="D331" i="19" s="1"/>
  <c r="H962" i="24"/>
  <c r="J962" i="24"/>
  <c r="K962" i="24" s="1"/>
  <c r="H228" i="24"/>
  <c r="C330" i="19" s="1"/>
  <c r="J228" i="24"/>
  <c r="K228" i="24" s="1"/>
  <c r="D330" i="19" s="1"/>
  <c r="H502" i="24"/>
  <c r="C604" i="19" s="1"/>
  <c r="J502" i="24"/>
  <c r="K502" i="24" s="1"/>
  <c r="D604" i="19" s="1"/>
  <c r="H108" i="24"/>
  <c r="C210" i="19" s="1"/>
  <c r="J108" i="24"/>
  <c r="K108" i="24" s="1"/>
  <c r="D210" i="19" s="1"/>
  <c r="H588" i="24"/>
  <c r="J588" i="24"/>
  <c r="K588" i="24" s="1"/>
  <c r="H390" i="24"/>
  <c r="C492" i="19" s="1"/>
  <c r="J390" i="24"/>
  <c r="K390" i="24" s="1"/>
  <c r="D492" i="19" s="1"/>
  <c r="H200" i="24"/>
  <c r="C302" i="19" s="1"/>
  <c r="J200" i="24"/>
  <c r="K200" i="24" s="1"/>
  <c r="D302" i="19" s="1"/>
  <c r="H472" i="24"/>
  <c r="C574" i="19" s="1"/>
  <c r="J472" i="24"/>
  <c r="K472" i="24" s="1"/>
  <c r="D574" i="19" s="1"/>
  <c r="H242" i="24"/>
  <c r="C344" i="19" s="1"/>
  <c r="J242" i="24"/>
  <c r="K242" i="24" s="1"/>
  <c r="D344" i="19" s="1"/>
  <c r="H434" i="24"/>
  <c r="C536" i="19" s="1"/>
  <c r="J434" i="24"/>
  <c r="K434" i="24" s="1"/>
  <c r="D536" i="19" s="1"/>
  <c r="H250" i="24"/>
  <c r="C352" i="19" s="1"/>
  <c r="J250" i="24"/>
  <c r="K250" i="24" s="1"/>
  <c r="D352" i="19" s="1"/>
  <c r="H550" i="24"/>
  <c r="C652" i="17" s="1"/>
  <c r="J550" i="24"/>
  <c r="K550" i="24" s="1"/>
  <c r="D652" i="17" s="1"/>
  <c r="H646" i="24"/>
  <c r="J646" i="24"/>
  <c r="K646" i="24" s="1"/>
  <c r="H182" i="24"/>
  <c r="C284" i="19" s="1"/>
  <c r="J182" i="24"/>
  <c r="K182" i="24" s="1"/>
  <c r="D284" i="19" s="1"/>
  <c r="H352" i="24"/>
  <c r="C454" i="19" s="1"/>
  <c r="J352" i="24"/>
  <c r="K352" i="24" s="1"/>
  <c r="D454" i="19" s="1"/>
  <c r="H223" i="24"/>
  <c r="C325" i="19" s="1"/>
  <c r="J223" i="24"/>
  <c r="K223" i="24" s="1"/>
  <c r="D325" i="19" s="1"/>
  <c r="H445" i="24"/>
  <c r="C547" i="19" s="1"/>
  <c r="J445" i="24"/>
  <c r="K445" i="24" s="1"/>
  <c r="D547" i="19" s="1"/>
  <c r="H86" i="24"/>
  <c r="C188" i="19" s="1"/>
  <c r="J86" i="24"/>
  <c r="K86" i="24" s="1"/>
  <c r="D188" i="19" s="1"/>
  <c r="H196" i="24"/>
  <c r="C298" i="19" s="1"/>
  <c r="J196" i="24"/>
  <c r="K196" i="24" s="1"/>
  <c r="D298" i="19" s="1"/>
  <c r="H212" i="24"/>
  <c r="C314" i="19" s="1"/>
  <c r="J212" i="24"/>
  <c r="K212" i="24" s="1"/>
  <c r="D314" i="19" s="1"/>
  <c r="H216" i="24"/>
  <c r="C318" i="19" s="1"/>
  <c r="J216" i="24"/>
  <c r="K216" i="24" s="1"/>
  <c r="D318" i="19" s="1"/>
  <c r="H675" i="24"/>
  <c r="J675" i="24"/>
  <c r="K675" i="24" s="1"/>
  <c r="H95" i="24"/>
  <c r="C197" i="19" s="1"/>
  <c r="J95" i="24"/>
  <c r="K95" i="24" s="1"/>
  <c r="D197" i="19" s="1"/>
  <c r="H153" i="24"/>
  <c r="C255" i="19" s="1"/>
  <c r="J153" i="24"/>
  <c r="K153" i="24" s="1"/>
  <c r="D255" i="19" s="1"/>
  <c r="H452" i="24"/>
  <c r="C554" i="19" s="1"/>
  <c r="J452" i="24"/>
  <c r="K452" i="24" s="1"/>
  <c r="D554" i="19" s="1"/>
  <c r="H176" i="24"/>
  <c r="C278" i="19" s="1"/>
  <c r="J176" i="24"/>
  <c r="K176" i="24" s="1"/>
  <c r="D278" i="19" s="1"/>
  <c r="H154" i="24"/>
  <c r="C256" i="19" s="1"/>
  <c r="J154" i="24"/>
  <c r="K154" i="24" s="1"/>
  <c r="D256" i="19" s="1"/>
  <c r="H99" i="24"/>
  <c r="C201" i="19" s="1"/>
  <c r="J99" i="24"/>
  <c r="K99" i="24" s="1"/>
  <c r="D201" i="19" s="1"/>
  <c r="H347" i="24"/>
  <c r="C449" i="19" s="1"/>
  <c r="J347" i="24"/>
  <c r="K347" i="24" s="1"/>
  <c r="D449" i="19" s="1"/>
  <c r="H519" i="24"/>
  <c r="C621" i="19" s="1"/>
  <c r="J519" i="24"/>
  <c r="K519" i="24" s="1"/>
  <c r="D621" i="19" s="1"/>
  <c r="H626" i="24"/>
  <c r="J626" i="24"/>
  <c r="K626" i="24" s="1"/>
  <c r="H515" i="24"/>
  <c r="C617" i="19" s="1"/>
  <c r="J515" i="24"/>
  <c r="K515" i="24" s="1"/>
  <c r="D617" i="19" s="1"/>
  <c r="H371" i="24"/>
  <c r="C473" i="19" s="1"/>
  <c r="J371" i="24"/>
  <c r="K371" i="24" s="1"/>
  <c r="D473" i="19" s="1"/>
  <c r="H466" i="24"/>
  <c r="C568" i="19" s="1"/>
  <c r="J466" i="24"/>
  <c r="K466" i="24" s="1"/>
  <c r="D568" i="19" s="1"/>
  <c r="H374" i="24"/>
  <c r="C476" i="19" s="1"/>
  <c r="J374" i="24"/>
  <c r="K374" i="24" s="1"/>
  <c r="D476" i="19" s="1"/>
  <c r="H373" i="24"/>
  <c r="C475" i="19" s="1"/>
  <c r="J373" i="24"/>
  <c r="K373" i="24" s="1"/>
  <c r="D475" i="19" s="1"/>
  <c r="H130" i="24"/>
  <c r="C232" i="19" s="1"/>
  <c r="J130" i="24"/>
  <c r="K130" i="24" s="1"/>
  <c r="D232" i="19" s="1"/>
  <c r="H60" i="24"/>
  <c r="C162" i="19" s="1"/>
  <c r="J60" i="24"/>
  <c r="K60" i="24" s="1"/>
  <c r="D162" i="19" s="1"/>
  <c r="H648" i="24"/>
  <c r="J648" i="24"/>
  <c r="K648" i="24" s="1"/>
  <c r="H1048" i="24"/>
  <c r="J1048" i="24"/>
  <c r="K1048" i="24" s="1"/>
  <c r="H75" i="24"/>
  <c r="C177" i="19" s="1"/>
  <c r="J75" i="24"/>
  <c r="K75" i="24" s="1"/>
  <c r="D177" i="19" s="1"/>
  <c r="H355" i="24"/>
  <c r="C457" i="19" s="1"/>
  <c r="J355" i="24"/>
  <c r="K355" i="24" s="1"/>
  <c r="D457" i="19" s="1"/>
  <c r="H213" i="24"/>
  <c r="C315" i="19" s="1"/>
  <c r="J213" i="24"/>
  <c r="K213" i="24" s="1"/>
  <c r="D315" i="19" s="1"/>
  <c r="H357" i="24"/>
  <c r="C459" i="19" s="1"/>
  <c r="J357" i="24"/>
  <c r="K357" i="24" s="1"/>
  <c r="D459" i="19" s="1"/>
  <c r="H162" i="24"/>
  <c r="C264" i="19" s="1"/>
  <c r="J162" i="24"/>
  <c r="K162" i="24" s="1"/>
  <c r="D264" i="19" s="1"/>
  <c r="H302" i="24"/>
  <c r="C404" i="19" s="1"/>
  <c r="J302" i="24"/>
  <c r="K302" i="24" s="1"/>
  <c r="D404" i="19" s="1"/>
  <c r="H303" i="24"/>
  <c r="C405" i="19" s="1"/>
  <c r="J303" i="24"/>
  <c r="K303" i="24" s="1"/>
  <c r="D405" i="19" s="1"/>
  <c r="H197" i="24"/>
  <c r="C299" i="19" s="1"/>
  <c r="J197" i="24"/>
  <c r="K197" i="24" s="1"/>
  <c r="D299" i="19" s="1"/>
  <c r="H361" i="24"/>
  <c r="C463" i="19" s="1"/>
  <c r="J361" i="24"/>
  <c r="K361" i="24" s="1"/>
  <c r="D463" i="19" s="1"/>
  <c r="H756" i="24"/>
  <c r="J756" i="24"/>
  <c r="K756" i="24" s="1"/>
  <c r="H311" i="24"/>
  <c r="C413" i="19" s="1"/>
  <c r="J311" i="24"/>
  <c r="K311" i="24" s="1"/>
  <c r="D413" i="19" s="1"/>
  <c r="H409" i="24"/>
  <c r="C511" i="19" s="1"/>
  <c r="J409" i="24"/>
  <c r="K409" i="24" s="1"/>
  <c r="D511" i="19" s="1"/>
  <c r="H323" i="24"/>
  <c r="C425" i="19" s="1"/>
  <c r="J323" i="24"/>
  <c r="K323" i="24" s="1"/>
  <c r="D425" i="19" s="1"/>
  <c r="H456" i="24"/>
  <c r="C558" i="19" s="1"/>
  <c r="J456" i="24"/>
  <c r="K456" i="24" s="1"/>
  <c r="D558" i="19" s="1"/>
  <c r="H343" i="24"/>
  <c r="C445" i="19" s="1"/>
  <c r="J343" i="24"/>
  <c r="K343" i="24" s="1"/>
  <c r="D445" i="19" s="1"/>
  <c r="H461" i="24"/>
  <c r="C563" i="19" s="1"/>
  <c r="J461" i="24"/>
  <c r="K461" i="24" s="1"/>
  <c r="D563" i="19" s="1"/>
  <c r="H488" i="24"/>
  <c r="C590" i="19" s="1"/>
  <c r="J488" i="24"/>
  <c r="K488" i="24" s="1"/>
  <c r="D590" i="19" s="1"/>
  <c r="H416" i="24"/>
  <c r="C518" i="19" s="1"/>
  <c r="J416" i="24"/>
  <c r="K416" i="24" s="1"/>
  <c r="D518" i="19" s="1"/>
  <c r="H421" i="24"/>
  <c r="C523" i="19" s="1"/>
  <c r="J421" i="24"/>
  <c r="K421" i="24" s="1"/>
  <c r="D523" i="19" s="1"/>
  <c r="H788" i="24"/>
  <c r="J788" i="24"/>
  <c r="K788" i="24" s="1"/>
  <c r="H52" i="24"/>
  <c r="C154" i="19" s="1"/>
  <c r="J52" i="24"/>
  <c r="K52" i="24" s="1"/>
  <c r="D154" i="19" s="1"/>
  <c r="J306" i="24"/>
  <c r="K306" i="24" s="1"/>
  <c r="D408" i="19" s="1"/>
  <c r="H356" i="24"/>
  <c r="C458" i="19" s="1"/>
  <c r="J356" i="24"/>
  <c r="K356" i="24" s="1"/>
  <c r="D458" i="19" s="1"/>
  <c r="H168" i="24"/>
  <c r="C270" i="19" s="1"/>
  <c r="J168" i="24"/>
  <c r="K168" i="24" s="1"/>
  <c r="D270" i="19" s="1"/>
  <c r="H149" i="24"/>
  <c r="C251" i="19" s="1"/>
  <c r="J149" i="24"/>
  <c r="K149" i="24" s="1"/>
  <c r="D251" i="19" s="1"/>
  <c r="H120" i="24"/>
  <c r="C222" i="19" s="1"/>
  <c r="J120" i="24"/>
  <c r="K120" i="24" s="1"/>
  <c r="D222" i="19" s="1"/>
  <c r="H539" i="24"/>
  <c r="C641" i="17" s="1"/>
  <c r="J539" i="24"/>
  <c r="K539" i="24" s="1"/>
  <c r="D641" i="17" s="1"/>
  <c r="H351" i="24"/>
  <c r="C453" i="19" s="1"/>
  <c r="J351" i="24"/>
  <c r="K351" i="24" s="1"/>
  <c r="D453" i="19" s="1"/>
  <c r="H236" i="24"/>
  <c r="C338" i="19" s="1"/>
  <c r="J236" i="24"/>
  <c r="K236" i="24" s="1"/>
  <c r="D338" i="19" s="1"/>
  <c r="H80" i="24"/>
  <c r="C182" i="19" s="1"/>
  <c r="J80" i="24"/>
  <c r="K80" i="24" s="1"/>
  <c r="D182" i="19" s="1"/>
  <c r="H335" i="24"/>
  <c r="C437" i="19" s="1"/>
  <c r="J335" i="24"/>
  <c r="K335" i="24" s="1"/>
  <c r="D437" i="19" s="1"/>
  <c r="H331" i="24"/>
  <c r="C433" i="19" s="1"/>
  <c r="J331" i="24"/>
  <c r="K331" i="24" s="1"/>
  <c r="D433" i="19" s="1"/>
  <c r="H45" i="24"/>
  <c r="C147" i="19" s="1"/>
  <c r="J45" i="24"/>
  <c r="K45" i="24" s="1"/>
  <c r="D147" i="19" s="1"/>
  <c r="H334" i="24"/>
  <c r="C436" i="19" s="1"/>
  <c r="J334" i="24"/>
  <c r="K334" i="24" s="1"/>
  <c r="D436" i="19" s="1"/>
  <c r="H111" i="24"/>
  <c r="C213" i="19" s="1"/>
  <c r="J111" i="24"/>
  <c r="K111" i="24" s="1"/>
  <c r="D213" i="19" s="1"/>
  <c r="H127" i="24"/>
  <c r="C229" i="19" s="1"/>
  <c r="J127" i="24"/>
  <c r="K127" i="24" s="1"/>
  <c r="D229" i="19" s="1"/>
  <c r="H784" i="24"/>
  <c r="J784" i="24"/>
  <c r="K784" i="24" s="1"/>
  <c r="H375" i="24"/>
  <c r="C477" i="19" s="1"/>
  <c r="J375" i="24"/>
  <c r="K375" i="24" s="1"/>
  <c r="D477" i="19" s="1"/>
  <c r="H141" i="24"/>
  <c r="C243" i="19" s="1"/>
  <c r="J141" i="24"/>
  <c r="K141" i="24" s="1"/>
  <c r="D243" i="19" s="1"/>
  <c r="H401" i="24"/>
  <c r="C503" i="19" s="1"/>
  <c r="J401" i="24"/>
  <c r="K401" i="24" s="1"/>
  <c r="D503" i="19" s="1"/>
  <c r="H320" i="24"/>
  <c r="C422" i="19" s="1"/>
  <c r="J320" i="24"/>
  <c r="K320" i="24" s="1"/>
  <c r="D422" i="19" s="1"/>
  <c r="H270" i="24"/>
  <c r="C372" i="19" s="1"/>
  <c r="J270" i="24"/>
  <c r="K270" i="24" s="1"/>
  <c r="D372" i="19" s="1"/>
  <c r="H360" i="24"/>
  <c r="C462" i="19" s="1"/>
  <c r="J360" i="24"/>
  <c r="K360" i="24" s="1"/>
  <c r="D462" i="19" s="1"/>
  <c r="H476" i="24"/>
  <c r="C578" i="19" s="1"/>
  <c r="J476" i="24"/>
  <c r="K476" i="24" s="1"/>
  <c r="D578" i="19" s="1"/>
  <c r="H526" i="24"/>
  <c r="C628" i="19" s="1"/>
  <c r="J526" i="24"/>
  <c r="K526" i="24" s="1"/>
  <c r="D628" i="19" s="1"/>
  <c r="H473" i="24"/>
  <c r="C575" i="19" s="1"/>
  <c r="J473" i="24"/>
  <c r="K473" i="24" s="1"/>
  <c r="D575" i="19" s="1"/>
  <c r="H300" i="24"/>
  <c r="C402" i="19" s="1"/>
  <c r="J300" i="24"/>
  <c r="K300" i="24" s="1"/>
  <c r="D402" i="19" s="1"/>
  <c r="H103" i="24"/>
  <c r="C205" i="19" s="1"/>
  <c r="J103" i="24"/>
  <c r="K103" i="24" s="1"/>
  <c r="D205" i="19" s="1"/>
  <c r="H420" i="24"/>
  <c r="C522" i="19" s="1"/>
  <c r="J420" i="24"/>
  <c r="K420" i="24" s="1"/>
  <c r="D522" i="19" s="1"/>
  <c r="H57" i="24"/>
  <c r="C159" i="19" s="1"/>
  <c r="J57" i="24"/>
  <c r="K57" i="24" s="1"/>
  <c r="D159" i="19" s="1"/>
  <c r="H203" i="24"/>
  <c r="C305" i="19" s="1"/>
  <c r="J203" i="24"/>
  <c r="K203" i="24" s="1"/>
  <c r="D305" i="19" s="1"/>
  <c r="H372" i="24"/>
  <c r="C474" i="19" s="1"/>
  <c r="J372" i="24"/>
  <c r="K372" i="24" s="1"/>
  <c r="D474" i="19" s="1"/>
  <c r="H600" i="24"/>
  <c r="J600" i="24"/>
  <c r="K600" i="24" s="1"/>
  <c r="H728" i="24"/>
  <c r="J728" i="24"/>
  <c r="K728" i="24" s="1"/>
  <c r="H909" i="24"/>
  <c r="J909" i="24"/>
  <c r="K909" i="24" s="1"/>
  <c r="H591" i="24"/>
  <c r="J591" i="24"/>
  <c r="K591" i="24" s="1"/>
  <c r="H483" i="24"/>
  <c r="C585" i="19" s="1"/>
  <c r="J483" i="24"/>
  <c r="K483" i="24" s="1"/>
  <c r="D585" i="19" s="1"/>
  <c r="H195" i="24"/>
  <c r="C297" i="19" s="1"/>
  <c r="J195" i="24"/>
  <c r="K195" i="24" s="1"/>
  <c r="D297" i="19" s="1"/>
  <c r="H413" i="24"/>
  <c r="C515" i="19" s="1"/>
  <c r="J413" i="24"/>
  <c r="K413" i="24" s="1"/>
  <c r="D515" i="19" s="1"/>
  <c r="H102" i="24"/>
  <c r="C204" i="19" s="1"/>
  <c r="J102" i="24"/>
  <c r="K102" i="24" s="1"/>
  <c r="D204" i="19" s="1"/>
  <c r="H1022" i="24"/>
  <c r="J1022" i="24"/>
  <c r="K1022" i="24" s="1"/>
  <c r="H245" i="24"/>
  <c r="C347" i="19" s="1"/>
  <c r="J245" i="24"/>
  <c r="K245" i="24" s="1"/>
  <c r="D347" i="19" s="1"/>
  <c r="H316" i="24"/>
  <c r="C418" i="19" s="1"/>
  <c r="J316" i="24"/>
  <c r="K316" i="24" s="1"/>
  <c r="D418" i="19" s="1"/>
  <c r="H155" i="24"/>
  <c r="C257" i="19" s="1"/>
  <c r="J155" i="24"/>
  <c r="K155" i="24" s="1"/>
  <c r="D257" i="19" s="1"/>
  <c r="H1038" i="24"/>
  <c r="J1038" i="24"/>
  <c r="K1038" i="24" s="1"/>
  <c r="H510" i="24"/>
  <c r="C612" i="19" s="1"/>
  <c r="J510" i="24"/>
  <c r="K510" i="24" s="1"/>
  <c r="D612" i="19" s="1"/>
  <c r="H463" i="24"/>
  <c r="C565" i="19" s="1"/>
  <c r="J463" i="24"/>
  <c r="K463" i="24" s="1"/>
  <c r="D565" i="19" s="1"/>
  <c r="H288" i="24"/>
  <c r="C390" i="19" s="1"/>
  <c r="J288" i="24"/>
  <c r="K288" i="24" s="1"/>
  <c r="D390" i="19" s="1"/>
  <c r="H530" i="24"/>
  <c r="C632" i="19" s="1"/>
  <c r="J530" i="24"/>
  <c r="K530" i="24" s="1"/>
  <c r="D632" i="19" s="1"/>
  <c r="H180" i="24"/>
  <c r="C282" i="19" s="1"/>
  <c r="J180" i="24"/>
  <c r="K180" i="24" s="1"/>
  <c r="D282" i="19" s="1"/>
  <c r="H597" i="24"/>
  <c r="J597" i="24"/>
  <c r="K597" i="24" s="1"/>
  <c r="H147" i="24"/>
  <c r="C249" i="19" s="1"/>
  <c r="J147" i="24"/>
  <c r="K147" i="24" s="1"/>
  <c r="D249" i="19" s="1"/>
  <c r="H51" i="24"/>
  <c r="C153" i="19" s="1"/>
  <c r="J51" i="24"/>
  <c r="K51" i="24" s="1"/>
  <c r="D153" i="19" s="1"/>
  <c r="H104" i="24"/>
  <c r="C206" i="19" s="1"/>
  <c r="J104" i="24"/>
  <c r="K104" i="24" s="1"/>
  <c r="D206" i="19" s="1"/>
  <c r="H1045" i="24"/>
  <c r="J1045" i="24"/>
  <c r="K1045" i="24" s="1"/>
  <c r="H169" i="24"/>
  <c r="C271" i="19" s="1"/>
  <c r="J169" i="24"/>
  <c r="K169" i="24" s="1"/>
  <c r="D271" i="19" s="1"/>
  <c r="H720" i="24"/>
  <c r="J720" i="24"/>
  <c r="K720" i="24" s="1"/>
  <c r="H555" i="24"/>
  <c r="C657" i="19" s="1"/>
  <c r="J555" i="24"/>
  <c r="K555" i="24" s="1"/>
  <c r="D657" i="19" s="1"/>
  <c r="H368" i="24"/>
  <c r="C470" i="19" s="1"/>
  <c r="J368" i="24"/>
  <c r="K368" i="24" s="1"/>
  <c r="D470" i="19" s="1"/>
  <c r="H163" i="24"/>
  <c r="C265" i="19" s="1"/>
  <c r="J163" i="24"/>
  <c r="K163" i="24" s="1"/>
  <c r="D265" i="19" s="1"/>
  <c r="H294" i="24"/>
  <c r="C396" i="19" s="1"/>
  <c r="J294" i="24"/>
  <c r="K294" i="24" s="1"/>
  <c r="D396" i="19" s="1"/>
  <c r="H341" i="24"/>
  <c r="C443" i="19" s="1"/>
  <c r="J341" i="24"/>
  <c r="K341" i="24" s="1"/>
  <c r="D443" i="19" s="1"/>
  <c r="H489" i="24"/>
  <c r="C591" i="19" s="1"/>
  <c r="J489" i="24"/>
  <c r="K489" i="24" s="1"/>
  <c r="D591" i="19" s="1"/>
  <c r="H283" i="24"/>
  <c r="C385" i="19" s="1"/>
  <c r="J283" i="24"/>
  <c r="K283" i="24" s="1"/>
  <c r="D385" i="19" s="1"/>
  <c r="H308" i="24"/>
  <c r="C410" i="19" s="1"/>
  <c r="J308" i="24"/>
  <c r="K308" i="24" s="1"/>
  <c r="D410" i="19" s="1"/>
  <c r="H238" i="24"/>
  <c r="C340" i="19" s="1"/>
  <c r="J238" i="24"/>
  <c r="K238" i="24" s="1"/>
  <c r="D340" i="19" s="1"/>
  <c r="H419" i="24"/>
  <c r="C521" i="19" s="1"/>
  <c r="J419" i="24"/>
  <c r="K419" i="24" s="1"/>
  <c r="D521" i="19" s="1"/>
  <c r="H165" i="24"/>
  <c r="C267" i="19" s="1"/>
  <c r="J165" i="24"/>
  <c r="K165" i="24" s="1"/>
  <c r="D267" i="19" s="1"/>
  <c r="H402" i="24"/>
  <c r="C504" i="19" s="1"/>
  <c r="J402" i="24"/>
  <c r="K402" i="24" s="1"/>
  <c r="D504" i="19" s="1"/>
  <c r="H268" i="24"/>
  <c r="C370" i="19" s="1"/>
  <c r="J268" i="24"/>
  <c r="K268" i="24" s="1"/>
  <c r="D370" i="19" s="1"/>
  <c r="H67" i="24"/>
  <c r="C169" i="19" s="1"/>
  <c r="J67" i="24"/>
  <c r="K67" i="24" s="1"/>
  <c r="D169" i="19" s="1"/>
  <c r="H198" i="24"/>
  <c r="C300" i="19" s="1"/>
  <c r="J198" i="24"/>
  <c r="K198" i="24" s="1"/>
  <c r="D300" i="19" s="1"/>
  <c r="H214" i="24"/>
  <c r="C316" i="19" s="1"/>
  <c r="J214" i="24"/>
  <c r="K214" i="24" s="1"/>
  <c r="D316" i="19" s="1"/>
  <c r="H44" i="24"/>
  <c r="C146" i="19" s="1"/>
  <c r="J44" i="24"/>
  <c r="K44" i="24" s="1"/>
  <c r="D146" i="19" s="1"/>
  <c r="H628" i="24"/>
  <c r="J628" i="24"/>
  <c r="K628" i="24" s="1"/>
  <c r="H681" i="24"/>
  <c r="J681" i="24"/>
  <c r="K681" i="24" s="1"/>
  <c r="H623" i="24"/>
  <c r="J623" i="24"/>
  <c r="K623" i="24" s="1"/>
  <c r="H329" i="24"/>
  <c r="C431" i="19" s="1"/>
  <c r="J329" i="24"/>
  <c r="K329" i="24" s="1"/>
  <c r="D431" i="19" s="1"/>
  <c r="H253" i="24"/>
  <c r="C355" i="19" s="1"/>
  <c r="J253" i="24"/>
  <c r="K253" i="24" s="1"/>
  <c r="D355" i="19" s="1"/>
  <c r="H407" i="24"/>
  <c r="C509" i="19" s="1"/>
  <c r="J407" i="24"/>
  <c r="K407" i="24" s="1"/>
  <c r="D509" i="19" s="1"/>
  <c r="H70" i="24"/>
  <c r="C172" i="19" s="1"/>
  <c r="J70" i="24"/>
  <c r="K70" i="24" s="1"/>
  <c r="D172" i="19" s="1"/>
  <c r="H358" i="24"/>
  <c r="C460" i="19" s="1"/>
  <c r="J358" i="24"/>
  <c r="K358" i="24" s="1"/>
  <c r="D460" i="19" s="1"/>
  <c r="H167" i="24"/>
  <c r="C269" i="19" s="1"/>
  <c r="J167" i="24"/>
  <c r="K167" i="24" s="1"/>
  <c r="D269" i="19" s="1"/>
  <c r="H575" i="24"/>
  <c r="C677" i="19" s="1"/>
  <c r="J575" i="24"/>
  <c r="K575" i="24" s="1"/>
  <c r="D677" i="19" s="1"/>
  <c r="H737" i="24"/>
  <c r="J737" i="24"/>
  <c r="K737" i="24" s="1"/>
  <c r="H125" i="24"/>
  <c r="C227" i="19" s="1"/>
  <c r="J125" i="24"/>
  <c r="K125" i="24" s="1"/>
  <c r="D227" i="19" s="1"/>
  <c r="H290" i="24"/>
  <c r="C392" i="19" s="1"/>
  <c r="J290" i="24"/>
  <c r="K290" i="24" s="1"/>
  <c r="D392" i="19" s="1"/>
  <c r="H178" i="24"/>
  <c r="C280" i="19" s="1"/>
  <c r="J178" i="24"/>
  <c r="K178" i="24" s="1"/>
  <c r="D280" i="19" s="1"/>
  <c r="H395" i="24"/>
  <c r="C497" i="19" s="1"/>
  <c r="J395" i="24"/>
  <c r="K395" i="24" s="1"/>
  <c r="D497" i="19" s="1"/>
  <c r="H221" i="24"/>
  <c r="C323" i="19" s="1"/>
  <c r="J221" i="24"/>
  <c r="K221" i="24" s="1"/>
  <c r="D323" i="19" s="1"/>
  <c r="H148" i="24"/>
  <c r="C250" i="19" s="1"/>
  <c r="J148" i="24"/>
  <c r="K148" i="24" s="1"/>
  <c r="D250" i="19" s="1"/>
  <c r="H398" i="24"/>
  <c r="C500" i="19" s="1"/>
  <c r="J398" i="24"/>
  <c r="K398" i="24" s="1"/>
  <c r="D500" i="19" s="1"/>
  <c r="H609" i="24"/>
  <c r="J609" i="24"/>
  <c r="K609" i="24" s="1"/>
  <c r="H815" i="24"/>
  <c r="J815" i="24"/>
  <c r="K815" i="24" s="1"/>
  <c r="H107" i="24"/>
  <c r="C209" i="19" s="1"/>
  <c r="J107" i="24"/>
  <c r="K107" i="24" s="1"/>
  <c r="D209" i="19" s="1"/>
  <c r="H93" i="24"/>
  <c r="C195" i="19" s="1"/>
  <c r="J93" i="24"/>
  <c r="K93" i="24" s="1"/>
  <c r="D195" i="19" s="1"/>
  <c r="H565" i="24"/>
  <c r="C667" i="19" s="1"/>
  <c r="J565" i="24"/>
  <c r="K565" i="24" s="1"/>
  <c r="D667" i="19" s="1"/>
  <c r="H68" i="24"/>
  <c r="C170" i="19" s="1"/>
  <c r="J68" i="24"/>
  <c r="K68" i="24" s="1"/>
  <c r="D170" i="19" s="1"/>
  <c r="H146" i="24"/>
  <c r="C248" i="19" s="1"/>
  <c r="J146" i="24"/>
  <c r="K146" i="24" s="1"/>
  <c r="D248" i="19" s="1"/>
  <c r="H345" i="24"/>
  <c r="C447" i="19" s="1"/>
  <c r="J345" i="24"/>
  <c r="K345" i="24" s="1"/>
  <c r="D447" i="19" s="1"/>
  <c r="H386" i="24"/>
  <c r="C488" i="19" s="1"/>
  <c r="J386" i="24"/>
  <c r="K386" i="24" s="1"/>
  <c r="D488" i="19" s="1"/>
  <c r="H400" i="24"/>
  <c r="C502" i="19" s="1"/>
  <c r="J400" i="24"/>
  <c r="K400" i="24" s="1"/>
  <c r="D502" i="19" s="1"/>
  <c r="H736" i="24"/>
  <c r="J736" i="24"/>
  <c r="K736" i="24" s="1"/>
  <c r="H201" i="24"/>
  <c r="C303" i="19" s="1"/>
  <c r="J201" i="24"/>
  <c r="K201" i="24" s="1"/>
  <c r="D303" i="19" s="1"/>
  <c r="H541" i="24"/>
  <c r="C643" i="17" s="1"/>
  <c r="J541" i="24"/>
  <c r="K541" i="24" s="1"/>
  <c r="D643" i="17" s="1"/>
  <c r="H321" i="24"/>
  <c r="C423" i="19" s="1"/>
  <c r="J321" i="24"/>
  <c r="K321" i="24" s="1"/>
  <c r="D423" i="19" s="1"/>
  <c r="H211" i="24"/>
  <c r="C313" i="19" s="1"/>
  <c r="J211" i="24"/>
  <c r="K211" i="24" s="1"/>
  <c r="D313" i="19" s="1"/>
  <c r="H404" i="24"/>
  <c r="C506" i="19" s="1"/>
  <c r="J404" i="24"/>
  <c r="K404" i="24" s="1"/>
  <c r="D506" i="19" s="1"/>
  <c r="H346" i="24"/>
  <c r="C448" i="19" s="1"/>
  <c r="J346" i="24"/>
  <c r="K346" i="24" s="1"/>
  <c r="D448" i="19" s="1"/>
  <c r="H1025" i="24"/>
  <c r="J1025" i="24"/>
  <c r="K1025" i="24" s="1"/>
  <c r="H493" i="24"/>
  <c r="C595" i="19" s="1"/>
  <c r="J493" i="24"/>
  <c r="K493" i="24" s="1"/>
  <c r="D595" i="19" s="1"/>
  <c r="H281" i="24"/>
  <c r="C383" i="19" s="1"/>
  <c r="J281" i="24"/>
  <c r="K281" i="24" s="1"/>
  <c r="D383" i="19" s="1"/>
  <c r="H391" i="24"/>
  <c r="C493" i="19" s="1"/>
  <c r="J391" i="24"/>
  <c r="K391" i="24" s="1"/>
  <c r="D493" i="19" s="1"/>
  <c r="H525" i="24"/>
  <c r="C627" i="19" s="1"/>
  <c r="J525" i="24"/>
  <c r="K525" i="24" s="1"/>
  <c r="D627" i="19" s="1"/>
  <c r="H571" i="24"/>
  <c r="C673" i="19" s="1"/>
  <c r="J571" i="24"/>
  <c r="K571" i="24" s="1"/>
  <c r="D673" i="19" s="1"/>
  <c r="H389" i="24"/>
  <c r="C491" i="19" s="1"/>
  <c r="J389" i="24"/>
  <c r="K389" i="24" s="1"/>
  <c r="D491" i="19" s="1"/>
  <c r="H98" i="24"/>
  <c r="C200" i="19" s="1"/>
  <c r="J98" i="24"/>
  <c r="K98" i="24" s="1"/>
  <c r="D200" i="19" s="1"/>
  <c r="H89" i="24"/>
  <c r="C191" i="19" s="1"/>
  <c r="J89" i="24"/>
  <c r="K89" i="24" s="1"/>
  <c r="D191" i="19" s="1"/>
  <c r="H135" i="24"/>
  <c r="C237" i="19" s="1"/>
  <c r="J135" i="24"/>
  <c r="K135" i="24" s="1"/>
  <c r="D237" i="19" s="1"/>
  <c r="H686" i="24"/>
  <c r="J686" i="24"/>
  <c r="K686" i="24" s="1"/>
  <c r="H504" i="24"/>
  <c r="C606" i="19" s="1"/>
  <c r="J504" i="24"/>
  <c r="K504" i="24" s="1"/>
  <c r="D606" i="19" s="1"/>
  <c r="H174" i="24"/>
  <c r="C276" i="19" s="1"/>
  <c r="J174" i="24"/>
  <c r="K174" i="24" s="1"/>
  <c r="D276" i="19" s="1"/>
  <c r="H418" i="24"/>
  <c r="C520" i="19" s="1"/>
  <c r="J418" i="24"/>
  <c r="K418" i="24" s="1"/>
  <c r="D520" i="19" s="1"/>
  <c r="J325" i="24"/>
  <c r="K325" i="24" s="1"/>
  <c r="D427" i="19" s="1"/>
  <c r="H96" i="24"/>
  <c r="C198" i="19" s="1"/>
  <c r="J96" i="24"/>
  <c r="K96" i="24" s="1"/>
  <c r="D198" i="19" s="1"/>
  <c r="H696" i="24"/>
  <c r="J696" i="24"/>
  <c r="K696" i="24" s="1"/>
  <c r="H282" i="24"/>
  <c r="C384" i="19" s="1"/>
  <c r="J282" i="24"/>
  <c r="K282" i="24" s="1"/>
  <c r="D384" i="19" s="1"/>
  <c r="H719" i="24"/>
  <c r="J719" i="24"/>
  <c r="K719" i="24" s="1"/>
  <c r="H809" i="24"/>
  <c r="J809" i="24"/>
  <c r="K809" i="24" s="1"/>
  <c r="H208" i="24"/>
  <c r="C310" i="19" s="1"/>
  <c r="J208" i="24"/>
  <c r="K208" i="24" s="1"/>
  <c r="D310" i="19" s="1"/>
  <c r="H129" i="24"/>
  <c r="C231" i="19" s="1"/>
  <c r="J129" i="24"/>
  <c r="K129" i="24" s="1"/>
  <c r="D231" i="19" s="1"/>
  <c r="H310" i="24"/>
  <c r="C412" i="19" s="1"/>
  <c r="J310" i="24"/>
  <c r="K310" i="24" s="1"/>
  <c r="D412" i="19" s="1"/>
  <c r="H113" i="24"/>
  <c r="C215" i="19" s="1"/>
  <c r="J113" i="24"/>
  <c r="K113" i="24" s="1"/>
  <c r="D215" i="19" s="1"/>
  <c r="H509" i="24"/>
  <c r="C611" i="19" s="1"/>
  <c r="J509" i="24"/>
  <c r="K509" i="24" s="1"/>
  <c r="D611" i="19" s="1"/>
  <c r="H262" i="24"/>
  <c r="C364" i="19" s="1"/>
  <c r="J262" i="24"/>
  <c r="K262" i="24" s="1"/>
  <c r="D364" i="19" s="1"/>
  <c r="H497" i="24"/>
  <c r="C599" i="19" s="1"/>
  <c r="J497" i="24"/>
  <c r="K497" i="24" s="1"/>
  <c r="D599" i="19" s="1"/>
  <c r="H474" i="24"/>
  <c r="C576" i="19" s="1"/>
  <c r="J474" i="24"/>
  <c r="K474" i="24" s="1"/>
  <c r="D576" i="19" s="1"/>
  <c r="H929" i="24"/>
  <c r="J929" i="24"/>
  <c r="K929" i="24" s="1"/>
  <c r="H50" i="24"/>
  <c r="C152" i="19" s="1"/>
  <c r="J50" i="24"/>
  <c r="K50" i="24" s="1"/>
  <c r="D152" i="19" s="1"/>
  <c r="H117" i="24"/>
  <c r="C219" i="19" s="1"/>
  <c r="J117" i="24"/>
  <c r="K117" i="24" s="1"/>
  <c r="D219" i="19" s="1"/>
  <c r="H133" i="24"/>
  <c r="C235" i="19" s="1"/>
  <c r="J133" i="24"/>
  <c r="K133" i="24" s="1"/>
  <c r="D235" i="19" s="1"/>
  <c r="H81" i="24"/>
  <c r="C183" i="19" s="1"/>
  <c r="J81" i="24"/>
  <c r="K81" i="24" s="1"/>
  <c r="D183" i="19" s="1"/>
  <c r="H278" i="24"/>
  <c r="C380" i="19" s="1"/>
  <c r="J278" i="24"/>
  <c r="K278" i="24" s="1"/>
  <c r="D380" i="19" s="1"/>
  <c r="H161" i="24"/>
  <c r="C263" i="19" s="1"/>
  <c r="J161" i="24"/>
  <c r="K161" i="24" s="1"/>
  <c r="D263" i="19" s="1"/>
  <c r="H447" i="24"/>
  <c r="C549" i="19" s="1"/>
  <c r="J447" i="24"/>
  <c r="K447" i="24" s="1"/>
  <c r="D549" i="19" s="1"/>
  <c r="H405" i="24"/>
  <c r="C507" i="19" s="1"/>
  <c r="J405" i="24"/>
  <c r="K405" i="24" s="1"/>
  <c r="D507" i="19" s="1"/>
  <c r="H576" i="24"/>
  <c r="C678" i="19" s="1"/>
  <c r="J576" i="24"/>
  <c r="K576" i="24" s="1"/>
  <c r="D678" i="19" s="1"/>
  <c r="H69" i="24"/>
  <c r="C171" i="19" s="1"/>
  <c r="J69" i="24"/>
  <c r="K69" i="24" s="1"/>
  <c r="D171" i="19" s="1"/>
  <c r="H284" i="24"/>
  <c r="C386" i="19" s="1"/>
  <c r="J284" i="24"/>
  <c r="K284" i="24" s="1"/>
  <c r="D386" i="19" s="1"/>
  <c r="H244" i="24"/>
  <c r="C346" i="19" s="1"/>
  <c r="J244" i="24"/>
  <c r="K244" i="24" s="1"/>
  <c r="D346" i="19" s="1"/>
  <c r="H109" i="24"/>
  <c r="C211" i="19" s="1"/>
  <c r="J109" i="24"/>
  <c r="K109" i="24" s="1"/>
  <c r="D211" i="19" s="1"/>
  <c r="H170" i="24"/>
  <c r="C272" i="19" s="1"/>
  <c r="J170" i="24"/>
  <c r="K170" i="24" s="1"/>
  <c r="D272" i="19" s="1"/>
  <c r="H83" i="24"/>
  <c r="C185" i="19" s="1"/>
  <c r="J83" i="24"/>
  <c r="K83" i="24" s="1"/>
  <c r="D185" i="19" s="1"/>
  <c r="H426" i="24"/>
  <c r="C528" i="19" s="1"/>
  <c r="J426" i="24"/>
  <c r="K426" i="24" s="1"/>
  <c r="D528" i="19" s="1"/>
  <c r="H1053" i="24"/>
  <c r="J1053" i="24"/>
  <c r="K1053" i="24" s="1"/>
  <c r="H272" i="24"/>
  <c r="C374" i="19" s="1"/>
  <c r="J272" i="24"/>
  <c r="K272" i="24" s="1"/>
  <c r="D374" i="19" s="1"/>
  <c r="H275" i="24"/>
  <c r="C377" i="19" s="1"/>
  <c r="J275" i="24"/>
  <c r="K275" i="24" s="1"/>
  <c r="D377" i="19" s="1"/>
  <c r="H189" i="24"/>
  <c r="C291" i="19" s="1"/>
  <c r="J189" i="24"/>
  <c r="K189" i="24" s="1"/>
  <c r="D291" i="19" s="1"/>
  <c r="H227" i="24"/>
  <c r="C329" i="19" s="1"/>
  <c r="J227" i="24"/>
  <c r="K227" i="24" s="1"/>
  <c r="D329" i="19" s="1"/>
  <c r="H664" i="24"/>
  <c r="J664" i="24"/>
  <c r="K664" i="24" s="1"/>
  <c r="H172" i="24"/>
  <c r="C274" i="19" s="1"/>
  <c r="J172" i="24"/>
  <c r="K172" i="24" s="1"/>
  <c r="D274" i="19" s="1"/>
  <c r="H185" i="24"/>
  <c r="C287" i="19" s="1"/>
  <c r="J185" i="24"/>
  <c r="K185" i="24" s="1"/>
  <c r="D287" i="19" s="1"/>
  <c r="H863" i="24"/>
  <c r="J863" i="24"/>
  <c r="K863" i="24" s="1"/>
  <c r="H438" i="24"/>
  <c r="C540" i="19" s="1"/>
  <c r="J438" i="24"/>
  <c r="K438" i="24" s="1"/>
  <c r="D540" i="19" s="1"/>
  <c r="H97" i="24"/>
  <c r="C199" i="19" s="1"/>
  <c r="J97" i="24"/>
  <c r="K97" i="24" s="1"/>
  <c r="D199" i="19" s="1"/>
  <c r="H49" i="24"/>
  <c r="C151" i="19" s="1"/>
  <c r="J49" i="24"/>
  <c r="K49" i="24" s="1"/>
  <c r="D151" i="19" s="1"/>
  <c r="H635" i="24"/>
  <c r="J635" i="24"/>
  <c r="K635" i="24" s="1"/>
  <c r="H978" i="24"/>
  <c r="J978" i="24"/>
  <c r="K978" i="24" s="1"/>
  <c r="H318" i="24"/>
  <c r="C420" i="19" s="1"/>
  <c r="J318" i="24"/>
  <c r="K318" i="24" s="1"/>
  <c r="D420" i="19" s="1"/>
  <c r="H128" i="24"/>
  <c r="C230" i="19" s="1"/>
  <c r="J128" i="24"/>
  <c r="K128" i="24" s="1"/>
  <c r="D230" i="19" s="1"/>
  <c r="H501" i="24"/>
  <c r="C603" i="19" s="1"/>
  <c r="J501" i="24"/>
  <c r="K501" i="24" s="1"/>
  <c r="D603" i="19" s="1"/>
  <c r="H194" i="24"/>
  <c r="C296" i="19" s="1"/>
  <c r="J194" i="24"/>
  <c r="K194" i="24" s="1"/>
  <c r="D296" i="19" s="1"/>
  <c r="H518" i="24"/>
  <c r="C620" i="19" s="1"/>
  <c r="J518" i="24"/>
  <c r="K518" i="24" s="1"/>
  <c r="D620" i="19" s="1"/>
  <c r="H869" i="24"/>
  <c r="J869" i="24"/>
  <c r="K869" i="24" s="1"/>
  <c r="H94" i="24"/>
  <c r="C196" i="19" s="1"/>
  <c r="J94" i="24"/>
  <c r="K94" i="24" s="1"/>
  <c r="D196" i="19" s="1"/>
  <c r="H536" i="24"/>
  <c r="C638" i="17" s="1"/>
  <c r="J536" i="24"/>
  <c r="K536" i="24" s="1"/>
  <c r="D638" i="17" s="1"/>
  <c r="H58" i="24"/>
  <c r="C160" i="19" s="1"/>
  <c r="J58" i="24"/>
  <c r="K58" i="24" s="1"/>
  <c r="D160" i="19" s="1"/>
  <c r="H193" i="24"/>
  <c r="C295" i="19" s="1"/>
  <c r="J193" i="24"/>
  <c r="K193" i="24" s="1"/>
  <c r="D295" i="19" s="1"/>
  <c r="H330" i="24"/>
  <c r="C432" i="19" s="1"/>
  <c r="J330" i="24"/>
  <c r="K330" i="24" s="1"/>
  <c r="D432" i="19" s="1"/>
  <c r="H41" i="24"/>
  <c r="C143" i="19" s="1"/>
  <c r="J41" i="24"/>
  <c r="K41" i="24" s="1"/>
  <c r="D143" i="19" s="1"/>
  <c r="C142" i="11"/>
  <c r="D141" i="11"/>
  <c r="C141" i="11"/>
  <c r="D140" i="11"/>
  <c r="C140" i="11"/>
  <c r="D139" i="11"/>
  <c r="C139" i="11"/>
  <c r="D138" i="11"/>
  <c r="C138" i="11"/>
  <c r="D137" i="11"/>
  <c r="C137" i="11"/>
  <c r="D136" i="11"/>
  <c r="C136" i="11"/>
  <c r="D135" i="11"/>
  <c r="C135" i="11"/>
  <c r="C134" i="11"/>
  <c r="D133" i="11"/>
  <c r="C133" i="11"/>
  <c r="D132" i="11"/>
  <c r="C132" i="11"/>
  <c r="D131" i="11"/>
  <c r="C131" i="11"/>
  <c r="D130" i="11"/>
  <c r="C130" i="11"/>
  <c r="D129" i="11"/>
  <c r="C129" i="11"/>
  <c r="D128" i="11"/>
  <c r="C128" i="11"/>
  <c r="D127" i="11"/>
  <c r="C127" i="11"/>
  <c r="D126" i="11"/>
  <c r="C126" i="11"/>
  <c r="D125" i="11"/>
  <c r="C125" i="11"/>
  <c r="D124" i="11"/>
  <c r="C124" i="11"/>
  <c r="D123" i="11"/>
  <c r="C123" i="11"/>
  <c r="D122" i="11"/>
  <c r="C122" i="11"/>
  <c r="D121" i="11"/>
  <c r="C121" i="11"/>
  <c r="D120" i="11"/>
  <c r="C120" i="11"/>
  <c r="D119" i="11"/>
  <c r="D118" i="11"/>
  <c r="C118" i="11"/>
  <c r="D117" i="11"/>
  <c r="C117" i="11"/>
  <c r="C116" i="11"/>
  <c r="D115" i="11"/>
  <c r="C115" i="11"/>
  <c r="D113" i="11"/>
  <c r="C113" i="11"/>
  <c r="C112" i="11"/>
  <c r="D60" i="11"/>
  <c r="C60" i="11"/>
  <c r="D59" i="11"/>
  <c r="C59" i="11"/>
  <c r="D58" i="11"/>
  <c r="C58" i="11"/>
  <c r="D57" i="11"/>
  <c r="C57" i="11"/>
  <c r="D56" i="11"/>
  <c r="C56" i="11"/>
  <c r="D55" i="11"/>
  <c r="C55" i="11"/>
  <c r="D54" i="11"/>
  <c r="C54" i="11"/>
  <c r="D53" i="11"/>
  <c r="C53" i="11"/>
  <c r="D52" i="11"/>
  <c r="C52" i="11"/>
  <c r="D51" i="11"/>
  <c r="C51" i="11"/>
  <c r="D50" i="11"/>
  <c r="C50" i="11"/>
  <c r="D49" i="11"/>
  <c r="C49" i="11"/>
  <c r="D48" i="11"/>
  <c r="C48" i="11"/>
  <c r="D47" i="11"/>
  <c r="C47" i="11"/>
  <c r="D46" i="11"/>
  <c r="C46" i="11"/>
  <c r="D45" i="11"/>
  <c r="C45" i="11"/>
  <c r="D44" i="11"/>
  <c r="C44" i="11"/>
  <c r="D43" i="11"/>
  <c r="C43" i="11"/>
  <c r="D42" i="11"/>
  <c r="C42" i="11"/>
  <c r="D41" i="11"/>
  <c r="C41" i="11"/>
  <c r="D40" i="11"/>
  <c r="C40" i="11"/>
  <c r="D39" i="11"/>
  <c r="C39" i="11"/>
  <c r="D38" i="11"/>
  <c r="C38" i="11"/>
  <c r="D37" i="11"/>
  <c r="C37" i="11"/>
  <c r="D36" i="11"/>
  <c r="C36" i="11"/>
  <c r="D35" i="11"/>
  <c r="C35" i="11"/>
  <c r="D34" i="11"/>
  <c r="C34" i="11"/>
  <c r="D32" i="11"/>
  <c r="C32" i="11"/>
  <c r="C31" i="11"/>
  <c r="D8" i="11"/>
  <c r="C8" i="11"/>
  <c r="C7" i="11"/>
  <c r="D687" i="18" l="1"/>
  <c r="D687" i="19"/>
  <c r="D686" i="18"/>
  <c r="D686" i="19"/>
  <c r="C687" i="18"/>
  <c r="C687" i="19"/>
  <c r="D680" i="16"/>
  <c r="D680" i="18"/>
  <c r="D677" i="16"/>
  <c r="D677" i="18"/>
  <c r="D657" i="16"/>
  <c r="D657" i="18"/>
  <c r="D668" i="16"/>
  <c r="D668" i="18"/>
  <c r="D673" i="16"/>
  <c r="D673" i="18"/>
  <c r="D667" i="16"/>
  <c r="D667" i="18"/>
  <c r="D666" i="16"/>
  <c r="D666" i="18"/>
  <c r="D678" i="16"/>
  <c r="D678" i="18"/>
  <c r="D656" i="16"/>
  <c r="D656" i="18"/>
  <c r="C673" i="16"/>
  <c r="C673" i="18"/>
  <c r="C678" i="16"/>
  <c r="C678" i="18"/>
  <c r="C680" i="16"/>
  <c r="C680" i="18"/>
  <c r="C668" i="16"/>
  <c r="C668" i="18"/>
  <c r="C656" i="16"/>
  <c r="C656" i="18"/>
  <c r="C667" i="16"/>
  <c r="C667" i="18"/>
  <c r="C666" i="16"/>
  <c r="C666" i="18"/>
  <c r="C677" i="16"/>
  <c r="C677" i="18"/>
  <c r="C657" i="16"/>
  <c r="C657" i="18"/>
  <c r="C687" i="11"/>
  <c r="C687" i="16"/>
  <c r="D686" i="11"/>
  <c r="D686" i="16"/>
  <c r="D687" i="11"/>
  <c r="D687" i="16"/>
  <c r="D673" i="11"/>
  <c r="D673" i="17"/>
  <c r="D667" i="11"/>
  <c r="D667" i="17"/>
  <c r="D666" i="11"/>
  <c r="D666" i="17"/>
  <c r="D678" i="11"/>
  <c r="D678" i="17"/>
  <c r="D656" i="11"/>
  <c r="D656" i="17"/>
  <c r="D677" i="11"/>
  <c r="D677" i="17"/>
  <c r="D657" i="11"/>
  <c r="D657" i="17"/>
  <c r="D680" i="11"/>
  <c r="D680" i="17"/>
  <c r="D668" i="11"/>
  <c r="D668" i="17"/>
  <c r="C680" i="11"/>
  <c r="C680" i="17"/>
  <c r="C668" i="11"/>
  <c r="C668" i="17"/>
  <c r="C673" i="11"/>
  <c r="C673" i="17"/>
  <c r="C667" i="11"/>
  <c r="C667" i="17"/>
  <c r="C666" i="11"/>
  <c r="C666" i="17"/>
  <c r="C678" i="11"/>
  <c r="C678" i="17"/>
  <c r="C656" i="11"/>
  <c r="C656" i="17"/>
  <c r="C677" i="11"/>
  <c r="C677" i="17"/>
  <c r="C657" i="11"/>
  <c r="C657" i="17"/>
  <c r="D638" i="18"/>
  <c r="D638" i="19"/>
  <c r="C638" i="18"/>
  <c r="C638" i="19"/>
  <c r="D643" i="18"/>
  <c r="D643" i="19"/>
  <c r="D641" i="18"/>
  <c r="D641" i="19"/>
  <c r="C643" i="18"/>
  <c r="C643" i="19"/>
  <c r="C641" i="18"/>
  <c r="C641" i="19"/>
  <c r="D652" i="18"/>
  <c r="D652" i="19"/>
  <c r="D650" i="18"/>
  <c r="D650" i="19"/>
  <c r="D653" i="18"/>
  <c r="D653" i="19"/>
  <c r="C639" i="18"/>
  <c r="C639" i="19"/>
  <c r="C652" i="18"/>
  <c r="C652" i="19"/>
  <c r="C650" i="18"/>
  <c r="C650" i="19"/>
  <c r="C653" i="18"/>
  <c r="C653" i="19"/>
  <c r="C647" i="18"/>
  <c r="C647" i="19"/>
  <c r="C160" i="16"/>
  <c r="C160" i="18"/>
  <c r="C420" i="16"/>
  <c r="C420" i="18"/>
  <c r="C377" i="16"/>
  <c r="C377" i="18"/>
  <c r="C211" i="16"/>
  <c r="C211" i="18"/>
  <c r="C549" i="16"/>
  <c r="C549" i="18"/>
  <c r="C235" i="16"/>
  <c r="C235" i="18"/>
  <c r="C364" i="16"/>
  <c r="C364" i="18"/>
  <c r="C231" i="16"/>
  <c r="C231" i="18"/>
  <c r="C198" i="16"/>
  <c r="C198" i="18"/>
  <c r="D491" i="16"/>
  <c r="D491" i="18"/>
  <c r="D383" i="16"/>
  <c r="D383" i="18"/>
  <c r="D506" i="16"/>
  <c r="D506" i="18"/>
  <c r="D303" i="16"/>
  <c r="D303" i="18"/>
  <c r="D447" i="16"/>
  <c r="D447" i="18"/>
  <c r="D195" i="16"/>
  <c r="D195" i="18"/>
  <c r="D323" i="16"/>
  <c r="D323" i="18"/>
  <c r="D227" i="16"/>
  <c r="D227" i="18"/>
  <c r="D460" i="16"/>
  <c r="D460" i="18"/>
  <c r="D431" i="16"/>
  <c r="D431" i="18"/>
  <c r="D146" i="16"/>
  <c r="D146" i="18"/>
  <c r="D370" i="16"/>
  <c r="D370" i="18"/>
  <c r="D340" i="16"/>
  <c r="D340" i="18"/>
  <c r="D443" i="16"/>
  <c r="D443" i="18"/>
  <c r="D206" i="16"/>
  <c r="D206" i="18"/>
  <c r="D249" i="16"/>
  <c r="D249" i="18"/>
  <c r="D390" i="16"/>
  <c r="D390" i="18"/>
  <c r="D257" i="16"/>
  <c r="D257" i="18"/>
  <c r="D347" i="16"/>
  <c r="D347" i="18"/>
  <c r="D297" i="16"/>
  <c r="D297" i="18"/>
  <c r="D159" i="16"/>
  <c r="D159" i="18"/>
  <c r="D575" i="16"/>
  <c r="D575" i="18"/>
  <c r="D372" i="16"/>
  <c r="D372" i="18"/>
  <c r="D503" i="16"/>
  <c r="D503" i="18"/>
  <c r="D229" i="16"/>
  <c r="D229" i="18"/>
  <c r="D433" i="16"/>
  <c r="D433" i="18"/>
  <c r="D453" i="16"/>
  <c r="D453" i="18"/>
  <c r="D270" i="16"/>
  <c r="D270" i="18"/>
  <c r="C563" i="16"/>
  <c r="C563" i="18"/>
  <c r="C558" i="16"/>
  <c r="C558" i="18"/>
  <c r="C404" i="16"/>
  <c r="C404" i="18"/>
  <c r="C457" i="16"/>
  <c r="C457" i="18"/>
  <c r="C162" i="16"/>
  <c r="C162" i="18"/>
  <c r="C568" i="16"/>
  <c r="C568" i="18"/>
  <c r="C621" i="16"/>
  <c r="C621" i="18"/>
  <c r="C278" i="16"/>
  <c r="C278" i="18"/>
  <c r="C314" i="16"/>
  <c r="C314" i="18"/>
  <c r="C325" i="16"/>
  <c r="C325" i="18"/>
  <c r="C284" i="16"/>
  <c r="C284" i="18"/>
  <c r="C536" i="16"/>
  <c r="C536" i="18"/>
  <c r="C492" i="16"/>
  <c r="C492" i="18"/>
  <c r="C330" i="16"/>
  <c r="C330" i="18"/>
  <c r="C148" i="16"/>
  <c r="C148" i="18"/>
  <c r="C569" i="16"/>
  <c r="C569" i="18"/>
  <c r="C464" i="16"/>
  <c r="C464" i="18"/>
  <c r="C601" i="16"/>
  <c r="C601" i="18"/>
  <c r="C144" i="16"/>
  <c r="C144" i="18"/>
  <c r="C194" i="16"/>
  <c r="C194" i="18"/>
  <c r="C356" i="16"/>
  <c r="C356" i="18"/>
  <c r="C322" i="16"/>
  <c r="C322" i="18"/>
  <c r="C214" i="16"/>
  <c r="C214" i="18"/>
  <c r="C626" i="16"/>
  <c r="C626" i="18"/>
  <c r="C224" i="16"/>
  <c r="C224" i="18"/>
  <c r="C446" i="16"/>
  <c r="C446" i="18"/>
  <c r="C537" i="16"/>
  <c r="C537" i="18"/>
  <c r="C487" i="16"/>
  <c r="C487" i="18"/>
  <c r="C501" i="16"/>
  <c r="C501" i="18"/>
  <c r="C429" i="16"/>
  <c r="C429" i="18"/>
  <c r="C486" i="16"/>
  <c r="C486" i="18"/>
  <c r="C587" i="16"/>
  <c r="C587" i="18"/>
  <c r="C349" i="16"/>
  <c r="C349" i="18"/>
  <c r="C307" i="16"/>
  <c r="C307" i="18"/>
  <c r="C389" i="16"/>
  <c r="C389" i="18"/>
  <c r="C602" i="16"/>
  <c r="C602" i="18"/>
  <c r="C360" i="16"/>
  <c r="C360" i="18"/>
  <c r="C490" i="16"/>
  <c r="C490" i="18"/>
  <c r="C592" i="16"/>
  <c r="C592" i="18"/>
  <c r="C190" i="16"/>
  <c r="C190" i="18"/>
  <c r="C570" i="16"/>
  <c r="C570" i="18"/>
  <c r="C441" i="16"/>
  <c r="C441" i="18"/>
  <c r="C481" i="16"/>
  <c r="C481" i="18"/>
  <c r="C619" i="16"/>
  <c r="C619" i="18"/>
  <c r="C573" i="16"/>
  <c r="C573" i="18"/>
  <c r="C301" i="16"/>
  <c r="C301" i="18"/>
  <c r="C424" i="16"/>
  <c r="C424" i="18"/>
  <c r="C262" i="16"/>
  <c r="C262" i="18"/>
  <c r="C552" i="16"/>
  <c r="C552" i="18"/>
  <c r="C483" i="16"/>
  <c r="C483" i="18"/>
  <c r="C625" i="16"/>
  <c r="C625" i="18"/>
  <c r="C289" i="16"/>
  <c r="C289" i="18"/>
  <c r="C376" i="16"/>
  <c r="C376" i="18"/>
  <c r="C542" i="16"/>
  <c r="C542" i="18"/>
  <c r="C442" i="16"/>
  <c r="C442" i="18"/>
  <c r="D596" i="16"/>
  <c r="D596" i="18"/>
  <c r="D610" i="16"/>
  <c r="D610" i="18"/>
  <c r="C620" i="16"/>
  <c r="C620" i="18"/>
  <c r="C274" i="16"/>
  <c r="C274" i="18"/>
  <c r="C386" i="16"/>
  <c r="C386" i="18"/>
  <c r="C380" i="16"/>
  <c r="C380" i="18"/>
  <c r="C152" i="16"/>
  <c r="C152" i="18"/>
  <c r="C576" i="16"/>
  <c r="C576" i="18"/>
  <c r="C215" i="16"/>
  <c r="C215" i="18"/>
  <c r="C384" i="16"/>
  <c r="C384" i="18"/>
  <c r="D276" i="16"/>
  <c r="D276" i="18"/>
  <c r="D191" i="16"/>
  <c r="D191" i="18"/>
  <c r="D627" i="16"/>
  <c r="D627" i="18"/>
  <c r="D423" i="16"/>
  <c r="D423" i="18"/>
  <c r="D502" i="16"/>
  <c r="D502" i="18"/>
  <c r="D170" i="16"/>
  <c r="D170" i="18"/>
  <c r="D500" i="16"/>
  <c r="D500" i="18"/>
  <c r="D280" i="16"/>
  <c r="D280" i="18"/>
  <c r="D509" i="16"/>
  <c r="D509" i="18"/>
  <c r="D300" i="16"/>
  <c r="D300" i="18"/>
  <c r="D267" i="16"/>
  <c r="D267" i="18"/>
  <c r="D385" i="16"/>
  <c r="D385" i="18"/>
  <c r="D265" i="16"/>
  <c r="D265" i="18"/>
  <c r="D271" i="16"/>
  <c r="D271" i="18"/>
  <c r="D282" i="16"/>
  <c r="D282" i="18"/>
  <c r="D612" i="16"/>
  <c r="D612" i="18"/>
  <c r="D204" i="16"/>
  <c r="D204" i="18"/>
  <c r="D474" i="16"/>
  <c r="D474" i="18"/>
  <c r="D205" i="16"/>
  <c r="D205" i="18"/>
  <c r="D578" i="16"/>
  <c r="D578" i="18"/>
  <c r="D477" i="16"/>
  <c r="D477" i="18"/>
  <c r="D436" i="16"/>
  <c r="D436" i="18"/>
  <c r="D182" i="16"/>
  <c r="D182" i="18"/>
  <c r="D222" i="16"/>
  <c r="D222" i="18"/>
  <c r="D408" i="16"/>
  <c r="D408" i="18"/>
  <c r="C518" i="16"/>
  <c r="C518" i="18"/>
  <c r="C511" i="16"/>
  <c r="C511" i="18"/>
  <c r="C299" i="16"/>
  <c r="C299" i="18"/>
  <c r="C459" i="16"/>
  <c r="C459" i="18"/>
  <c r="C475" i="16"/>
  <c r="C475" i="18"/>
  <c r="C617" i="16"/>
  <c r="C617" i="18"/>
  <c r="C201" i="16"/>
  <c r="C201" i="18"/>
  <c r="C255" i="16"/>
  <c r="C255" i="18"/>
  <c r="C188" i="16"/>
  <c r="C188" i="18"/>
  <c r="C574" i="16"/>
  <c r="C574" i="18"/>
  <c r="C210" i="16"/>
  <c r="C210" i="18"/>
  <c r="C331" i="16"/>
  <c r="C331" i="18"/>
  <c r="C546" i="16"/>
  <c r="C546" i="18"/>
  <c r="C327" i="16"/>
  <c r="C327" i="18"/>
  <c r="C479" i="16"/>
  <c r="C479" i="18"/>
  <c r="C345" i="16"/>
  <c r="C345" i="18"/>
  <c r="C208" i="16"/>
  <c r="C208" i="18"/>
  <c r="C417" i="16"/>
  <c r="C417" i="18"/>
  <c r="C166" i="16"/>
  <c r="C166" i="18"/>
  <c r="C164" i="16"/>
  <c r="C164" i="18"/>
  <c r="C175" i="16"/>
  <c r="C175" i="18"/>
  <c r="C465" i="16"/>
  <c r="C465" i="18"/>
  <c r="C440" i="16"/>
  <c r="C440" i="18"/>
  <c r="C411" i="16"/>
  <c r="C411" i="18"/>
  <c r="C337" i="16"/>
  <c r="C337" i="18"/>
  <c r="C246" i="16"/>
  <c r="C246" i="18"/>
  <c r="C184" i="16"/>
  <c r="C184" i="18"/>
  <c r="C212" i="16"/>
  <c r="C212" i="18"/>
  <c r="C531" i="16"/>
  <c r="C531" i="18"/>
  <c r="C510" i="16"/>
  <c r="C510" i="18"/>
  <c r="C233" i="16"/>
  <c r="C233" i="18"/>
  <c r="C359" i="16"/>
  <c r="C359" i="18"/>
  <c r="C382" i="16"/>
  <c r="C382" i="18"/>
  <c r="C266" i="16"/>
  <c r="C266" i="18"/>
  <c r="C452" i="16"/>
  <c r="C452" i="18"/>
  <c r="C434" i="16"/>
  <c r="C434" i="18"/>
  <c r="C326" i="16"/>
  <c r="C326" i="18"/>
  <c r="C482" i="16"/>
  <c r="C482" i="18"/>
  <c r="C400" i="16"/>
  <c r="C400" i="18"/>
  <c r="C579" i="16"/>
  <c r="C579" i="18"/>
  <c r="C399" i="16"/>
  <c r="C399" i="18"/>
  <c r="C236" i="16"/>
  <c r="C236" i="18"/>
  <c r="C268" i="16"/>
  <c r="C268" i="18"/>
  <c r="C180" i="16"/>
  <c r="C180" i="18"/>
  <c r="C178" i="16"/>
  <c r="C178" i="18"/>
  <c r="C157" i="16"/>
  <c r="C157" i="18"/>
  <c r="C290" i="16"/>
  <c r="C290" i="18"/>
  <c r="C361" i="16"/>
  <c r="C361" i="18"/>
  <c r="C163" i="16"/>
  <c r="C163" i="18"/>
  <c r="C348" i="16"/>
  <c r="C348" i="18"/>
  <c r="C155" i="16"/>
  <c r="C155" i="18"/>
  <c r="D561" i="16"/>
  <c r="D561" i="18"/>
  <c r="C471" i="16"/>
  <c r="C471" i="18"/>
  <c r="C541" i="16"/>
  <c r="C541" i="18"/>
  <c r="D532" i="16"/>
  <c r="D532" i="18"/>
  <c r="D143" i="16"/>
  <c r="D143" i="18"/>
  <c r="D295" i="16"/>
  <c r="D295" i="18"/>
  <c r="D296" i="16"/>
  <c r="D296" i="18"/>
  <c r="D230" i="16"/>
  <c r="D230" i="18"/>
  <c r="D151" i="16"/>
  <c r="D151" i="18"/>
  <c r="D540" i="16"/>
  <c r="D540" i="18"/>
  <c r="D287" i="16"/>
  <c r="D287" i="18"/>
  <c r="D291" i="16"/>
  <c r="D291" i="18"/>
  <c r="D374" i="16"/>
  <c r="D374" i="18"/>
  <c r="D528" i="16"/>
  <c r="D528" i="18"/>
  <c r="D272" i="16"/>
  <c r="D272" i="18"/>
  <c r="D346" i="16"/>
  <c r="D346" i="18"/>
  <c r="D171" i="16"/>
  <c r="D171" i="18"/>
  <c r="D507" i="16"/>
  <c r="D507" i="18"/>
  <c r="D263" i="16"/>
  <c r="D263" i="18"/>
  <c r="D183" i="16"/>
  <c r="D183" i="18"/>
  <c r="D219" i="16"/>
  <c r="D219" i="18"/>
  <c r="D599" i="16"/>
  <c r="D599" i="18"/>
  <c r="D611" i="16"/>
  <c r="D611" i="18"/>
  <c r="D412" i="16"/>
  <c r="D412" i="18"/>
  <c r="D310" i="16"/>
  <c r="D310" i="18"/>
  <c r="D427" i="16"/>
  <c r="D427" i="18"/>
  <c r="C276" i="16"/>
  <c r="C276" i="18"/>
  <c r="C191" i="16"/>
  <c r="C191" i="18"/>
  <c r="C491" i="16"/>
  <c r="C491" i="18"/>
  <c r="C627" i="16"/>
  <c r="C627" i="18"/>
  <c r="C383" i="16"/>
  <c r="C383" i="18"/>
  <c r="C506" i="16"/>
  <c r="C506" i="18"/>
  <c r="C423" i="16"/>
  <c r="C423" i="18"/>
  <c r="C303" i="16"/>
  <c r="C303" i="18"/>
  <c r="C502" i="16"/>
  <c r="C502" i="18"/>
  <c r="C447" i="16"/>
  <c r="C447" i="18"/>
  <c r="C170" i="16"/>
  <c r="C170" i="18"/>
  <c r="C195" i="16"/>
  <c r="C195" i="18"/>
  <c r="C500" i="16"/>
  <c r="C500" i="18"/>
  <c r="C323" i="16"/>
  <c r="C323" i="18"/>
  <c r="C280" i="16"/>
  <c r="C280" i="18"/>
  <c r="C227" i="16"/>
  <c r="C227" i="18"/>
  <c r="C460" i="16"/>
  <c r="C460" i="18"/>
  <c r="C509" i="16"/>
  <c r="C509" i="18"/>
  <c r="C431" i="16"/>
  <c r="C431" i="18"/>
  <c r="C146" i="16"/>
  <c r="C146" i="18"/>
  <c r="C300" i="16"/>
  <c r="C300" i="18"/>
  <c r="C370" i="16"/>
  <c r="C370" i="18"/>
  <c r="C267" i="16"/>
  <c r="C267" i="18"/>
  <c r="C340" i="16"/>
  <c r="C340" i="18"/>
  <c r="C385" i="16"/>
  <c r="C385" i="18"/>
  <c r="C443" i="16"/>
  <c r="C443" i="18"/>
  <c r="C265" i="16"/>
  <c r="C265" i="18"/>
  <c r="C271" i="16"/>
  <c r="C271" i="18"/>
  <c r="C206" i="16"/>
  <c r="C206" i="18"/>
  <c r="C249" i="16"/>
  <c r="C249" i="18"/>
  <c r="C282" i="16"/>
  <c r="C282" i="18"/>
  <c r="C390" i="16"/>
  <c r="C390" i="18"/>
  <c r="C612" i="16"/>
  <c r="C612" i="18"/>
  <c r="C257" i="16"/>
  <c r="C257" i="18"/>
  <c r="C347" i="16"/>
  <c r="C347" i="18"/>
  <c r="C204" i="16"/>
  <c r="C204" i="18"/>
  <c r="C297" i="16"/>
  <c r="C297" i="18"/>
  <c r="C474" i="16"/>
  <c r="C474" i="18"/>
  <c r="C159" i="16"/>
  <c r="C159" i="18"/>
  <c r="C205" i="16"/>
  <c r="C205" i="18"/>
  <c r="C575" i="16"/>
  <c r="C575" i="18"/>
  <c r="C578" i="16"/>
  <c r="C578" i="18"/>
  <c r="C372" i="16"/>
  <c r="C372" i="18"/>
  <c r="C503" i="16"/>
  <c r="C503" i="18"/>
  <c r="C477" i="16"/>
  <c r="C477" i="18"/>
  <c r="C229" i="16"/>
  <c r="C229" i="18"/>
  <c r="C436" i="16"/>
  <c r="C436" i="18"/>
  <c r="C433" i="16"/>
  <c r="C433" i="18"/>
  <c r="C182" i="16"/>
  <c r="C182" i="18"/>
  <c r="C453" i="16"/>
  <c r="C453" i="18"/>
  <c r="C222" i="16"/>
  <c r="C222" i="18"/>
  <c r="C270" i="16"/>
  <c r="C270" i="18"/>
  <c r="D154" i="16"/>
  <c r="D154" i="18"/>
  <c r="D523" i="16"/>
  <c r="D523" i="18"/>
  <c r="D590" i="16"/>
  <c r="D590" i="18"/>
  <c r="D445" i="16"/>
  <c r="D445" i="18"/>
  <c r="D425" i="16"/>
  <c r="D425" i="18"/>
  <c r="D413" i="16"/>
  <c r="D413" i="18"/>
  <c r="D463" i="16"/>
  <c r="D463" i="18"/>
  <c r="D405" i="16"/>
  <c r="D405" i="18"/>
  <c r="D264" i="16"/>
  <c r="D264" i="18"/>
  <c r="D315" i="16"/>
  <c r="D315" i="18"/>
  <c r="D177" i="16"/>
  <c r="D177" i="18"/>
  <c r="D232" i="16"/>
  <c r="D232" i="18"/>
  <c r="D476" i="16"/>
  <c r="D476" i="18"/>
  <c r="D473" i="16"/>
  <c r="D473" i="18"/>
  <c r="D449" i="16"/>
  <c r="D449" i="18"/>
  <c r="D256" i="16"/>
  <c r="D256" i="18"/>
  <c r="D554" i="16"/>
  <c r="D554" i="18"/>
  <c r="D197" i="16"/>
  <c r="D197" i="18"/>
  <c r="D318" i="16"/>
  <c r="D318" i="18"/>
  <c r="D298" i="16"/>
  <c r="D298" i="18"/>
  <c r="D547" i="16"/>
  <c r="D547" i="18"/>
  <c r="D454" i="16"/>
  <c r="D454" i="18"/>
  <c r="D352" i="16"/>
  <c r="D352" i="18"/>
  <c r="D344" i="16"/>
  <c r="D344" i="18"/>
  <c r="D302" i="16"/>
  <c r="D302" i="18"/>
  <c r="D604" i="16"/>
  <c r="D604" i="18"/>
  <c r="D551" i="16"/>
  <c r="D551" i="18"/>
  <c r="D358" i="16"/>
  <c r="D358" i="18"/>
  <c r="D228" i="16"/>
  <c r="D228" i="18"/>
  <c r="D306" i="16"/>
  <c r="D306" i="18"/>
  <c r="D312" i="16"/>
  <c r="D312" i="18"/>
  <c r="D613" i="16"/>
  <c r="D613" i="18"/>
  <c r="D395" i="16"/>
  <c r="D395" i="18"/>
  <c r="D387" i="16"/>
  <c r="D387" i="18"/>
  <c r="D167" i="16"/>
  <c r="D167" i="18"/>
  <c r="D416" i="16"/>
  <c r="D416" i="18"/>
  <c r="D407" i="16"/>
  <c r="D407" i="18"/>
  <c r="D223" i="16"/>
  <c r="D223" i="18"/>
  <c r="D321" i="16"/>
  <c r="D321" i="18"/>
  <c r="D430" i="16"/>
  <c r="D430" i="18"/>
  <c r="D478" i="16"/>
  <c r="D478" i="18"/>
  <c r="D485" i="16"/>
  <c r="D485" i="18"/>
  <c r="D472" i="16"/>
  <c r="D472" i="18"/>
  <c r="D259" i="16"/>
  <c r="D259" i="18"/>
  <c r="D294" i="16"/>
  <c r="D294" i="18"/>
  <c r="D317" i="16"/>
  <c r="D317" i="18"/>
  <c r="D371" i="16"/>
  <c r="D371" i="18"/>
  <c r="D279" i="16"/>
  <c r="D279" i="18"/>
  <c r="D548" i="16"/>
  <c r="D548" i="18"/>
  <c r="D559" i="16"/>
  <c r="D559" i="18"/>
  <c r="D245" i="16"/>
  <c r="D245" i="18"/>
  <c r="D187" i="16"/>
  <c r="D187" i="18"/>
  <c r="D258" i="16"/>
  <c r="D258" i="18"/>
  <c r="D564" i="16"/>
  <c r="D564" i="18"/>
  <c r="D216" i="16"/>
  <c r="D216" i="18"/>
  <c r="D283" i="16"/>
  <c r="D283" i="18"/>
  <c r="D367" i="16"/>
  <c r="D367" i="18"/>
  <c r="D334" i="16"/>
  <c r="D334" i="18"/>
  <c r="D600" i="16"/>
  <c r="D600" i="18"/>
  <c r="D409" i="16"/>
  <c r="D409" i="18"/>
  <c r="D217" i="16"/>
  <c r="D217" i="18"/>
  <c r="D186" i="16"/>
  <c r="D186" i="18"/>
  <c r="D556" i="16"/>
  <c r="D556" i="18"/>
  <c r="D273" i="16"/>
  <c r="D273" i="18"/>
  <c r="D499" i="16"/>
  <c r="D499" i="18"/>
  <c r="D192" i="16"/>
  <c r="D192" i="18"/>
  <c r="D181" i="16"/>
  <c r="D181" i="18"/>
  <c r="D398" i="16"/>
  <c r="D398" i="18"/>
  <c r="D495" i="16"/>
  <c r="D495" i="18"/>
  <c r="D242" i="16"/>
  <c r="D242" i="18"/>
  <c r="D202" i="16"/>
  <c r="D202" i="18"/>
  <c r="D275" i="16"/>
  <c r="D275" i="18"/>
  <c r="D239" i="16"/>
  <c r="D239" i="18"/>
  <c r="D456" i="16"/>
  <c r="D456" i="18"/>
  <c r="D414" i="16"/>
  <c r="D414" i="18"/>
  <c r="D320" i="16"/>
  <c r="D320" i="18"/>
  <c r="D373" i="16"/>
  <c r="D373" i="18"/>
  <c r="D309" i="16"/>
  <c r="D309" i="18"/>
  <c r="D514" i="16"/>
  <c r="D514" i="18"/>
  <c r="D353" i="16"/>
  <c r="D353" i="18"/>
  <c r="D161" i="16"/>
  <c r="D161" i="18"/>
  <c r="D379" i="16"/>
  <c r="D379" i="18"/>
  <c r="D615" i="16"/>
  <c r="D615" i="18"/>
  <c r="D533" i="16"/>
  <c r="D533" i="18"/>
  <c r="D254" i="16"/>
  <c r="D254" i="18"/>
  <c r="D439" i="16"/>
  <c r="D439" i="18"/>
  <c r="D174" i="16"/>
  <c r="D174" i="18"/>
  <c r="D252" i="16"/>
  <c r="D252" i="18"/>
  <c r="D428" i="16"/>
  <c r="D428" i="18"/>
  <c r="D319" i="16"/>
  <c r="D319" i="18"/>
  <c r="D150" i="16"/>
  <c r="D150" i="18"/>
  <c r="D451" i="16"/>
  <c r="D451" i="18"/>
  <c r="D311" i="16"/>
  <c r="D311" i="18"/>
  <c r="D288" i="16"/>
  <c r="D288" i="18"/>
  <c r="D406" i="16"/>
  <c r="D406" i="18"/>
  <c r="D221" i="16"/>
  <c r="D221" i="18"/>
  <c r="D354" i="16"/>
  <c r="D354" i="18"/>
  <c r="D589" i="16"/>
  <c r="D589" i="18"/>
  <c r="D261" i="16"/>
  <c r="D261" i="18"/>
  <c r="D362" i="16"/>
  <c r="D362" i="18"/>
  <c r="D193" i="16"/>
  <c r="D193" i="18"/>
  <c r="D365" i="16"/>
  <c r="D365" i="18"/>
  <c r="D173" i="16"/>
  <c r="D173" i="18"/>
  <c r="D366" i="16"/>
  <c r="D366" i="18"/>
  <c r="D156" i="16"/>
  <c r="D156" i="18"/>
  <c r="D494" i="16"/>
  <c r="D494" i="18"/>
  <c r="D308" i="16"/>
  <c r="D308" i="18"/>
  <c r="D581" i="16"/>
  <c r="D581" i="18"/>
  <c r="D335" i="16"/>
  <c r="D335" i="18"/>
  <c r="D435" i="16"/>
  <c r="D435" i="18"/>
  <c r="D391" i="16"/>
  <c r="D391" i="18"/>
  <c r="D469" i="16"/>
  <c r="D469" i="18"/>
  <c r="D450" i="16"/>
  <c r="D450" i="18"/>
  <c r="D480" i="16"/>
  <c r="D480" i="18"/>
  <c r="C561" i="16"/>
  <c r="C561" i="18"/>
  <c r="C408" i="16"/>
  <c r="C408" i="18"/>
  <c r="D550" i="16"/>
  <c r="D550" i="18"/>
  <c r="D234" i="16"/>
  <c r="D234" i="18"/>
  <c r="D241" i="16"/>
  <c r="D241" i="18"/>
  <c r="D207" i="16"/>
  <c r="D207" i="18"/>
  <c r="C357" i="16"/>
  <c r="C357" i="18"/>
  <c r="C432" i="16"/>
  <c r="C432" i="18"/>
  <c r="C603" i="16"/>
  <c r="C603" i="18"/>
  <c r="C329" i="16"/>
  <c r="C329" i="18"/>
  <c r="C143" i="16"/>
  <c r="C143" i="18"/>
  <c r="C295" i="16"/>
  <c r="C295" i="18"/>
  <c r="C230" i="16"/>
  <c r="C230" i="18"/>
  <c r="C540" i="16"/>
  <c r="C540" i="18"/>
  <c r="C374" i="16"/>
  <c r="C374" i="18"/>
  <c r="C272" i="16"/>
  <c r="C272" i="18"/>
  <c r="C171" i="16"/>
  <c r="C171" i="18"/>
  <c r="C263" i="16"/>
  <c r="C263" i="18"/>
  <c r="C219" i="16"/>
  <c r="C219" i="18"/>
  <c r="C611" i="16"/>
  <c r="C611" i="18"/>
  <c r="C310" i="16"/>
  <c r="C310" i="18"/>
  <c r="D606" i="16"/>
  <c r="D606" i="18"/>
  <c r="D200" i="16"/>
  <c r="D200" i="18"/>
  <c r="D493" i="16"/>
  <c r="D493" i="18"/>
  <c r="D448" i="16"/>
  <c r="D448" i="18"/>
  <c r="D313" i="16"/>
  <c r="D313" i="18"/>
  <c r="D488" i="16"/>
  <c r="D488" i="18"/>
  <c r="D209" i="16"/>
  <c r="D209" i="18"/>
  <c r="D250" i="16"/>
  <c r="D250" i="18"/>
  <c r="D497" i="16"/>
  <c r="D497" i="18"/>
  <c r="D172" i="16"/>
  <c r="D172" i="18"/>
  <c r="D169" i="16"/>
  <c r="D169" i="18"/>
  <c r="D521" i="16"/>
  <c r="D521" i="18"/>
  <c r="D591" i="16"/>
  <c r="D591" i="18"/>
  <c r="D470" i="16"/>
  <c r="D470" i="18"/>
  <c r="D565" i="16"/>
  <c r="D565" i="18"/>
  <c r="D418" i="16"/>
  <c r="D418" i="18"/>
  <c r="D515" i="16"/>
  <c r="D515" i="18"/>
  <c r="D305" i="16"/>
  <c r="D305" i="18"/>
  <c r="D402" i="16"/>
  <c r="D402" i="18"/>
  <c r="D462" i="16"/>
  <c r="D462" i="18"/>
  <c r="D243" i="16"/>
  <c r="D243" i="18"/>
  <c r="D213" i="16"/>
  <c r="D213" i="18"/>
  <c r="D437" i="16"/>
  <c r="D437" i="18"/>
  <c r="D338" i="16"/>
  <c r="D338" i="18"/>
  <c r="D251" i="16"/>
  <c r="D251" i="18"/>
  <c r="C154" i="16"/>
  <c r="C154" i="18"/>
  <c r="C590" i="16"/>
  <c r="C590" i="18"/>
  <c r="C425" i="16"/>
  <c r="C425" i="18"/>
  <c r="C463" i="16"/>
  <c r="C463" i="18"/>
  <c r="C264" i="16"/>
  <c r="C264" i="18"/>
  <c r="C177" i="16"/>
  <c r="C177" i="18"/>
  <c r="C476" i="16"/>
  <c r="C476" i="18"/>
  <c r="C256" i="16"/>
  <c r="C256" i="18"/>
  <c r="C197" i="16"/>
  <c r="C197" i="18"/>
  <c r="C298" i="16"/>
  <c r="C298" i="18"/>
  <c r="C454" i="16"/>
  <c r="C454" i="18"/>
  <c r="C352" i="16"/>
  <c r="C352" i="18"/>
  <c r="C302" i="16"/>
  <c r="C302" i="18"/>
  <c r="C604" i="16"/>
  <c r="C604" i="18"/>
  <c r="C551" i="16"/>
  <c r="C551" i="18"/>
  <c r="C228" i="16"/>
  <c r="C228" i="18"/>
  <c r="C312" i="16"/>
  <c r="C312" i="18"/>
  <c r="C395" i="16"/>
  <c r="C395" i="18"/>
  <c r="C167" i="16"/>
  <c r="C167" i="18"/>
  <c r="C407" i="16"/>
  <c r="C407" i="18"/>
  <c r="C430" i="16"/>
  <c r="C430" i="18"/>
  <c r="C478" i="16"/>
  <c r="C478" i="18"/>
  <c r="C259" i="16"/>
  <c r="C259" i="18"/>
  <c r="C317" i="16"/>
  <c r="C317" i="18"/>
  <c r="C279" i="16"/>
  <c r="C279" i="18"/>
  <c r="C559" i="16"/>
  <c r="C559" i="18"/>
  <c r="C187" i="16"/>
  <c r="C187" i="18"/>
  <c r="C564" i="16"/>
  <c r="C564" i="18"/>
  <c r="C283" i="16"/>
  <c r="C283" i="18"/>
  <c r="C334" i="16"/>
  <c r="C334" i="18"/>
  <c r="C409" i="16"/>
  <c r="C409" i="18"/>
  <c r="C186" i="16"/>
  <c r="C186" i="18"/>
  <c r="C273" i="16"/>
  <c r="C273" i="18"/>
  <c r="C499" i="16"/>
  <c r="C499" i="18"/>
  <c r="C181" i="16"/>
  <c r="C181" i="18"/>
  <c r="C495" i="16"/>
  <c r="C495" i="18"/>
  <c r="C275" i="16"/>
  <c r="C275" i="18"/>
  <c r="C414" i="16"/>
  <c r="C414" i="18"/>
  <c r="C373" i="16"/>
  <c r="C373" i="18"/>
  <c r="C514" i="16"/>
  <c r="C514" i="18"/>
  <c r="C161" i="16"/>
  <c r="C161" i="18"/>
  <c r="C615" i="16"/>
  <c r="C615" i="18"/>
  <c r="C254" i="16"/>
  <c r="C254" i="18"/>
  <c r="C174" i="16"/>
  <c r="C174" i="18"/>
  <c r="C319" i="16"/>
  <c r="C319" i="18"/>
  <c r="C311" i="16"/>
  <c r="C311" i="18"/>
  <c r="C406" i="16"/>
  <c r="C406" i="18"/>
  <c r="C221" i="16"/>
  <c r="C221" i="18"/>
  <c r="C261" i="16"/>
  <c r="C261" i="18"/>
  <c r="C193" i="16"/>
  <c r="C193" i="18"/>
  <c r="C366" i="16"/>
  <c r="C366" i="18"/>
  <c r="C156" i="16"/>
  <c r="C156" i="18"/>
  <c r="C308" i="16"/>
  <c r="C308" i="18"/>
  <c r="C581" i="16"/>
  <c r="C581" i="18"/>
  <c r="C391" i="16"/>
  <c r="C391" i="18"/>
  <c r="C450" i="16"/>
  <c r="C450" i="18"/>
  <c r="D342" i="16"/>
  <c r="D342" i="18"/>
  <c r="D525" i="16"/>
  <c r="D525" i="18"/>
  <c r="C635" i="16"/>
  <c r="C635" i="18"/>
  <c r="C196" i="16"/>
  <c r="C196" i="18"/>
  <c r="C199" i="16"/>
  <c r="C199" i="18"/>
  <c r="C185" i="16"/>
  <c r="C185" i="18"/>
  <c r="C296" i="16"/>
  <c r="C296" i="18"/>
  <c r="C151" i="16"/>
  <c r="C151" i="18"/>
  <c r="C287" i="16"/>
  <c r="C287" i="18"/>
  <c r="C291" i="16"/>
  <c r="C291" i="18"/>
  <c r="C528" i="16"/>
  <c r="C528" i="18"/>
  <c r="C346" i="16"/>
  <c r="C346" i="18"/>
  <c r="C507" i="16"/>
  <c r="C507" i="18"/>
  <c r="C183" i="16"/>
  <c r="C183" i="18"/>
  <c r="C599" i="16"/>
  <c r="C599" i="18"/>
  <c r="C412" i="16"/>
  <c r="C412" i="18"/>
  <c r="D520" i="16"/>
  <c r="D520" i="18"/>
  <c r="D237" i="16"/>
  <c r="D237" i="18"/>
  <c r="D595" i="16"/>
  <c r="D595" i="18"/>
  <c r="D248" i="16"/>
  <c r="D248" i="18"/>
  <c r="D392" i="16"/>
  <c r="D392" i="18"/>
  <c r="D269" i="16"/>
  <c r="D269" i="18"/>
  <c r="D355" i="16"/>
  <c r="D355" i="18"/>
  <c r="D316" i="16"/>
  <c r="D316" i="18"/>
  <c r="D504" i="16"/>
  <c r="D504" i="18"/>
  <c r="D410" i="16"/>
  <c r="D410" i="18"/>
  <c r="D396" i="16"/>
  <c r="D396" i="18"/>
  <c r="D153" i="16"/>
  <c r="D153" i="18"/>
  <c r="D632" i="16"/>
  <c r="D632" i="18"/>
  <c r="D585" i="16"/>
  <c r="D585" i="18"/>
  <c r="D522" i="16"/>
  <c r="D522" i="18"/>
  <c r="D628" i="16"/>
  <c r="D628" i="18"/>
  <c r="D422" i="16"/>
  <c r="D422" i="18"/>
  <c r="D147" i="16"/>
  <c r="D147" i="18"/>
  <c r="D458" i="16"/>
  <c r="D458" i="18"/>
  <c r="C523" i="16"/>
  <c r="C523" i="18"/>
  <c r="C445" i="16"/>
  <c r="C445" i="18"/>
  <c r="C413" i="16"/>
  <c r="C413" i="18"/>
  <c r="C405" i="16"/>
  <c r="C405" i="18"/>
  <c r="C315" i="16"/>
  <c r="C315" i="18"/>
  <c r="C232" i="16"/>
  <c r="C232" i="18"/>
  <c r="C473" i="16"/>
  <c r="C473" i="18"/>
  <c r="C449" i="16"/>
  <c r="C449" i="18"/>
  <c r="C554" i="16"/>
  <c r="C554" i="18"/>
  <c r="C318" i="16"/>
  <c r="C318" i="18"/>
  <c r="C547" i="16"/>
  <c r="C547" i="18"/>
  <c r="C344" i="16"/>
  <c r="C344" i="18"/>
  <c r="C358" i="16"/>
  <c r="C358" i="18"/>
  <c r="C306" i="16"/>
  <c r="C306" i="18"/>
  <c r="C613" i="16"/>
  <c r="C613" i="18"/>
  <c r="C387" i="16"/>
  <c r="C387" i="18"/>
  <c r="C416" i="16"/>
  <c r="C416" i="18"/>
  <c r="C223" i="16"/>
  <c r="C223" i="18"/>
  <c r="C321" i="16"/>
  <c r="C321" i="18"/>
  <c r="C485" i="16"/>
  <c r="C485" i="18"/>
  <c r="C472" i="16"/>
  <c r="C472" i="18"/>
  <c r="C294" i="16"/>
  <c r="C294" i="18"/>
  <c r="C371" i="16"/>
  <c r="C371" i="18"/>
  <c r="C548" i="16"/>
  <c r="C548" i="18"/>
  <c r="C245" i="16"/>
  <c r="C245" i="18"/>
  <c r="C258" i="16"/>
  <c r="C258" i="18"/>
  <c r="C216" i="16"/>
  <c r="C216" i="18"/>
  <c r="C367" i="16"/>
  <c r="C367" i="18"/>
  <c r="C600" i="16"/>
  <c r="C600" i="18"/>
  <c r="C217" i="16"/>
  <c r="C217" i="18"/>
  <c r="C556" i="16"/>
  <c r="C556" i="18"/>
  <c r="C192" i="16"/>
  <c r="C192" i="18"/>
  <c r="C398" i="16"/>
  <c r="C398" i="18"/>
  <c r="C242" i="16"/>
  <c r="C242" i="18"/>
  <c r="C202" i="16"/>
  <c r="C202" i="18"/>
  <c r="C239" i="16"/>
  <c r="C239" i="18"/>
  <c r="C456" i="16"/>
  <c r="C456" i="18"/>
  <c r="C320" i="16"/>
  <c r="C320" i="18"/>
  <c r="C309" i="16"/>
  <c r="C309" i="18"/>
  <c r="C353" i="16"/>
  <c r="C353" i="18"/>
  <c r="C379" i="16"/>
  <c r="C379" i="18"/>
  <c r="C533" i="16"/>
  <c r="C533" i="18"/>
  <c r="C439" i="16"/>
  <c r="C439" i="18"/>
  <c r="C252" i="16"/>
  <c r="C252" i="18"/>
  <c r="C428" i="16"/>
  <c r="C428" i="18"/>
  <c r="C150" i="16"/>
  <c r="C150" i="18"/>
  <c r="C451" i="16"/>
  <c r="C451" i="18"/>
  <c r="C288" i="16"/>
  <c r="C288" i="18"/>
  <c r="C354" i="16"/>
  <c r="C354" i="18"/>
  <c r="C589" i="16"/>
  <c r="C589" i="18"/>
  <c r="C362" i="16"/>
  <c r="C362" i="18"/>
  <c r="C365" i="16"/>
  <c r="C365" i="18"/>
  <c r="C173" i="16"/>
  <c r="C173" i="18"/>
  <c r="C494" i="16"/>
  <c r="C494" i="18"/>
  <c r="C335" i="16"/>
  <c r="C335" i="18"/>
  <c r="C435" i="16"/>
  <c r="C435" i="18"/>
  <c r="C469" i="16"/>
  <c r="C469" i="18"/>
  <c r="C480" i="16"/>
  <c r="C480" i="18"/>
  <c r="C427" i="16"/>
  <c r="C427" i="18"/>
  <c r="D498" i="16"/>
  <c r="D498" i="18"/>
  <c r="D584" i="16"/>
  <c r="D584" i="18"/>
  <c r="D363" i="16"/>
  <c r="D363" i="18"/>
  <c r="D253" i="16"/>
  <c r="D253" i="18"/>
  <c r="D432" i="16"/>
  <c r="D432" i="18"/>
  <c r="D160" i="16"/>
  <c r="D160" i="18"/>
  <c r="D196" i="16"/>
  <c r="D196" i="18"/>
  <c r="D620" i="16"/>
  <c r="D620" i="18"/>
  <c r="D603" i="16"/>
  <c r="D603" i="18"/>
  <c r="D420" i="16"/>
  <c r="D420" i="18"/>
  <c r="D199" i="16"/>
  <c r="D199" i="18"/>
  <c r="D274" i="16"/>
  <c r="D274" i="18"/>
  <c r="D329" i="16"/>
  <c r="D329" i="18"/>
  <c r="D377" i="16"/>
  <c r="D377" i="18"/>
  <c r="D185" i="16"/>
  <c r="D185" i="18"/>
  <c r="D211" i="16"/>
  <c r="D211" i="18"/>
  <c r="D386" i="16"/>
  <c r="D386" i="18"/>
  <c r="D549" i="16"/>
  <c r="D549" i="18"/>
  <c r="D380" i="16"/>
  <c r="D380" i="18"/>
  <c r="D235" i="16"/>
  <c r="D235" i="18"/>
  <c r="D152" i="16"/>
  <c r="D152" i="18"/>
  <c r="D576" i="16"/>
  <c r="D576" i="18"/>
  <c r="D364" i="16"/>
  <c r="D364" i="18"/>
  <c r="D215" i="16"/>
  <c r="D215" i="18"/>
  <c r="D231" i="16"/>
  <c r="D231" i="18"/>
  <c r="D384" i="16"/>
  <c r="D384" i="18"/>
  <c r="D198" i="16"/>
  <c r="D198" i="18"/>
  <c r="C520" i="16"/>
  <c r="C520" i="18"/>
  <c r="C606" i="16"/>
  <c r="C606" i="18"/>
  <c r="C237" i="16"/>
  <c r="C237" i="18"/>
  <c r="C200" i="16"/>
  <c r="C200" i="18"/>
  <c r="C493" i="16"/>
  <c r="C493" i="18"/>
  <c r="C595" i="16"/>
  <c r="C595" i="18"/>
  <c r="C448" i="16"/>
  <c r="C448" i="18"/>
  <c r="C313" i="16"/>
  <c r="C313" i="18"/>
  <c r="C488" i="16"/>
  <c r="C488" i="18"/>
  <c r="C248" i="16"/>
  <c r="C248" i="18"/>
  <c r="C209" i="16"/>
  <c r="C209" i="18"/>
  <c r="C250" i="16"/>
  <c r="C250" i="18"/>
  <c r="C497" i="16"/>
  <c r="C497" i="18"/>
  <c r="C392" i="16"/>
  <c r="C392" i="18"/>
  <c r="C269" i="16"/>
  <c r="C269" i="18"/>
  <c r="C172" i="16"/>
  <c r="C172" i="18"/>
  <c r="C355" i="16"/>
  <c r="C355" i="18"/>
  <c r="C316" i="16"/>
  <c r="C316" i="18"/>
  <c r="C169" i="16"/>
  <c r="C169" i="18"/>
  <c r="C504" i="16"/>
  <c r="C504" i="18"/>
  <c r="C521" i="16"/>
  <c r="C521" i="18"/>
  <c r="C410" i="16"/>
  <c r="C410" i="18"/>
  <c r="C591" i="16"/>
  <c r="C591" i="18"/>
  <c r="C396" i="16"/>
  <c r="C396" i="18"/>
  <c r="C470" i="16"/>
  <c r="C470" i="18"/>
  <c r="C153" i="16"/>
  <c r="C153" i="18"/>
  <c r="C632" i="16"/>
  <c r="C632" i="18"/>
  <c r="C565" i="16"/>
  <c r="C565" i="18"/>
  <c r="C418" i="16"/>
  <c r="C418" i="18"/>
  <c r="C515" i="16"/>
  <c r="C515" i="18"/>
  <c r="C585" i="16"/>
  <c r="C585" i="18"/>
  <c r="C305" i="16"/>
  <c r="C305" i="18"/>
  <c r="C522" i="16"/>
  <c r="C522" i="18"/>
  <c r="C402" i="16"/>
  <c r="C402" i="18"/>
  <c r="C628" i="16"/>
  <c r="C628" i="18"/>
  <c r="C462" i="16"/>
  <c r="C462" i="18"/>
  <c r="C422" i="16"/>
  <c r="C422" i="18"/>
  <c r="C243" i="16"/>
  <c r="C243" i="18"/>
  <c r="C213" i="16"/>
  <c r="C213" i="18"/>
  <c r="C147" i="16"/>
  <c r="C147" i="18"/>
  <c r="C437" i="16"/>
  <c r="C437" i="18"/>
  <c r="C338" i="16"/>
  <c r="C338" i="18"/>
  <c r="C251" i="16"/>
  <c r="C251" i="18"/>
  <c r="C458" i="16"/>
  <c r="C458" i="18"/>
  <c r="D518" i="16"/>
  <c r="D518" i="18"/>
  <c r="D563" i="16"/>
  <c r="D563" i="18"/>
  <c r="D558" i="16"/>
  <c r="D558" i="18"/>
  <c r="D511" i="16"/>
  <c r="D511" i="18"/>
  <c r="D299" i="16"/>
  <c r="D299" i="18"/>
  <c r="D404" i="16"/>
  <c r="D404" i="18"/>
  <c r="D459" i="16"/>
  <c r="D459" i="18"/>
  <c r="D457" i="16"/>
  <c r="D457" i="18"/>
  <c r="D162" i="16"/>
  <c r="D162" i="18"/>
  <c r="D475" i="16"/>
  <c r="D475" i="18"/>
  <c r="D568" i="16"/>
  <c r="D568" i="18"/>
  <c r="D617" i="16"/>
  <c r="D617" i="18"/>
  <c r="D621" i="16"/>
  <c r="D621" i="18"/>
  <c r="D201" i="16"/>
  <c r="D201" i="18"/>
  <c r="D278" i="16"/>
  <c r="D278" i="18"/>
  <c r="D255" i="16"/>
  <c r="D255" i="18"/>
  <c r="D314" i="16"/>
  <c r="D314" i="18"/>
  <c r="D188" i="16"/>
  <c r="D188" i="18"/>
  <c r="D325" i="16"/>
  <c r="D325" i="18"/>
  <c r="D284" i="16"/>
  <c r="D284" i="18"/>
  <c r="D536" i="16"/>
  <c r="D536" i="18"/>
  <c r="D574" i="16"/>
  <c r="D574" i="18"/>
  <c r="D492" i="16"/>
  <c r="D492" i="18"/>
  <c r="D210" i="16"/>
  <c r="D210" i="18"/>
  <c r="D330" i="16"/>
  <c r="D330" i="18"/>
  <c r="D331" i="16"/>
  <c r="D331" i="18"/>
  <c r="D148" i="16"/>
  <c r="D148" i="18"/>
  <c r="D546" i="16"/>
  <c r="D546" i="18"/>
  <c r="D569" i="16"/>
  <c r="D569" i="18"/>
  <c r="D327" i="16"/>
  <c r="D327" i="18"/>
  <c r="D464" i="16"/>
  <c r="D464" i="18"/>
  <c r="D479" i="16"/>
  <c r="D479" i="18"/>
  <c r="D345" i="16"/>
  <c r="D345" i="18"/>
  <c r="D601" i="16"/>
  <c r="D601" i="18"/>
  <c r="D144" i="16"/>
  <c r="D144" i="18"/>
  <c r="D208" i="16"/>
  <c r="D208" i="18"/>
  <c r="D417" i="16"/>
  <c r="D417" i="18"/>
  <c r="D166" i="16"/>
  <c r="D166" i="18"/>
  <c r="D194" i="16"/>
  <c r="D194" i="18"/>
  <c r="D164" i="16"/>
  <c r="D164" i="18"/>
  <c r="D356" i="16"/>
  <c r="D356" i="18"/>
  <c r="D175" i="16"/>
  <c r="D175" i="18"/>
  <c r="D322" i="16"/>
  <c r="D322" i="18"/>
  <c r="D214" i="16"/>
  <c r="D214" i="18"/>
  <c r="D465" i="16"/>
  <c r="D465" i="18"/>
  <c r="D626" i="16"/>
  <c r="D626" i="18"/>
  <c r="D224" i="16"/>
  <c r="D224" i="18"/>
  <c r="D440" i="16"/>
  <c r="D440" i="18"/>
  <c r="D446" i="16"/>
  <c r="D446" i="18"/>
  <c r="D411" i="16"/>
  <c r="D411" i="18"/>
  <c r="D537" i="16"/>
  <c r="D537" i="18"/>
  <c r="D337" i="16"/>
  <c r="D337" i="18"/>
  <c r="D487" i="16"/>
  <c r="D487" i="18"/>
  <c r="D246" i="16"/>
  <c r="D246" i="18"/>
  <c r="D501" i="16"/>
  <c r="D501" i="18"/>
  <c r="D184" i="16"/>
  <c r="D184" i="18"/>
  <c r="D429" i="16"/>
  <c r="D429" i="18"/>
  <c r="D486" i="16"/>
  <c r="D486" i="18"/>
  <c r="D212" i="16"/>
  <c r="D212" i="18"/>
  <c r="D587" i="16"/>
  <c r="D587" i="18"/>
  <c r="D531" i="16"/>
  <c r="D531" i="18"/>
  <c r="D349" i="16"/>
  <c r="D349" i="18"/>
  <c r="D307" i="16"/>
  <c r="D307" i="18"/>
  <c r="D510" i="16"/>
  <c r="D510" i="18"/>
  <c r="D233" i="16"/>
  <c r="D233" i="18"/>
  <c r="D389" i="16"/>
  <c r="D389" i="18"/>
  <c r="D359" i="16"/>
  <c r="D359" i="18"/>
  <c r="D602" i="16"/>
  <c r="D602" i="18"/>
  <c r="D360" i="16"/>
  <c r="D360" i="18"/>
  <c r="D382" i="16"/>
  <c r="D382" i="18"/>
  <c r="D490" i="16"/>
  <c r="D490" i="18"/>
  <c r="D266" i="16"/>
  <c r="D266" i="18"/>
  <c r="D592" i="16"/>
  <c r="D592" i="18"/>
  <c r="D452" i="16"/>
  <c r="D452" i="18"/>
  <c r="D190" i="16"/>
  <c r="D190" i="18"/>
  <c r="D570" i="16"/>
  <c r="D570" i="18"/>
  <c r="D434" i="16"/>
  <c r="D434" i="18"/>
  <c r="D441" i="16"/>
  <c r="D441" i="18"/>
  <c r="D326" i="16"/>
  <c r="D326" i="18"/>
  <c r="D481" i="16"/>
  <c r="D481" i="18"/>
  <c r="D482" i="16"/>
  <c r="D482" i="18"/>
  <c r="D619" i="16"/>
  <c r="D619" i="18"/>
  <c r="D400" i="16"/>
  <c r="D400" i="18"/>
  <c r="D573" i="16"/>
  <c r="D573" i="18"/>
  <c r="D301" i="16"/>
  <c r="D301" i="18"/>
  <c r="D579" i="16"/>
  <c r="D579" i="18"/>
  <c r="D399" i="16"/>
  <c r="D399" i="18"/>
  <c r="D236" i="16"/>
  <c r="D236" i="18"/>
  <c r="D268" i="16"/>
  <c r="D268" i="18"/>
  <c r="D424" i="16"/>
  <c r="D424" i="18"/>
  <c r="D180" i="16"/>
  <c r="D180" i="18"/>
  <c r="D262" i="16"/>
  <c r="D262" i="18"/>
  <c r="D178" i="16"/>
  <c r="D178" i="18"/>
  <c r="D552" i="16"/>
  <c r="D552" i="18"/>
  <c r="D157" i="16"/>
  <c r="D157" i="18"/>
  <c r="D483" i="16"/>
  <c r="D483" i="18"/>
  <c r="D290" i="16"/>
  <c r="D290" i="18"/>
  <c r="D625" i="16"/>
  <c r="D625" i="18"/>
  <c r="D361" i="16"/>
  <c r="D361" i="18"/>
  <c r="D289" i="16"/>
  <c r="D289" i="18"/>
  <c r="D163" i="16"/>
  <c r="D163" i="18"/>
  <c r="D376" i="16"/>
  <c r="D376" i="18"/>
  <c r="D542" i="16"/>
  <c r="D542" i="18"/>
  <c r="D348" i="16"/>
  <c r="D348" i="18"/>
  <c r="D155" i="16"/>
  <c r="D155" i="18"/>
  <c r="D442" i="16"/>
  <c r="D442" i="18"/>
  <c r="D582" i="16"/>
  <c r="D582" i="18"/>
  <c r="D637" i="16"/>
  <c r="D637" i="18"/>
  <c r="D220" i="16"/>
  <c r="D220" i="18"/>
  <c r="D607" i="16"/>
  <c r="D607" i="18"/>
  <c r="C529" i="16"/>
  <c r="C529" i="18"/>
  <c r="D643" i="11"/>
  <c r="D643" i="16"/>
  <c r="D641" i="11"/>
  <c r="D641" i="16"/>
  <c r="C643" i="11"/>
  <c r="C643" i="16"/>
  <c r="C641" i="11"/>
  <c r="C641" i="16"/>
  <c r="D652" i="11"/>
  <c r="D652" i="16"/>
  <c r="D650" i="11"/>
  <c r="D650" i="16"/>
  <c r="D653" i="11"/>
  <c r="D653" i="16"/>
  <c r="C639" i="11"/>
  <c r="C639" i="16"/>
  <c r="C638" i="11"/>
  <c r="C638" i="16"/>
  <c r="C652" i="11"/>
  <c r="C652" i="16"/>
  <c r="C650" i="11"/>
  <c r="C650" i="16"/>
  <c r="C653" i="11"/>
  <c r="C653" i="16"/>
  <c r="D638" i="11"/>
  <c r="D638" i="16"/>
  <c r="C647" i="11"/>
  <c r="C647" i="16"/>
  <c r="D196" i="11"/>
  <c r="D196" i="17"/>
  <c r="D420" i="11"/>
  <c r="D420" i="17"/>
  <c r="D329" i="11"/>
  <c r="D329" i="17"/>
  <c r="D386" i="11"/>
  <c r="D386" i="17"/>
  <c r="D549" i="11"/>
  <c r="D549" i="17"/>
  <c r="D235" i="11"/>
  <c r="D235" i="17"/>
  <c r="D576" i="11"/>
  <c r="D576" i="17"/>
  <c r="D215" i="11"/>
  <c r="D215" i="17"/>
  <c r="D198" i="11"/>
  <c r="D198" i="17"/>
  <c r="C200" i="11"/>
  <c r="C200" i="17"/>
  <c r="C432" i="11"/>
  <c r="C432" i="17"/>
  <c r="C160" i="11"/>
  <c r="C160" i="17"/>
  <c r="C196" i="11"/>
  <c r="C196" i="17"/>
  <c r="C620" i="11"/>
  <c r="C620" i="17"/>
  <c r="C603" i="11"/>
  <c r="C603" i="17"/>
  <c r="C420" i="11"/>
  <c r="C420" i="17"/>
  <c r="C199" i="11"/>
  <c r="C199" i="17"/>
  <c r="C274" i="11"/>
  <c r="C274" i="17"/>
  <c r="C329" i="11"/>
  <c r="C329" i="17"/>
  <c r="C377" i="11"/>
  <c r="C377" i="17"/>
  <c r="C185" i="11"/>
  <c r="C185" i="17"/>
  <c r="C211" i="11"/>
  <c r="C211" i="17"/>
  <c r="C386" i="11"/>
  <c r="C386" i="17"/>
  <c r="C549" i="11"/>
  <c r="C549" i="17"/>
  <c r="C380" i="11"/>
  <c r="C380" i="17"/>
  <c r="C235" i="11"/>
  <c r="C235" i="17"/>
  <c r="C152" i="11"/>
  <c r="C152" i="17"/>
  <c r="C576" i="11"/>
  <c r="C576" i="17"/>
  <c r="C364" i="11"/>
  <c r="C364" i="17"/>
  <c r="C215" i="11"/>
  <c r="C215" i="17"/>
  <c r="C231" i="11"/>
  <c r="C231" i="17"/>
  <c r="C384" i="11"/>
  <c r="C384" i="17"/>
  <c r="C198" i="11"/>
  <c r="C198" i="17"/>
  <c r="D276" i="11"/>
  <c r="D276" i="17"/>
  <c r="D191" i="11"/>
  <c r="D191" i="17"/>
  <c r="D491" i="11"/>
  <c r="D491" i="17"/>
  <c r="D627" i="11"/>
  <c r="D627" i="17"/>
  <c r="D383" i="11"/>
  <c r="D383" i="17"/>
  <c r="D506" i="11"/>
  <c r="D506" i="17"/>
  <c r="D423" i="11"/>
  <c r="D423" i="17"/>
  <c r="D303" i="11"/>
  <c r="D303" i="17"/>
  <c r="D502" i="11"/>
  <c r="D502" i="17"/>
  <c r="D447" i="11"/>
  <c r="D447" i="17"/>
  <c r="D170" i="11"/>
  <c r="D170" i="17"/>
  <c r="D195" i="11"/>
  <c r="D195" i="17"/>
  <c r="D500" i="11"/>
  <c r="D500" i="17"/>
  <c r="D323" i="11"/>
  <c r="D323" i="17"/>
  <c r="D280" i="11"/>
  <c r="D280" i="17"/>
  <c r="D227" i="11"/>
  <c r="D227" i="17"/>
  <c r="D460" i="11"/>
  <c r="D460" i="17"/>
  <c r="D509" i="11"/>
  <c r="D509" i="17"/>
  <c r="D431" i="11"/>
  <c r="D431" i="17"/>
  <c r="D146" i="11"/>
  <c r="D146" i="17"/>
  <c r="D300" i="11"/>
  <c r="D300" i="17"/>
  <c r="D370" i="11"/>
  <c r="D370" i="17"/>
  <c r="D267" i="11"/>
  <c r="D267" i="17"/>
  <c r="D340" i="11"/>
  <c r="D340" i="17"/>
  <c r="D385" i="11"/>
  <c r="D385" i="17"/>
  <c r="D443" i="11"/>
  <c r="D443" i="17"/>
  <c r="D265" i="11"/>
  <c r="D265" i="17"/>
  <c r="D271" i="11"/>
  <c r="D271" i="17"/>
  <c r="D206" i="11"/>
  <c r="D206" i="17"/>
  <c r="D249" i="11"/>
  <c r="D249" i="17"/>
  <c r="D282" i="11"/>
  <c r="D282" i="17"/>
  <c r="D390" i="11"/>
  <c r="D390" i="17"/>
  <c r="D612" i="11"/>
  <c r="D612" i="17"/>
  <c r="D257" i="11"/>
  <c r="D257" i="17"/>
  <c r="D347" i="11"/>
  <c r="D347" i="17"/>
  <c r="D204" i="11"/>
  <c r="D204" i="17"/>
  <c r="D297" i="11"/>
  <c r="D297" i="17"/>
  <c r="D474" i="11"/>
  <c r="D474" i="17"/>
  <c r="D159" i="11"/>
  <c r="D159" i="17"/>
  <c r="D205" i="11"/>
  <c r="D205" i="17"/>
  <c r="D575" i="11"/>
  <c r="D575" i="17"/>
  <c r="D578" i="11"/>
  <c r="D578" i="17"/>
  <c r="D372" i="11"/>
  <c r="D372" i="17"/>
  <c r="D503" i="11"/>
  <c r="D503" i="17"/>
  <c r="D477" i="11"/>
  <c r="D477" i="17"/>
  <c r="D229" i="11"/>
  <c r="D229" i="17"/>
  <c r="D436" i="11"/>
  <c r="D436" i="17"/>
  <c r="D433" i="11"/>
  <c r="D433" i="17"/>
  <c r="D182" i="11"/>
  <c r="D182" i="17"/>
  <c r="D453" i="11"/>
  <c r="D453" i="17"/>
  <c r="D222" i="11"/>
  <c r="D222" i="17"/>
  <c r="D270" i="11"/>
  <c r="D270" i="17"/>
  <c r="D408" i="11"/>
  <c r="D408" i="17"/>
  <c r="C518" i="11"/>
  <c r="C518" i="17"/>
  <c r="C563" i="11"/>
  <c r="C563" i="17"/>
  <c r="C558" i="11"/>
  <c r="C558" i="17"/>
  <c r="C511" i="11"/>
  <c r="C511" i="17"/>
  <c r="C299" i="11"/>
  <c r="C299" i="17"/>
  <c r="C404" i="11"/>
  <c r="C404" i="17"/>
  <c r="C459" i="11"/>
  <c r="C459" i="17"/>
  <c r="C457" i="11"/>
  <c r="C457" i="17"/>
  <c r="C162" i="11"/>
  <c r="C162" i="17"/>
  <c r="C475" i="11"/>
  <c r="C475" i="17"/>
  <c r="C568" i="11"/>
  <c r="C568" i="17"/>
  <c r="C617" i="11"/>
  <c r="C617" i="17"/>
  <c r="C621" i="11"/>
  <c r="C621" i="17"/>
  <c r="C201" i="11"/>
  <c r="C201" i="17"/>
  <c r="C278" i="11"/>
  <c r="C278" i="17"/>
  <c r="C255" i="11"/>
  <c r="C255" i="17"/>
  <c r="C314" i="11"/>
  <c r="C314" i="17"/>
  <c r="C188" i="11"/>
  <c r="C188" i="17"/>
  <c r="C325" i="11"/>
  <c r="C325" i="17"/>
  <c r="C284" i="11"/>
  <c r="C284" i="17"/>
  <c r="C536" i="11"/>
  <c r="C536" i="17"/>
  <c r="C574" i="11"/>
  <c r="C574" i="17"/>
  <c r="C492" i="11"/>
  <c r="C492" i="17"/>
  <c r="C210" i="11"/>
  <c r="C210" i="17"/>
  <c r="C330" i="11"/>
  <c r="C330" i="17"/>
  <c r="C331" i="11"/>
  <c r="C331" i="17"/>
  <c r="C148" i="11"/>
  <c r="C148" i="17"/>
  <c r="C546" i="11"/>
  <c r="C546" i="17"/>
  <c r="C569" i="11"/>
  <c r="C569" i="17"/>
  <c r="C327" i="11"/>
  <c r="C327" i="17"/>
  <c r="C464" i="11"/>
  <c r="C464" i="17"/>
  <c r="C479" i="11"/>
  <c r="C479" i="17"/>
  <c r="C345" i="11"/>
  <c r="C345" i="17"/>
  <c r="C601" i="11"/>
  <c r="C601" i="17"/>
  <c r="C144" i="11"/>
  <c r="C144" i="17"/>
  <c r="C208" i="11"/>
  <c r="C208" i="17"/>
  <c r="C417" i="11"/>
  <c r="C417" i="17"/>
  <c r="C166" i="11"/>
  <c r="C166" i="17"/>
  <c r="C194" i="11"/>
  <c r="C194" i="17"/>
  <c r="C164" i="11"/>
  <c r="C164" i="17"/>
  <c r="C356" i="11"/>
  <c r="C356" i="17"/>
  <c r="C175" i="11"/>
  <c r="C175" i="17"/>
  <c r="C322" i="11"/>
  <c r="C322" i="17"/>
  <c r="C214" i="11"/>
  <c r="C214" i="17"/>
  <c r="C465" i="11"/>
  <c r="C465" i="17"/>
  <c r="C626" i="11"/>
  <c r="C626" i="17"/>
  <c r="C224" i="11"/>
  <c r="C224" i="17"/>
  <c r="C440" i="11"/>
  <c r="C440" i="17"/>
  <c r="C446" i="11"/>
  <c r="C446" i="17"/>
  <c r="C411" i="11"/>
  <c r="C411" i="17"/>
  <c r="C537" i="11"/>
  <c r="C537" i="17"/>
  <c r="C337" i="11"/>
  <c r="C337" i="17"/>
  <c r="C487" i="11"/>
  <c r="C487" i="17"/>
  <c r="C246" i="11"/>
  <c r="C246" i="17"/>
  <c r="C501" i="11"/>
  <c r="C501" i="17"/>
  <c r="C184" i="11"/>
  <c r="C184" i="17"/>
  <c r="C429" i="11"/>
  <c r="C429" i="17"/>
  <c r="C486" i="11"/>
  <c r="C486" i="17"/>
  <c r="C212" i="11"/>
  <c r="C212" i="17"/>
  <c r="C587" i="11"/>
  <c r="C587" i="17"/>
  <c r="C531" i="11"/>
  <c r="C531" i="17"/>
  <c r="C349" i="11"/>
  <c r="C349" i="17"/>
  <c r="C307" i="11"/>
  <c r="C307" i="17"/>
  <c r="C510" i="11"/>
  <c r="C510" i="17"/>
  <c r="C233" i="11"/>
  <c r="C233" i="17"/>
  <c r="C389" i="11"/>
  <c r="C389" i="17"/>
  <c r="C359" i="11"/>
  <c r="C359" i="17"/>
  <c r="C602" i="11"/>
  <c r="C602" i="17"/>
  <c r="C360" i="11"/>
  <c r="C360" i="17"/>
  <c r="C382" i="11"/>
  <c r="C382" i="17"/>
  <c r="C490" i="11"/>
  <c r="C490" i="17"/>
  <c r="C266" i="11"/>
  <c r="C266" i="17"/>
  <c r="C592" i="11"/>
  <c r="C592" i="17"/>
  <c r="C452" i="11"/>
  <c r="C452" i="17"/>
  <c r="C190" i="11"/>
  <c r="C190" i="17"/>
  <c r="C570" i="11"/>
  <c r="C570" i="17"/>
  <c r="C434" i="11"/>
  <c r="C434" i="17"/>
  <c r="C441" i="11"/>
  <c r="C441" i="17"/>
  <c r="C326" i="11"/>
  <c r="C326" i="17"/>
  <c r="C481" i="11"/>
  <c r="C481" i="17"/>
  <c r="C482" i="11"/>
  <c r="C482" i="17"/>
  <c r="C619" i="11"/>
  <c r="C619" i="17"/>
  <c r="C400" i="11"/>
  <c r="C400" i="17"/>
  <c r="C573" i="11"/>
  <c r="C573" i="17"/>
  <c r="C301" i="11"/>
  <c r="C301" i="17"/>
  <c r="C579" i="11"/>
  <c r="C579" i="17"/>
  <c r="C399" i="11"/>
  <c r="C399" i="17"/>
  <c r="C236" i="11"/>
  <c r="C236" i="17"/>
  <c r="C268" i="11"/>
  <c r="C268" i="17"/>
  <c r="C424" i="11"/>
  <c r="C424" i="17"/>
  <c r="C180" i="11"/>
  <c r="C180" i="17"/>
  <c r="C262" i="11"/>
  <c r="C262" i="17"/>
  <c r="C178" i="11"/>
  <c r="C178" i="17"/>
  <c r="C552" i="11"/>
  <c r="C552" i="17"/>
  <c r="C157" i="11"/>
  <c r="C157" i="17"/>
  <c r="C483" i="11"/>
  <c r="C483" i="17"/>
  <c r="C290" i="11"/>
  <c r="C290" i="17"/>
  <c r="C625" i="11"/>
  <c r="C625" i="17"/>
  <c r="C361" i="11"/>
  <c r="C361" i="17"/>
  <c r="C289" i="11"/>
  <c r="C289" i="17"/>
  <c r="C163" i="11"/>
  <c r="C163" i="17"/>
  <c r="C376" i="11"/>
  <c r="C376" i="17"/>
  <c r="C542" i="11"/>
  <c r="C542" i="17"/>
  <c r="C348" i="11"/>
  <c r="C348" i="17"/>
  <c r="C155" i="11"/>
  <c r="C155" i="17"/>
  <c r="C442" i="11"/>
  <c r="C442" i="17"/>
  <c r="D561" i="11"/>
  <c r="D561" i="17"/>
  <c r="D596" i="11"/>
  <c r="D596" i="17"/>
  <c r="C471" i="11"/>
  <c r="C471" i="17"/>
  <c r="C541" i="11"/>
  <c r="C541" i="17"/>
  <c r="D532" i="11"/>
  <c r="D532" i="17"/>
  <c r="D610" i="11"/>
  <c r="D610" i="17"/>
  <c r="D432" i="11"/>
  <c r="D432" i="17"/>
  <c r="D620" i="11"/>
  <c r="D620" i="17"/>
  <c r="D274" i="11"/>
  <c r="D274" i="17"/>
  <c r="D211" i="11"/>
  <c r="D211" i="17"/>
  <c r="D143" i="11"/>
  <c r="D143" i="17"/>
  <c r="D295" i="11"/>
  <c r="D295" i="17"/>
  <c r="D296" i="11"/>
  <c r="D296" i="17"/>
  <c r="D230" i="11"/>
  <c r="D230" i="17"/>
  <c r="D151" i="11"/>
  <c r="D151" i="17"/>
  <c r="D540" i="11"/>
  <c r="D540" i="17"/>
  <c r="D287" i="11"/>
  <c r="D287" i="17"/>
  <c r="D291" i="11"/>
  <c r="D291" i="17"/>
  <c r="D374" i="11"/>
  <c r="D374" i="17"/>
  <c r="D528" i="11"/>
  <c r="D528" i="17"/>
  <c r="D272" i="11"/>
  <c r="D272" i="17"/>
  <c r="D346" i="11"/>
  <c r="D346" i="17"/>
  <c r="D171" i="11"/>
  <c r="D171" i="17"/>
  <c r="D507" i="11"/>
  <c r="D507" i="17"/>
  <c r="D263" i="11"/>
  <c r="D263" i="17"/>
  <c r="D183" i="11"/>
  <c r="D183" i="17"/>
  <c r="D219" i="11"/>
  <c r="D219" i="17"/>
  <c r="D599" i="11"/>
  <c r="D599" i="17"/>
  <c r="D611" i="11"/>
  <c r="D611" i="17"/>
  <c r="D412" i="11"/>
  <c r="D412" i="17"/>
  <c r="D310" i="11"/>
  <c r="D310" i="17"/>
  <c r="D427" i="11"/>
  <c r="D427" i="17"/>
  <c r="C276" i="11"/>
  <c r="C276" i="17"/>
  <c r="C191" i="11"/>
  <c r="C191" i="17"/>
  <c r="C491" i="11"/>
  <c r="C491" i="17"/>
  <c r="C627" i="11"/>
  <c r="C627" i="17"/>
  <c r="C383" i="11"/>
  <c r="C383" i="17"/>
  <c r="C506" i="11"/>
  <c r="C506" i="17"/>
  <c r="C423" i="11"/>
  <c r="C423" i="17"/>
  <c r="C303" i="11"/>
  <c r="C303" i="17"/>
  <c r="C502" i="11"/>
  <c r="C502" i="17"/>
  <c r="C447" i="11"/>
  <c r="C447" i="17"/>
  <c r="C170" i="11"/>
  <c r="C170" i="17"/>
  <c r="C195" i="11"/>
  <c r="C195" i="17"/>
  <c r="C500" i="11"/>
  <c r="C500" i="17"/>
  <c r="C323" i="11"/>
  <c r="C323" i="17"/>
  <c r="C280" i="11"/>
  <c r="C280" i="17"/>
  <c r="C227" i="11"/>
  <c r="C227" i="17"/>
  <c r="C460" i="11"/>
  <c r="C460" i="17"/>
  <c r="C509" i="11"/>
  <c r="C509" i="17"/>
  <c r="C431" i="11"/>
  <c r="C431" i="17"/>
  <c r="C146" i="11"/>
  <c r="C146" i="17"/>
  <c r="C300" i="11"/>
  <c r="C300" i="17"/>
  <c r="C370" i="11"/>
  <c r="C370" i="17"/>
  <c r="C267" i="11"/>
  <c r="C267" i="17"/>
  <c r="C340" i="11"/>
  <c r="C340" i="17"/>
  <c r="C385" i="11"/>
  <c r="C385" i="17"/>
  <c r="C443" i="11"/>
  <c r="C443" i="17"/>
  <c r="C265" i="11"/>
  <c r="C265" i="17"/>
  <c r="C271" i="11"/>
  <c r="C271" i="17"/>
  <c r="C206" i="11"/>
  <c r="C206" i="17"/>
  <c r="C249" i="11"/>
  <c r="C249" i="17"/>
  <c r="C282" i="11"/>
  <c r="C282" i="17"/>
  <c r="C390" i="11"/>
  <c r="C390" i="17"/>
  <c r="C612" i="11"/>
  <c r="C612" i="17"/>
  <c r="C257" i="11"/>
  <c r="C257" i="17"/>
  <c r="C347" i="11"/>
  <c r="C347" i="17"/>
  <c r="C204" i="11"/>
  <c r="C204" i="17"/>
  <c r="C297" i="11"/>
  <c r="C297" i="17"/>
  <c r="C474" i="11"/>
  <c r="C474" i="17"/>
  <c r="C159" i="11"/>
  <c r="C159" i="17"/>
  <c r="C205" i="11"/>
  <c r="C205" i="17"/>
  <c r="C575" i="11"/>
  <c r="C575" i="17"/>
  <c r="C578" i="11"/>
  <c r="C578" i="17"/>
  <c r="C372" i="11"/>
  <c r="C372" i="17"/>
  <c r="C503" i="11"/>
  <c r="C503" i="17"/>
  <c r="C477" i="11"/>
  <c r="C477" i="17"/>
  <c r="C229" i="11"/>
  <c r="C229" i="17"/>
  <c r="C436" i="11"/>
  <c r="C436" i="17"/>
  <c r="C433" i="11"/>
  <c r="C433" i="17"/>
  <c r="C182" i="11"/>
  <c r="C182" i="17"/>
  <c r="C453" i="11"/>
  <c r="C453" i="17"/>
  <c r="C222" i="11"/>
  <c r="C222" i="17"/>
  <c r="C270" i="11"/>
  <c r="C270" i="17"/>
  <c r="D154" i="11"/>
  <c r="D154" i="17"/>
  <c r="D523" i="11"/>
  <c r="D523" i="17"/>
  <c r="D590" i="11"/>
  <c r="D590" i="17"/>
  <c r="D445" i="11"/>
  <c r="D445" i="17"/>
  <c r="D425" i="11"/>
  <c r="D425" i="17"/>
  <c r="D413" i="11"/>
  <c r="D413" i="17"/>
  <c r="D463" i="11"/>
  <c r="D463" i="17"/>
  <c r="D405" i="11"/>
  <c r="D405" i="17"/>
  <c r="D264" i="11"/>
  <c r="D264" i="17"/>
  <c r="D315" i="11"/>
  <c r="D315" i="17"/>
  <c r="D177" i="11"/>
  <c r="D177" i="17"/>
  <c r="D232" i="11"/>
  <c r="D232" i="17"/>
  <c r="D476" i="11"/>
  <c r="D476" i="17"/>
  <c r="D473" i="11"/>
  <c r="D473" i="17"/>
  <c r="D449" i="11"/>
  <c r="D449" i="17"/>
  <c r="D256" i="11"/>
  <c r="D256" i="17"/>
  <c r="D554" i="11"/>
  <c r="D554" i="17"/>
  <c r="D197" i="11"/>
  <c r="D197" i="17"/>
  <c r="D318" i="11"/>
  <c r="D318" i="17"/>
  <c r="D298" i="11"/>
  <c r="D298" i="17"/>
  <c r="D547" i="11"/>
  <c r="D547" i="17"/>
  <c r="D454" i="11"/>
  <c r="D454" i="17"/>
  <c r="D352" i="11"/>
  <c r="D352" i="17"/>
  <c r="D344" i="11"/>
  <c r="D344" i="17"/>
  <c r="D302" i="11"/>
  <c r="D302" i="17"/>
  <c r="D604" i="11"/>
  <c r="D604" i="17"/>
  <c r="D551" i="11"/>
  <c r="D551" i="17"/>
  <c r="D358" i="11"/>
  <c r="D358" i="17"/>
  <c r="D228" i="11"/>
  <c r="D228" i="17"/>
  <c r="D306" i="11"/>
  <c r="D306" i="17"/>
  <c r="D312" i="11"/>
  <c r="D312" i="17"/>
  <c r="D613" i="11"/>
  <c r="D613" i="17"/>
  <c r="D395" i="11"/>
  <c r="D395" i="17"/>
  <c r="D387" i="11"/>
  <c r="D387" i="17"/>
  <c r="D167" i="11"/>
  <c r="D167" i="17"/>
  <c r="D416" i="11"/>
  <c r="D416" i="17"/>
  <c r="D407" i="11"/>
  <c r="D407" i="17"/>
  <c r="D223" i="11"/>
  <c r="D223" i="17"/>
  <c r="D321" i="11"/>
  <c r="D321" i="17"/>
  <c r="D430" i="11"/>
  <c r="D430" i="17"/>
  <c r="D478" i="11"/>
  <c r="D478" i="17"/>
  <c r="D485" i="11"/>
  <c r="D485" i="17"/>
  <c r="D472" i="11"/>
  <c r="D472" i="17"/>
  <c r="D259" i="11"/>
  <c r="D259" i="17"/>
  <c r="D294" i="11"/>
  <c r="D294" i="17"/>
  <c r="D317" i="11"/>
  <c r="D317" i="17"/>
  <c r="D371" i="11"/>
  <c r="D371" i="17"/>
  <c r="D279" i="11"/>
  <c r="D279" i="17"/>
  <c r="D548" i="11"/>
  <c r="D548" i="17"/>
  <c r="D559" i="11"/>
  <c r="D559" i="17"/>
  <c r="D245" i="11"/>
  <c r="D245" i="17"/>
  <c r="D187" i="11"/>
  <c r="D187" i="17"/>
  <c r="D258" i="11"/>
  <c r="D258" i="17"/>
  <c r="D564" i="11"/>
  <c r="D564" i="17"/>
  <c r="D216" i="11"/>
  <c r="D216" i="17"/>
  <c r="D283" i="11"/>
  <c r="D283" i="17"/>
  <c r="D367" i="11"/>
  <c r="D367" i="17"/>
  <c r="D334" i="11"/>
  <c r="D334" i="17"/>
  <c r="D600" i="11"/>
  <c r="D600" i="17"/>
  <c r="D409" i="11"/>
  <c r="D409" i="17"/>
  <c r="D217" i="11"/>
  <c r="D217" i="17"/>
  <c r="D186" i="11"/>
  <c r="D186" i="17"/>
  <c r="D556" i="11"/>
  <c r="D556" i="17"/>
  <c r="D273" i="11"/>
  <c r="D273" i="17"/>
  <c r="D499" i="11"/>
  <c r="D499" i="17"/>
  <c r="D192" i="11"/>
  <c r="D192" i="17"/>
  <c r="D181" i="11"/>
  <c r="D181" i="17"/>
  <c r="D398" i="11"/>
  <c r="D398" i="17"/>
  <c r="D495" i="11"/>
  <c r="D495" i="17"/>
  <c r="D242" i="11"/>
  <c r="D242" i="17"/>
  <c r="D202" i="11"/>
  <c r="D202" i="17"/>
  <c r="D275" i="11"/>
  <c r="D275" i="17"/>
  <c r="D239" i="11"/>
  <c r="D239" i="17"/>
  <c r="D456" i="11"/>
  <c r="D456" i="17"/>
  <c r="D414" i="11"/>
  <c r="D414" i="17"/>
  <c r="D320" i="11"/>
  <c r="D320" i="17"/>
  <c r="D373" i="11"/>
  <c r="D373" i="17"/>
  <c r="D309" i="11"/>
  <c r="D309" i="17"/>
  <c r="D514" i="11"/>
  <c r="D514" i="17"/>
  <c r="D353" i="11"/>
  <c r="D353" i="17"/>
  <c r="D161" i="11"/>
  <c r="D161" i="17"/>
  <c r="D379" i="11"/>
  <c r="D379" i="17"/>
  <c r="D615" i="11"/>
  <c r="D615" i="17"/>
  <c r="D533" i="11"/>
  <c r="D533" i="17"/>
  <c r="D254" i="11"/>
  <c r="D254" i="17"/>
  <c r="D439" i="11"/>
  <c r="D439" i="17"/>
  <c r="D174" i="11"/>
  <c r="D174" i="17"/>
  <c r="D252" i="11"/>
  <c r="D252" i="17"/>
  <c r="D428" i="11"/>
  <c r="D428" i="17"/>
  <c r="D319" i="11"/>
  <c r="D319" i="17"/>
  <c r="D150" i="11"/>
  <c r="D150" i="17"/>
  <c r="D451" i="11"/>
  <c r="D451" i="17"/>
  <c r="D311" i="11"/>
  <c r="D311" i="17"/>
  <c r="D288" i="11"/>
  <c r="D288" i="17"/>
  <c r="D406" i="11"/>
  <c r="D406" i="17"/>
  <c r="D221" i="11"/>
  <c r="D221" i="17"/>
  <c r="D354" i="11"/>
  <c r="D354" i="17"/>
  <c r="D589" i="11"/>
  <c r="D589" i="17"/>
  <c r="D261" i="11"/>
  <c r="D261" i="17"/>
  <c r="D362" i="11"/>
  <c r="D362" i="17"/>
  <c r="D193" i="11"/>
  <c r="D193" i="17"/>
  <c r="D365" i="11"/>
  <c r="D365" i="17"/>
  <c r="D173" i="11"/>
  <c r="D173" i="17"/>
  <c r="D366" i="11"/>
  <c r="D366" i="17"/>
  <c r="D156" i="11"/>
  <c r="D156" i="17"/>
  <c r="D494" i="11"/>
  <c r="D494" i="17"/>
  <c r="D308" i="11"/>
  <c r="D308" i="17"/>
  <c r="D581" i="11"/>
  <c r="D581" i="17"/>
  <c r="D335" i="11"/>
  <c r="D335" i="17"/>
  <c r="D435" i="11"/>
  <c r="D435" i="17"/>
  <c r="D391" i="11"/>
  <c r="D391" i="17"/>
  <c r="D469" i="11"/>
  <c r="D469" i="17"/>
  <c r="D450" i="11"/>
  <c r="D450" i="17"/>
  <c r="D480" i="11"/>
  <c r="D480" i="17"/>
  <c r="C561" i="11"/>
  <c r="C561" i="17"/>
  <c r="C408" i="11"/>
  <c r="C408" i="17"/>
  <c r="D550" i="11"/>
  <c r="D550" i="17"/>
  <c r="D234" i="11"/>
  <c r="D234" i="17"/>
  <c r="D241" i="11"/>
  <c r="D241" i="17"/>
  <c r="D207" i="11"/>
  <c r="D207" i="17"/>
  <c r="C357" i="11"/>
  <c r="C357" i="17"/>
  <c r="D160" i="11"/>
  <c r="D160" i="17"/>
  <c r="C143" i="11"/>
  <c r="C143" i="17"/>
  <c r="C295" i="11"/>
  <c r="C295" i="17"/>
  <c r="C296" i="11"/>
  <c r="C296" i="17"/>
  <c r="C230" i="11"/>
  <c r="C230" i="17"/>
  <c r="C151" i="11"/>
  <c r="C151" i="17"/>
  <c r="C540" i="11"/>
  <c r="C540" i="17"/>
  <c r="C287" i="11"/>
  <c r="C287" i="17"/>
  <c r="C291" i="11"/>
  <c r="C291" i="17"/>
  <c r="C374" i="11"/>
  <c r="C374" i="17"/>
  <c r="C528" i="11"/>
  <c r="C528" i="17"/>
  <c r="C272" i="11"/>
  <c r="C272" i="17"/>
  <c r="C346" i="11"/>
  <c r="C346" i="17"/>
  <c r="C171" i="11"/>
  <c r="C171" i="17"/>
  <c r="C507" i="11"/>
  <c r="C507" i="17"/>
  <c r="C263" i="11"/>
  <c r="C263" i="17"/>
  <c r="C183" i="11"/>
  <c r="C183" i="17"/>
  <c r="C219" i="11"/>
  <c r="C219" i="17"/>
  <c r="C599" i="11"/>
  <c r="C599" i="17"/>
  <c r="C611" i="11"/>
  <c r="C611" i="17"/>
  <c r="C412" i="11"/>
  <c r="C412" i="17"/>
  <c r="C310" i="11"/>
  <c r="C310" i="17"/>
  <c r="D520" i="11"/>
  <c r="D520" i="17"/>
  <c r="D606" i="11"/>
  <c r="D606" i="17"/>
  <c r="D237" i="11"/>
  <c r="D237" i="17"/>
  <c r="D200" i="11"/>
  <c r="D200" i="17"/>
  <c r="D493" i="11"/>
  <c r="D493" i="17"/>
  <c r="D595" i="11"/>
  <c r="D595" i="17"/>
  <c r="D448" i="11"/>
  <c r="D448" i="17"/>
  <c r="D313" i="11"/>
  <c r="D313" i="17"/>
  <c r="D488" i="11"/>
  <c r="D488" i="17"/>
  <c r="D248" i="11"/>
  <c r="D248" i="17"/>
  <c r="D209" i="11"/>
  <c r="D209" i="17"/>
  <c r="D250" i="11"/>
  <c r="D250" i="17"/>
  <c r="D497" i="11"/>
  <c r="D497" i="17"/>
  <c r="D392" i="11"/>
  <c r="D392" i="17"/>
  <c r="D269" i="11"/>
  <c r="D269" i="17"/>
  <c r="D172" i="11"/>
  <c r="D172" i="17"/>
  <c r="D355" i="11"/>
  <c r="D355" i="17"/>
  <c r="D316" i="11"/>
  <c r="D316" i="17"/>
  <c r="D169" i="11"/>
  <c r="D169" i="17"/>
  <c r="D504" i="11"/>
  <c r="D504" i="17"/>
  <c r="D521" i="11"/>
  <c r="D521" i="17"/>
  <c r="D410" i="11"/>
  <c r="D410" i="17"/>
  <c r="D591" i="11"/>
  <c r="D591" i="17"/>
  <c r="D396" i="11"/>
  <c r="D396" i="17"/>
  <c r="D470" i="11"/>
  <c r="D470" i="17"/>
  <c r="D153" i="11"/>
  <c r="D153" i="17"/>
  <c r="D632" i="11"/>
  <c r="D632" i="17"/>
  <c r="D565" i="11"/>
  <c r="D565" i="17"/>
  <c r="D418" i="11"/>
  <c r="D418" i="17"/>
  <c r="D515" i="11"/>
  <c r="D515" i="17"/>
  <c r="D585" i="11"/>
  <c r="D585" i="17"/>
  <c r="D305" i="11"/>
  <c r="D305" i="17"/>
  <c r="D522" i="11"/>
  <c r="D522" i="17"/>
  <c r="D402" i="11"/>
  <c r="D402" i="17"/>
  <c r="D628" i="11"/>
  <c r="D628" i="17"/>
  <c r="D462" i="11"/>
  <c r="D462" i="17"/>
  <c r="D422" i="11"/>
  <c r="D422" i="17"/>
  <c r="D243" i="11"/>
  <c r="D243" i="17"/>
  <c r="D213" i="11"/>
  <c r="D213" i="17"/>
  <c r="D147" i="11"/>
  <c r="D147" i="17"/>
  <c r="D437" i="11"/>
  <c r="D437" i="17"/>
  <c r="D338" i="11"/>
  <c r="D338" i="17"/>
  <c r="D251" i="11"/>
  <c r="D251" i="17"/>
  <c r="D458" i="11"/>
  <c r="D458" i="17"/>
  <c r="C154" i="11"/>
  <c r="C154" i="17"/>
  <c r="C523" i="11"/>
  <c r="C523" i="17"/>
  <c r="C590" i="11"/>
  <c r="C590" i="17"/>
  <c r="C445" i="11"/>
  <c r="C445" i="17"/>
  <c r="C425" i="11"/>
  <c r="C425" i="17"/>
  <c r="C413" i="11"/>
  <c r="C413" i="17"/>
  <c r="C463" i="11"/>
  <c r="C463" i="17"/>
  <c r="C405" i="11"/>
  <c r="C405" i="17"/>
  <c r="C264" i="11"/>
  <c r="C264" i="17"/>
  <c r="C315" i="11"/>
  <c r="C315" i="17"/>
  <c r="C177" i="11"/>
  <c r="C177" i="17"/>
  <c r="C232" i="11"/>
  <c r="C232" i="17"/>
  <c r="C476" i="11"/>
  <c r="C476" i="17"/>
  <c r="C473" i="11"/>
  <c r="C473" i="17"/>
  <c r="C449" i="11"/>
  <c r="C449" i="17"/>
  <c r="C256" i="11"/>
  <c r="C256" i="17"/>
  <c r="C554" i="11"/>
  <c r="C554" i="17"/>
  <c r="C197" i="11"/>
  <c r="C197" i="17"/>
  <c r="C318" i="11"/>
  <c r="C318" i="17"/>
  <c r="C298" i="11"/>
  <c r="C298" i="17"/>
  <c r="C547" i="11"/>
  <c r="C547" i="17"/>
  <c r="C454" i="11"/>
  <c r="C454" i="17"/>
  <c r="C352" i="11"/>
  <c r="C352" i="17"/>
  <c r="C344" i="11"/>
  <c r="C344" i="17"/>
  <c r="C302" i="11"/>
  <c r="C302" i="17"/>
  <c r="C604" i="11"/>
  <c r="C604" i="17"/>
  <c r="C551" i="11"/>
  <c r="C551" i="17"/>
  <c r="C358" i="11"/>
  <c r="C358" i="17"/>
  <c r="C228" i="11"/>
  <c r="C228" i="17"/>
  <c r="C306" i="11"/>
  <c r="C306" i="17"/>
  <c r="C312" i="11"/>
  <c r="C312" i="17"/>
  <c r="C613" i="11"/>
  <c r="C613" i="17"/>
  <c r="C395" i="11"/>
  <c r="C395" i="17"/>
  <c r="C387" i="11"/>
  <c r="C387" i="17"/>
  <c r="C167" i="11"/>
  <c r="C167" i="17"/>
  <c r="C416" i="11"/>
  <c r="C416" i="17"/>
  <c r="C407" i="11"/>
  <c r="C407" i="17"/>
  <c r="C223" i="11"/>
  <c r="C223" i="17"/>
  <c r="C321" i="11"/>
  <c r="C321" i="17"/>
  <c r="C430" i="11"/>
  <c r="C430" i="17"/>
  <c r="C478" i="11"/>
  <c r="C478" i="17"/>
  <c r="C485" i="11"/>
  <c r="C485" i="17"/>
  <c r="C472" i="11"/>
  <c r="C472" i="17"/>
  <c r="C259" i="11"/>
  <c r="C259" i="17"/>
  <c r="C294" i="11"/>
  <c r="C294" i="17"/>
  <c r="C317" i="11"/>
  <c r="C317" i="17"/>
  <c r="C371" i="11"/>
  <c r="C371" i="17"/>
  <c r="C279" i="11"/>
  <c r="C279" i="17"/>
  <c r="C548" i="11"/>
  <c r="C548" i="17"/>
  <c r="C559" i="11"/>
  <c r="C559" i="17"/>
  <c r="C245" i="11"/>
  <c r="C245" i="17"/>
  <c r="C187" i="11"/>
  <c r="C187" i="17"/>
  <c r="C258" i="11"/>
  <c r="C258" i="17"/>
  <c r="C564" i="11"/>
  <c r="C564" i="17"/>
  <c r="C216" i="11"/>
  <c r="C216" i="17"/>
  <c r="C283" i="11"/>
  <c r="C283" i="17"/>
  <c r="C367" i="11"/>
  <c r="C367" i="17"/>
  <c r="C334" i="11"/>
  <c r="C334" i="17"/>
  <c r="C600" i="11"/>
  <c r="C600" i="17"/>
  <c r="C409" i="11"/>
  <c r="C409" i="17"/>
  <c r="C217" i="11"/>
  <c r="C217" i="17"/>
  <c r="C186" i="11"/>
  <c r="C186" i="17"/>
  <c r="C556" i="11"/>
  <c r="C556" i="17"/>
  <c r="C273" i="11"/>
  <c r="C273" i="17"/>
  <c r="C499" i="11"/>
  <c r="C499" i="17"/>
  <c r="C192" i="11"/>
  <c r="C192" i="17"/>
  <c r="C181" i="11"/>
  <c r="C181" i="17"/>
  <c r="C398" i="11"/>
  <c r="C398" i="17"/>
  <c r="C495" i="11"/>
  <c r="C495" i="17"/>
  <c r="C242" i="11"/>
  <c r="C242" i="17"/>
  <c r="C202" i="11"/>
  <c r="C202" i="17"/>
  <c r="C275" i="11"/>
  <c r="C275" i="17"/>
  <c r="C239" i="11"/>
  <c r="C239" i="17"/>
  <c r="C456" i="11"/>
  <c r="C456" i="17"/>
  <c r="C414" i="11"/>
  <c r="C414" i="17"/>
  <c r="C320" i="11"/>
  <c r="C320" i="17"/>
  <c r="C373" i="11"/>
  <c r="C373" i="17"/>
  <c r="C309" i="11"/>
  <c r="C309" i="17"/>
  <c r="C514" i="11"/>
  <c r="C514" i="17"/>
  <c r="C353" i="11"/>
  <c r="C353" i="17"/>
  <c r="C161" i="11"/>
  <c r="C161" i="17"/>
  <c r="C379" i="11"/>
  <c r="C379" i="17"/>
  <c r="C615" i="11"/>
  <c r="C615" i="17"/>
  <c r="C533" i="11"/>
  <c r="C533" i="17"/>
  <c r="C254" i="11"/>
  <c r="C254" i="17"/>
  <c r="C439" i="11"/>
  <c r="C439" i="17"/>
  <c r="C174" i="11"/>
  <c r="C174" i="17"/>
  <c r="C252" i="11"/>
  <c r="C252" i="17"/>
  <c r="C428" i="11"/>
  <c r="C428" i="17"/>
  <c r="C319" i="11"/>
  <c r="C319" i="17"/>
  <c r="C150" i="11"/>
  <c r="C150" i="17"/>
  <c r="C451" i="11"/>
  <c r="C451" i="17"/>
  <c r="C311" i="11"/>
  <c r="C311" i="17"/>
  <c r="C288" i="11"/>
  <c r="C288" i="17"/>
  <c r="C406" i="11"/>
  <c r="C406" i="17"/>
  <c r="C221" i="11"/>
  <c r="C221" i="17"/>
  <c r="C354" i="11"/>
  <c r="C354" i="17"/>
  <c r="C589" i="11"/>
  <c r="C589" i="17"/>
  <c r="C261" i="11"/>
  <c r="C261" i="17"/>
  <c r="C362" i="11"/>
  <c r="C362" i="17"/>
  <c r="C193" i="11"/>
  <c r="C193" i="17"/>
  <c r="C365" i="11"/>
  <c r="C365" i="17"/>
  <c r="C173" i="11"/>
  <c r="C173" i="17"/>
  <c r="C366" i="11"/>
  <c r="C366" i="17"/>
  <c r="C156" i="11"/>
  <c r="C156" i="17"/>
  <c r="C494" i="11"/>
  <c r="C494" i="17"/>
  <c r="C308" i="11"/>
  <c r="C308" i="17"/>
  <c r="C581" i="11"/>
  <c r="C581" i="17"/>
  <c r="C335" i="11"/>
  <c r="C335" i="17"/>
  <c r="C435" i="11"/>
  <c r="C435" i="17"/>
  <c r="C391" i="11"/>
  <c r="C391" i="17"/>
  <c r="C469" i="11"/>
  <c r="C469" i="17"/>
  <c r="C450" i="11"/>
  <c r="C450" i="17"/>
  <c r="C480" i="11"/>
  <c r="C480" i="17"/>
  <c r="D342" i="11"/>
  <c r="D342" i="17"/>
  <c r="C427" i="11"/>
  <c r="C427" i="17"/>
  <c r="D525" i="11"/>
  <c r="D525" i="17"/>
  <c r="D498" i="11"/>
  <c r="D498" i="17"/>
  <c r="D584" i="11"/>
  <c r="D584" i="17"/>
  <c r="C635" i="11"/>
  <c r="C635" i="17"/>
  <c r="D363" i="11"/>
  <c r="D363" i="17"/>
  <c r="D253" i="11"/>
  <c r="D253" i="17"/>
  <c r="D603" i="11"/>
  <c r="D603" i="17"/>
  <c r="D199" i="11"/>
  <c r="D199" i="17"/>
  <c r="D377" i="11"/>
  <c r="D377" i="17"/>
  <c r="D185" i="11"/>
  <c r="D185" i="17"/>
  <c r="D380" i="11"/>
  <c r="D380" i="17"/>
  <c r="D152" i="11"/>
  <c r="D152" i="17"/>
  <c r="D364" i="11"/>
  <c r="D364" i="17"/>
  <c r="D231" i="11"/>
  <c r="D231" i="17"/>
  <c r="D384" i="11"/>
  <c r="D384" i="17"/>
  <c r="C520" i="11"/>
  <c r="C520" i="17"/>
  <c r="C606" i="11"/>
  <c r="C606" i="17"/>
  <c r="C237" i="11"/>
  <c r="C237" i="17"/>
  <c r="C493" i="11"/>
  <c r="C493" i="17"/>
  <c r="C595" i="11"/>
  <c r="C595" i="17"/>
  <c r="C448" i="11"/>
  <c r="C448" i="17"/>
  <c r="C313" i="11"/>
  <c r="C313" i="17"/>
  <c r="C488" i="11"/>
  <c r="C488" i="17"/>
  <c r="C248" i="11"/>
  <c r="C248" i="17"/>
  <c r="C209" i="11"/>
  <c r="C209" i="17"/>
  <c r="C250" i="11"/>
  <c r="C250" i="17"/>
  <c r="C497" i="11"/>
  <c r="C497" i="17"/>
  <c r="C392" i="11"/>
  <c r="C392" i="17"/>
  <c r="C269" i="11"/>
  <c r="C269" i="17"/>
  <c r="C172" i="11"/>
  <c r="C172" i="17"/>
  <c r="C355" i="11"/>
  <c r="C355" i="17"/>
  <c r="C316" i="11"/>
  <c r="C316" i="17"/>
  <c r="C169" i="11"/>
  <c r="C169" i="17"/>
  <c r="C504" i="11"/>
  <c r="C504" i="17"/>
  <c r="C521" i="11"/>
  <c r="C521" i="17"/>
  <c r="C410" i="11"/>
  <c r="C410" i="17"/>
  <c r="C591" i="11"/>
  <c r="C591" i="17"/>
  <c r="C396" i="11"/>
  <c r="C396" i="17"/>
  <c r="C470" i="11"/>
  <c r="C470" i="17"/>
  <c r="C153" i="11"/>
  <c r="C153" i="17"/>
  <c r="C632" i="11"/>
  <c r="C632" i="17"/>
  <c r="C565" i="11"/>
  <c r="C565" i="17"/>
  <c r="C418" i="11"/>
  <c r="C418" i="17"/>
  <c r="C515" i="11"/>
  <c r="C515" i="17"/>
  <c r="C585" i="11"/>
  <c r="C585" i="17"/>
  <c r="C305" i="11"/>
  <c r="C305" i="17"/>
  <c r="C522" i="11"/>
  <c r="C522" i="17"/>
  <c r="C402" i="11"/>
  <c r="C402" i="17"/>
  <c r="C628" i="11"/>
  <c r="C628" i="17"/>
  <c r="C462" i="11"/>
  <c r="C462" i="17"/>
  <c r="C422" i="11"/>
  <c r="C422" i="17"/>
  <c r="C243" i="11"/>
  <c r="C243" i="17"/>
  <c r="C213" i="11"/>
  <c r="C213" i="17"/>
  <c r="C147" i="11"/>
  <c r="C147" i="17"/>
  <c r="C437" i="11"/>
  <c r="C437" i="17"/>
  <c r="C338" i="11"/>
  <c r="C338" i="17"/>
  <c r="C251" i="11"/>
  <c r="C251" i="17"/>
  <c r="C458" i="11"/>
  <c r="C458" i="17"/>
  <c r="D518" i="11"/>
  <c r="D518" i="17"/>
  <c r="D563" i="11"/>
  <c r="D563" i="17"/>
  <c r="D558" i="11"/>
  <c r="D558" i="17"/>
  <c r="D511" i="11"/>
  <c r="D511" i="17"/>
  <c r="D299" i="11"/>
  <c r="D299" i="17"/>
  <c r="D404" i="11"/>
  <c r="D404" i="17"/>
  <c r="D459" i="11"/>
  <c r="D459" i="17"/>
  <c r="D457" i="11"/>
  <c r="D457" i="17"/>
  <c r="D162" i="11"/>
  <c r="D162" i="17"/>
  <c r="D475" i="11"/>
  <c r="D475" i="17"/>
  <c r="D568" i="11"/>
  <c r="D568" i="17"/>
  <c r="D617" i="11"/>
  <c r="D617" i="17"/>
  <c r="D621" i="11"/>
  <c r="D621" i="17"/>
  <c r="D201" i="11"/>
  <c r="D201" i="17"/>
  <c r="D278" i="11"/>
  <c r="D278" i="17"/>
  <c r="D255" i="11"/>
  <c r="D255" i="17"/>
  <c r="D314" i="11"/>
  <c r="D314" i="17"/>
  <c r="D188" i="11"/>
  <c r="D188" i="17"/>
  <c r="D325" i="11"/>
  <c r="D325" i="17"/>
  <c r="D284" i="11"/>
  <c r="D284" i="17"/>
  <c r="D536" i="11"/>
  <c r="D536" i="17"/>
  <c r="D574" i="11"/>
  <c r="D574" i="17"/>
  <c r="D492" i="11"/>
  <c r="D492" i="17"/>
  <c r="D210" i="11"/>
  <c r="D210" i="17"/>
  <c r="D330" i="11"/>
  <c r="D330" i="17"/>
  <c r="D331" i="11"/>
  <c r="D331" i="17"/>
  <c r="D148" i="11"/>
  <c r="D148" i="17"/>
  <c r="D546" i="11"/>
  <c r="D546" i="17"/>
  <c r="D569" i="11"/>
  <c r="D569" i="17"/>
  <c r="D327" i="11"/>
  <c r="D327" i="17"/>
  <c r="D464" i="11"/>
  <c r="D464" i="17"/>
  <c r="D479" i="11"/>
  <c r="D479" i="17"/>
  <c r="D345" i="11"/>
  <c r="D345" i="17"/>
  <c r="D601" i="11"/>
  <c r="D601" i="17"/>
  <c r="D144" i="11"/>
  <c r="D144" i="17"/>
  <c r="D208" i="11"/>
  <c r="D208" i="17"/>
  <c r="D417" i="11"/>
  <c r="D417" i="17"/>
  <c r="D166" i="11"/>
  <c r="D166" i="17"/>
  <c r="D194" i="11"/>
  <c r="D194" i="17"/>
  <c r="D164" i="11"/>
  <c r="D164" i="17"/>
  <c r="D356" i="11"/>
  <c r="D356" i="17"/>
  <c r="D175" i="11"/>
  <c r="D175" i="17"/>
  <c r="D322" i="11"/>
  <c r="D322" i="17"/>
  <c r="D214" i="11"/>
  <c r="D214" i="17"/>
  <c r="D465" i="11"/>
  <c r="D465" i="17"/>
  <c r="D626" i="11"/>
  <c r="D626" i="17"/>
  <c r="D224" i="11"/>
  <c r="D224" i="17"/>
  <c r="D440" i="11"/>
  <c r="D440" i="17"/>
  <c r="D446" i="11"/>
  <c r="D446" i="17"/>
  <c r="D411" i="11"/>
  <c r="D411" i="17"/>
  <c r="D537" i="11"/>
  <c r="D537" i="17"/>
  <c r="D337" i="11"/>
  <c r="D337" i="17"/>
  <c r="D487" i="11"/>
  <c r="D487" i="17"/>
  <c r="D246" i="11"/>
  <c r="D246" i="17"/>
  <c r="D501" i="11"/>
  <c r="D501" i="17"/>
  <c r="D184" i="11"/>
  <c r="D184" i="17"/>
  <c r="D429" i="11"/>
  <c r="D429" i="17"/>
  <c r="D486" i="11"/>
  <c r="D486" i="17"/>
  <c r="D212" i="11"/>
  <c r="D212" i="17"/>
  <c r="D587" i="11"/>
  <c r="D587" i="17"/>
  <c r="D531" i="11"/>
  <c r="D531" i="17"/>
  <c r="D349" i="11"/>
  <c r="D349" i="17"/>
  <c r="D307" i="11"/>
  <c r="D307" i="17"/>
  <c r="D510" i="11"/>
  <c r="D510" i="17"/>
  <c r="D233" i="11"/>
  <c r="D233" i="17"/>
  <c r="D389" i="11"/>
  <c r="D389" i="17"/>
  <c r="D359" i="11"/>
  <c r="D359" i="17"/>
  <c r="D602" i="11"/>
  <c r="D602" i="17"/>
  <c r="D360" i="11"/>
  <c r="D360" i="17"/>
  <c r="D382" i="11"/>
  <c r="D382" i="17"/>
  <c r="D490" i="11"/>
  <c r="D490" i="17"/>
  <c r="D266" i="11"/>
  <c r="D266" i="17"/>
  <c r="D592" i="11"/>
  <c r="D592" i="17"/>
  <c r="D452" i="11"/>
  <c r="D452" i="17"/>
  <c r="D190" i="11"/>
  <c r="D190" i="17"/>
  <c r="D570" i="11"/>
  <c r="D570" i="17"/>
  <c r="D434" i="11"/>
  <c r="D434" i="17"/>
  <c r="D441" i="11"/>
  <c r="D441" i="17"/>
  <c r="D326" i="11"/>
  <c r="D326" i="17"/>
  <c r="D481" i="11"/>
  <c r="D481" i="17"/>
  <c r="D482" i="11"/>
  <c r="D482" i="17"/>
  <c r="D619" i="11"/>
  <c r="D619" i="17"/>
  <c r="D400" i="11"/>
  <c r="D400" i="17"/>
  <c r="D573" i="11"/>
  <c r="D573" i="17"/>
  <c r="D301" i="11"/>
  <c r="D301" i="17"/>
  <c r="D579" i="11"/>
  <c r="D579" i="17"/>
  <c r="D399" i="11"/>
  <c r="D399" i="17"/>
  <c r="D236" i="11"/>
  <c r="D236" i="17"/>
  <c r="D268" i="11"/>
  <c r="D268" i="17"/>
  <c r="D424" i="11"/>
  <c r="D424" i="17"/>
  <c r="D180" i="11"/>
  <c r="D180" i="17"/>
  <c r="D262" i="11"/>
  <c r="D262" i="17"/>
  <c r="D178" i="11"/>
  <c r="D178" i="17"/>
  <c r="D552" i="11"/>
  <c r="D552" i="17"/>
  <c r="D157" i="11"/>
  <c r="D157" i="17"/>
  <c r="D483" i="11"/>
  <c r="D483" i="17"/>
  <c r="D290" i="11"/>
  <c r="D290" i="17"/>
  <c r="D625" i="11"/>
  <c r="D625" i="17"/>
  <c r="D361" i="11"/>
  <c r="D361" i="17"/>
  <c r="D289" i="11"/>
  <c r="D289" i="17"/>
  <c r="D163" i="11"/>
  <c r="D163" i="17"/>
  <c r="D376" i="11"/>
  <c r="D376" i="17"/>
  <c r="D542" i="11"/>
  <c r="D542" i="17"/>
  <c r="D348" i="11"/>
  <c r="D348" i="17"/>
  <c r="D155" i="11"/>
  <c r="D155" i="17"/>
  <c r="D442" i="11"/>
  <c r="D442" i="17"/>
  <c r="D582" i="11"/>
  <c r="D582" i="17"/>
  <c r="D637" i="11"/>
  <c r="D637" i="17"/>
  <c r="D220" i="11"/>
  <c r="D220" i="17"/>
  <c r="D607" i="11"/>
  <c r="D607" i="17"/>
  <c r="C529" i="11"/>
  <c r="C529" i="17"/>
  <c r="G4" i="2"/>
  <c r="F4" i="2"/>
  <c r="E4" i="2"/>
  <c r="D4" i="2"/>
</calcChain>
</file>

<file path=xl/sharedStrings.xml><?xml version="1.0" encoding="utf-8"?>
<sst xmlns="http://schemas.openxmlformats.org/spreadsheetml/2006/main" count="12915" uniqueCount="815">
  <si>
    <t>Codice</t>
  </si>
  <si>
    <t>Servizi
applicabili</t>
  </si>
  <si>
    <t>Descrizione</t>
  </si>
  <si>
    <t>Note</t>
  </si>
  <si>
    <t>01</t>
  </si>
  <si>
    <t>Estrazione dati verso un SW di gestione del patrimonio</t>
  </si>
  <si>
    <t>Estrazione di dati dal modello 3D per incrementare le informazioni da inserire in un software di gestione del parimonio (immboliare). Ad esempio, l'estrazione di dati rilevanti per alimentare il fascicolo digitale del fabbricato in ADRESS.</t>
  </si>
  <si>
    <t>02</t>
  </si>
  <si>
    <t>Cronoprogrammi e fasizzazioni</t>
  </si>
  <si>
    <t xml:space="preserve">I modelli 3D vengono utilizzati per realizzare cronoprogrammi e fasi.
</t>
  </si>
  <si>
    <t>03</t>
  </si>
  <si>
    <t>Computi quantità (qto)</t>
  </si>
  <si>
    <t xml:space="preserve">I modelli 3D vengono utilizzati per calcolare la quantità </t>
  </si>
  <si>
    <t>04</t>
  </si>
  <si>
    <t xml:space="preserve"> Computi Metrici Estimativi (CME)</t>
  </si>
  <si>
    <t>Generazione di analisi quantitative accurate e stime dei costi durante il ciclo di vita di un progetto.</t>
  </si>
  <si>
    <t>05</t>
  </si>
  <si>
    <t>Gestione degli spazi</t>
  </si>
  <si>
    <t>tot occupancy cost.
Può essere considerata una delle tante attività del property management</t>
  </si>
  <si>
    <t>06</t>
  </si>
  <si>
    <t>Controllo del consumo energetico</t>
  </si>
  <si>
    <t>Indice costo energetico.
Può essere considerata una delle tante attività del property management</t>
  </si>
  <si>
    <t>07</t>
  </si>
  <si>
    <t>Analisi di prestazione energetica ai fini della certificazione</t>
  </si>
  <si>
    <t>08</t>
  </si>
  <si>
    <t>Analisi di prestazione energetica in regime dinamico</t>
  </si>
  <si>
    <t>Modellazione e verifica energetica in regime dinamico.
Si intende la capacità di prestazione dell'edifico in termini di consumo e contenimento energetico in relazione alle caratteristiche fisicomeccaniche ed impiantistiche dello stesso</t>
  </si>
  <si>
    <t>09</t>
  </si>
  <si>
    <t>Analisi strutturale</t>
  </si>
  <si>
    <t>Si segnala che esiste una differenza sentita tra le tipologie strutturali di edifici</t>
  </si>
  <si>
    <t>10</t>
  </si>
  <si>
    <t xml:space="preserve">Comunicazione visiva </t>
  </si>
  <si>
    <t xml:space="preserve">I modelli 3D e gli elaborati 2D devono consentire la comunicazione.  </t>
  </si>
  <si>
    <t xml:space="preserve">Estraendo i modelli 3D e/o gli elaborati 2D deve essere possibileutilizzarli, anche a seguito di trasformazioni, per  rendering, presentazioni, video …..  </t>
  </si>
  <si>
    <t>11</t>
  </si>
  <si>
    <t>I modelli 3D vengono utilizzati per estrarre i parametri necessari ad effettuare le valutazioni e le verifiche antincendio</t>
  </si>
  <si>
    <t>Va chiarito meglio l'uso specifico</t>
  </si>
  <si>
    <t>12</t>
  </si>
  <si>
    <t xml:space="preserve">I modelli 3D vengono utilizzati per estrarre i parametri necessari ad effettuare le valutazioni e le verifiche di affollamento.
Più in generale per le verifiche richieste dal piano di gestione delle emergenze PGE </t>
  </si>
  <si>
    <t>13</t>
  </si>
  <si>
    <t>14</t>
  </si>
  <si>
    <t>Piano della sicurezza cantieri temporanei e mobili</t>
  </si>
  <si>
    <t xml:space="preserve">I modelli 3D vengono utilizzati per condurre audit di sicurezza virtuali ed elaborare un piano della sicurezza. </t>
  </si>
  <si>
    <t>Come per la programmazione e la computazione si tratta di avere dei modelli 3D strutturati in modo da poter collegare a elementi delle WBS riferibili al PSC.
Al momento non ci sono noti SW che usano i modelli per questo specifico uso</t>
  </si>
  <si>
    <t>15</t>
  </si>
  <si>
    <t xml:space="preserve">I modelli 3D vengono utilizzati per calcolare la quantità distinte in funzione delle attività definite dal PSC </t>
  </si>
  <si>
    <t xml:space="preserve">Come per la computazione si tratta di avere dei modelli 3D strutturati in modo da poter collegare a elementi delle WBS ristinte in funzione della sicurezza.
</t>
  </si>
  <si>
    <t>16</t>
  </si>
  <si>
    <t>Più che un uso si ritiene che possa essere identificato come un requisito</t>
  </si>
  <si>
    <t>17</t>
  </si>
  <si>
    <t>18</t>
  </si>
  <si>
    <t>19</t>
  </si>
  <si>
    <t xml:space="preserve">Elaborazione e/o estrazione indici di prestazione TOC </t>
  </si>
  <si>
    <t>Elaborazione e/o estrazione indici di prestazione ICE.
Sono i consumi (previsti o effettivi) distinti per tipologia di occupanti e loro rapporti</t>
  </si>
  <si>
    <t>Elaborazione e/o estrazione indici di prestazione APE.
Si intende la capacità di prestazione dell'edifico in termini di consumo e contenimento energetico in relazione alle caratteristiche fisicomeccaniche ed impiantistiche dello stesso</t>
  </si>
  <si>
    <t>Valutazione del rischio e verifica di vulnerabilità sismica.
NB Uno degli output è elaborazione e/o estrazione indici di prestazione IRS (indice rischio sismico)</t>
  </si>
  <si>
    <t>I modelli 3D vengono utilizzati per la clash detection di tipo LC1, LC2, Lc3</t>
  </si>
  <si>
    <t>I modelli 3D vengono utilizzati per la rispondenza alle noeme ed ai requisiti richiesti</t>
  </si>
  <si>
    <t>I modelli 3D vengono utilizzati per l'estrazione degli abachi</t>
  </si>
  <si>
    <t>I modelli 3D vengono utilizzati per l'estrazione diretta degli elaborati 2D</t>
  </si>
  <si>
    <t>USI</t>
  </si>
  <si>
    <r>
      <t xml:space="preserve">Tutti gli elementi devono essere  classificati e strutturati in modo da poter essere associati a delle WBS di fase e/o attività costruttiva.
</t>
    </r>
    <r>
      <rPr>
        <b/>
        <sz val="10"/>
        <color theme="1"/>
        <rFont val="Calibri"/>
        <family val="2"/>
        <scheme val="minor"/>
      </rPr>
      <t>NB le WBS devono essere specificate nel CI</t>
    </r>
  </si>
  <si>
    <r>
      <t xml:space="preserve">Tutti gli elementi devono essere  classificati e strutturati in modo da poter essere associati a delle WBS di computo.
</t>
    </r>
    <r>
      <rPr>
        <b/>
        <sz val="10"/>
        <color theme="1"/>
        <rFont val="Calibri"/>
        <family val="2"/>
        <scheme val="minor"/>
      </rPr>
      <t>NB le WBS devono essere specificate nel CI</t>
    </r>
  </si>
  <si>
    <r>
      <t xml:space="preserve">Più che un uso si ritiene che possa essere identificato come un requisito.
</t>
    </r>
    <r>
      <rPr>
        <b/>
        <sz val="10"/>
        <color rgb="FF0070C0"/>
        <rFont val="Calibri"/>
        <family val="2"/>
        <scheme val="minor"/>
      </rPr>
      <t>NB</t>
    </r>
    <r>
      <rPr>
        <sz val="10"/>
        <color rgb="FF0070C0"/>
        <rFont val="Calibri"/>
        <family val="2"/>
        <scheme val="minor"/>
      </rPr>
      <t xml:space="preserve"> </t>
    </r>
    <r>
      <rPr>
        <b/>
        <sz val="10"/>
        <color rgb="FF0070C0"/>
        <rFont val="Calibri"/>
        <family val="2"/>
        <scheme val="minor"/>
      </rPr>
      <t>l'elaborato bidimensionale deve corrispondere al livello grafico 3D</t>
    </r>
  </si>
  <si>
    <t>A, B, C, D</t>
  </si>
  <si>
    <t>A, B, C, D, E</t>
  </si>
  <si>
    <t>A, E</t>
  </si>
  <si>
    <t>A, C, D, E</t>
  </si>
  <si>
    <t>SERVIZI</t>
  </si>
  <si>
    <t>Rimodulazione Spaziale</t>
  </si>
  <si>
    <t>Adeguamento Sismico</t>
  </si>
  <si>
    <t>Efficientamento energetico</t>
  </si>
  <si>
    <t>Riqualificazione Impiantistica</t>
  </si>
  <si>
    <t>AS-IS</t>
  </si>
  <si>
    <t>Indagini conoscitive</t>
  </si>
  <si>
    <t>Valutazione</t>
  </si>
  <si>
    <t>Esecuzione</t>
  </si>
  <si>
    <r>
      <rPr>
        <b/>
        <sz val="11"/>
        <color theme="1"/>
        <rFont val="Calibri"/>
        <family val="2"/>
        <scheme val="minor"/>
      </rPr>
      <t>NOTE</t>
    </r>
    <r>
      <rPr>
        <sz val="11"/>
        <color theme="1"/>
        <rFont val="Calibri"/>
        <family val="2"/>
        <scheme val="minor"/>
      </rPr>
      <t>:</t>
    </r>
  </si>
  <si>
    <t>A</t>
  </si>
  <si>
    <t>Attività</t>
  </si>
  <si>
    <t>Usi
applicabili</t>
  </si>
  <si>
    <t>B</t>
  </si>
  <si>
    <t>C</t>
  </si>
  <si>
    <t>D</t>
  </si>
  <si>
    <t>E</t>
  </si>
  <si>
    <t>Manutenzione</t>
  </si>
  <si>
    <t>1</t>
  </si>
  <si>
    <t>2</t>
  </si>
  <si>
    <t>3</t>
  </si>
  <si>
    <t>4</t>
  </si>
  <si>
    <t>5</t>
  </si>
  <si>
    <t>6</t>
  </si>
  <si>
    <t>7</t>
  </si>
  <si>
    <t>9</t>
  </si>
  <si>
    <t>Progettazione Definitiva</t>
  </si>
  <si>
    <t>Progettazione Esecutiva</t>
  </si>
  <si>
    <t>Verifiche tecnico prestazionali per analisi antincendio</t>
  </si>
  <si>
    <t>Verifiche tecnico prestazionali per analisi affollamento</t>
  </si>
  <si>
    <t>Verifiche tecnico prestazionali per analisi illuminotecniche</t>
  </si>
  <si>
    <t>Computazione costi della sicurezza</t>
  </si>
  <si>
    <t>Visualizzazione e analisi prestazioni tecniche materiali e componenti</t>
  </si>
  <si>
    <t>Clash detection</t>
  </si>
  <si>
    <t>Model/code checking</t>
  </si>
  <si>
    <t>Estrazione abachi di progetto</t>
  </si>
  <si>
    <t>Estrazione elaborati 2D</t>
  </si>
  <si>
    <t>Mapping IFC</t>
  </si>
  <si>
    <t>Concetto ADM</t>
  </si>
  <si>
    <t>Proprietà</t>
  </si>
  <si>
    <t>Tipo</t>
  </si>
  <si>
    <t>Grandezza misurata</t>
  </si>
  <si>
    <t>Lista</t>
  </si>
  <si>
    <t>Liste valori</t>
  </si>
  <si>
    <t>Bene</t>
  </si>
  <si>
    <t>Denominazione</t>
  </si>
  <si>
    <t>IfcText</t>
  </si>
  <si>
    <t>N.A.</t>
  </si>
  <si>
    <t>Denominazione Immobile</t>
  </si>
  <si>
    <t>CodiceBene</t>
  </si>
  <si>
    <t>Codice Bene</t>
  </si>
  <si>
    <t>Regione</t>
  </si>
  <si>
    <t>Provincia</t>
  </si>
  <si>
    <t>Comune</t>
  </si>
  <si>
    <t>Indirizzo</t>
  </si>
  <si>
    <t>Latitudine</t>
  </si>
  <si>
    <t>Latitudine del fabbricato</t>
  </si>
  <si>
    <t>Longitudine</t>
  </si>
  <si>
    <t>Longitudine del fabbricato</t>
  </si>
  <si>
    <t>ZonaSismica</t>
  </si>
  <si>
    <t xml:space="preserve">Analisi territoriale - Zona sismica </t>
  </si>
  <si>
    <t>1, 2, 2A, 2B, 3, 3s, 3A, 3B, 4</t>
  </si>
  <si>
    <t>CategoriaTopografica</t>
  </si>
  <si>
    <t>Analisi strutturale - Categoria topografica</t>
  </si>
  <si>
    <t>T1, T2, T3, T4</t>
  </si>
  <si>
    <t>ZonaClimatica</t>
  </si>
  <si>
    <t>Impianto Meccanico - Zona Climatica</t>
  </si>
  <si>
    <t>A, B, C, D, E, F</t>
  </si>
  <si>
    <t>PianoEvacuazione</t>
  </si>
  <si>
    <t xml:space="preserve">Piano di evacuazione </t>
  </si>
  <si>
    <t>InfoScavo</t>
  </si>
  <si>
    <t>Informazioni relative a terre e rocce da scavo</t>
  </si>
  <si>
    <t>EsitiRilievi</t>
  </si>
  <si>
    <t>Esiti rilievi</t>
  </si>
  <si>
    <t>SupLorda</t>
  </si>
  <si>
    <t>IfcReal</t>
  </si>
  <si>
    <t>m2</t>
  </si>
  <si>
    <t>Area</t>
  </si>
  <si>
    <t>SupRiscaldata</t>
  </si>
  <si>
    <t>SupCalpestabile</t>
  </si>
  <si>
    <t>SupCoperta</t>
  </si>
  <si>
    <t>SupScoperta</t>
  </si>
  <si>
    <t>VolumeLordo</t>
  </si>
  <si>
    <t>m3</t>
  </si>
  <si>
    <t>Volume</t>
  </si>
  <si>
    <t>VolumeNetto</t>
  </si>
  <si>
    <t>VolumeRiscaldato</t>
  </si>
  <si>
    <t>Fabbricato</t>
  </si>
  <si>
    <t>CodiceFabbricato</t>
  </si>
  <si>
    <t>Codice Fabbricato</t>
  </si>
  <si>
    <t>Foglio</t>
  </si>
  <si>
    <t>Particelle</t>
  </si>
  <si>
    <t>Sub</t>
  </si>
  <si>
    <t>PianiTotali</t>
  </si>
  <si>
    <t>IfcInteger</t>
  </si>
  <si>
    <t>PianiInterrati</t>
  </si>
  <si>
    <t>PianiFuoriTerra</t>
  </si>
  <si>
    <t>ImmobileCieloTerra</t>
  </si>
  <si>
    <t>IfcBoolean</t>
  </si>
  <si>
    <t xml:space="preserve">Immobile Cielo Terra </t>
  </si>
  <si>
    <t>TipologiaEdilizia</t>
  </si>
  <si>
    <t>a corte aperta, a corte chiusa, a schiera, chiuso, a torre, in linea, ballatoio, isolata, altro</t>
  </si>
  <si>
    <t>AttualmenteUtilizzato</t>
  </si>
  <si>
    <t xml:space="preserve">Attualmente utilizzato </t>
  </si>
  <si>
    <t>AnnoProgettazione</t>
  </si>
  <si>
    <t>Anno in cui l'edifico è stato progettato</t>
  </si>
  <si>
    <t>AnnoRealizzazione</t>
  </si>
  <si>
    <t>Anno in cui l'edifico è stato realizzato</t>
  </si>
  <si>
    <t>ClasseDiRischioSismico</t>
  </si>
  <si>
    <t>TecnologiaCostruttiva</t>
  </si>
  <si>
    <t>struttura telaio ca monodirezionale, struttura telaio ca bidirezionale, struttura a setti in ca, mista telaio setti in ca, intelaiata in acciaio, altro</t>
  </si>
  <si>
    <t>TipologiaFondazioni</t>
  </si>
  <si>
    <t>Analisi strutturale - Tipologia costruttiva fondazioni</t>
  </si>
  <si>
    <t>TipologiaStrutturale</t>
  </si>
  <si>
    <t>Analisi strutturale - Tipologia stuttura</t>
  </si>
  <si>
    <t>CD"A", CD"B", NON DISSIPATIVA</t>
  </si>
  <si>
    <t>EsitiProveSitu</t>
  </si>
  <si>
    <t>Esiti prove in situ</t>
  </si>
  <si>
    <t>EsitiProveLab</t>
  </si>
  <si>
    <t>Esiti prove in laboratorio</t>
  </si>
  <si>
    <t xml:space="preserve">Classe energetica complessiva </t>
  </si>
  <si>
    <t>Installazione</t>
  </si>
  <si>
    <t>CaricoIncendio</t>
  </si>
  <si>
    <t>MJ</t>
  </si>
  <si>
    <t>Potenza</t>
  </si>
  <si>
    <t>Antincendio - Carico Incendio</t>
  </si>
  <si>
    <t>Impianto</t>
  </si>
  <si>
    <t>Tipologia</t>
  </si>
  <si>
    <t xml:space="preserve">Tipologia dell'impianto </t>
  </si>
  <si>
    <t>Lista?</t>
  </si>
  <si>
    <t>FonteEnergia</t>
  </si>
  <si>
    <t>Fonte di energia utilizzata dall'impianto</t>
  </si>
  <si>
    <t>FluidoTermovettore</t>
  </si>
  <si>
    <t>PressioneDisponibile</t>
  </si>
  <si>
    <t>bar</t>
  </si>
  <si>
    <t>Pressione</t>
  </si>
  <si>
    <t>PressioneMinima</t>
  </si>
  <si>
    <t>PotenzaNominale_HVAC</t>
  </si>
  <si>
    <t>kW</t>
  </si>
  <si>
    <t>PortataNominale</t>
  </si>
  <si>
    <t>l/s</t>
  </si>
  <si>
    <t>Portata</t>
  </si>
  <si>
    <t>TipoClimInverno</t>
  </si>
  <si>
    <t>TipoClimEstate</t>
  </si>
  <si>
    <t>PotenzaNominale_ELE</t>
  </si>
  <si>
    <t>TensioneNominale</t>
  </si>
  <si>
    <t>V</t>
  </si>
  <si>
    <t>Tensione</t>
  </si>
  <si>
    <t>TipoProduzioneACS</t>
  </si>
  <si>
    <t>MUM</t>
  </si>
  <si>
    <t>Manuale di uso e manutenzione</t>
  </si>
  <si>
    <t>SchedaTecnica</t>
  </si>
  <si>
    <t>Scheda tecnica prodotto</t>
  </si>
  <si>
    <t>Website</t>
  </si>
  <si>
    <t>Sito web produttore</t>
  </si>
  <si>
    <t>DB</t>
  </si>
  <si>
    <t>DB Gestionale</t>
  </si>
  <si>
    <t>MU</t>
  </si>
  <si>
    <t>Manuale d'uso</t>
  </si>
  <si>
    <t>CertProd</t>
  </si>
  <si>
    <t>Certificazione di prodotto</t>
  </si>
  <si>
    <t>SertSupl</t>
  </si>
  <si>
    <t>Certificazioni supplementari</t>
  </si>
  <si>
    <t>CertOmo</t>
  </si>
  <si>
    <t>Certificato di omologazione</t>
  </si>
  <si>
    <t>SchedaMontaggio</t>
  </si>
  <si>
    <t>Scheda di montaggio</t>
  </si>
  <si>
    <t>Modalità di installazione</t>
  </si>
  <si>
    <t>MatSupp</t>
  </si>
  <si>
    <t xml:space="preserve">Materiale di supporto </t>
  </si>
  <si>
    <t>Collaudo</t>
  </si>
  <si>
    <t>Certificato di collaudo</t>
  </si>
  <si>
    <t>Conformità</t>
  </si>
  <si>
    <t>Dichiarazione di conformità</t>
  </si>
  <si>
    <t>Elemento</t>
  </si>
  <si>
    <t>Modello</t>
  </si>
  <si>
    <t>Produttore</t>
  </si>
  <si>
    <t>ElementoDatiAnagrafici</t>
  </si>
  <si>
    <t>Numero di serie del componente installato</t>
  </si>
  <si>
    <t>Fornitore</t>
  </si>
  <si>
    <t>Fornitore componente installato</t>
  </si>
  <si>
    <t>Installatore</t>
  </si>
  <si>
    <t>Fornitore che si occupa di eseguire l'installazione</t>
  </si>
  <si>
    <t>ElementoDatiQualitativi</t>
  </si>
  <si>
    <t>Tipologia costruttiva</t>
  </si>
  <si>
    <t>ElementoDatiAntincendio</t>
  </si>
  <si>
    <t>REI</t>
  </si>
  <si>
    <t>Antincendio - Classe di resistenza al fuoco</t>
  </si>
  <si>
    <t>10, 15, 20, 30, 45, 60, 90, 120, 180, 240 e 360,</t>
  </si>
  <si>
    <t>ElementoDatiEnergetici</t>
  </si>
  <si>
    <t>TrasmittanzaTermica</t>
  </si>
  <si>
    <t>W/(m2K)</t>
  </si>
  <si>
    <t>Analisi Energetica - Trasmittanza Termica</t>
  </si>
  <si>
    <t>ResistenzaTermica</t>
  </si>
  <si>
    <t>K/W</t>
  </si>
  <si>
    <t>Resistenza termica</t>
  </si>
  <si>
    <t>Analisi Energetica - Resistenza Termica</t>
  </si>
  <si>
    <t>ElementoCodifica</t>
  </si>
  <si>
    <t>ClasseElementoTecnico</t>
  </si>
  <si>
    <t>UNI 8290 - Campo 3</t>
  </si>
  <si>
    <t>ElementoDocumenti</t>
  </si>
  <si>
    <t>U.M.</t>
  </si>
  <si>
    <t>NOTE:</t>
  </si>
  <si>
    <t>Parametri - Pset</t>
  </si>
  <si>
    <t>Superficie Lorda del Bene</t>
  </si>
  <si>
    <t>Superficie Riscaldata del Bene</t>
  </si>
  <si>
    <t>Superficie Calpestabile del Bene</t>
  </si>
  <si>
    <t>Superficie Coperta del Bene</t>
  </si>
  <si>
    <t>Superficie Scoperta del Bene</t>
  </si>
  <si>
    <t>Volume Lordo del Bene</t>
  </si>
  <si>
    <t>Volume Netto del Bene</t>
  </si>
  <si>
    <t>Volume Riscaldato del Bene</t>
  </si>
  <si>
    <t>Numero piani totali dell'edificio</t>
  </si>
  <si>
    <t>Numero piani interrati dell'edificio</t>
  </si>
  <si>
    <t>Numero piani fuori terra dell'edificio</t>
  </si>
  <si>
    <t>Tipologia edilizia</t>
  </si>
  <si>
    <t>Accessibile da persone disabili, anche se di sole parti dell'edificio</t>
  </si>
  <si>
    <t>Superficie Lorda dell'edificio</t>
  </si>
  <si>
    <t>Superficie Riscaldata in metri quadrati dell'edificio</t>
  </si>
  <si>
    <t>Superficie Calpestabile in metri quadrati dell'edificio</t>
  </si>
  <si>
    <t>Superficie Coperta in metri quadrati dell'edificio</t>
  </si>
  <si>
    <t>Superficie Scoperta in metri quadrati dell'edificio</t>
  </si>
  <si>
    <t>Volume Lordo dell'edificio</t>
  </si>
  <si>
    <t>Volume Netto dell'edificio</t>
  </si>
  <si>
    <t>Volume Riscaldato dell'edificio</t>
  </si>
  <si>
    <t>Indicatore di vulnerabilità sismica</t>
  </si>
  <si>
    <t>FABBISOGNO DI ENERGIA TERMICA: Indice di prestazione termica utile riscaldamento</t>
  </si>
  <si>
    <t>kWh/m²</t>
  </si>
  <si>
    <t>EPH,nd</t>
  </si>
  <si>
    <t>FABBISOGNO DI ENERGIA TERMICA: Indice di prestazione termica utile raffrescamento</t>
  </si>
  <si>
    <t>EPC,nd</t>
  </si>
  <si>
    <t>FABBISOGNO DI ENERGIA TERMICA: Indice di prestazione termica utile acs</t>
  </si>
  <si>
    <t xml:space="preserve">EPW,nd	</t>
  </si>
  <si>
    <t>CLIMATIZZAZIONE INVERNALE: Indice di prestazione non rinnovabile</t>
  </si>
  <si>
    <t>EPH,nren</t>
  </si>
  <si>
    <t>CLIMATIZZAZIONE INVERNALE: Indice di prestazione rinnovabile</t>
  </si>
  <si>
    <t>EPH,ren</t>
  </si>
  <si>
    <t>CLIMATIZZAZIONE INVERNALE: Indice di prestazione totale</t>
  </si>
  <si>
    <t>EPH,tot</t>
  </si>
  <si>
    <t>CLIMATIZZAZIONE INVERNALE: Efficienza globale stagionale</t>
  </si>
  <si>
    <t>ηH,tot</t>
  </si>
  <si>
    <t>CLIMATIZZAZIONE INVERNALE: Quota rinnovabile</t>
  </si>
  <si>
    <t>%</t>
  </si>
  <si>
    <t>QR,H</t>
  </si>
  <si>
    <t>CLIMATIZZAZIONE ESTIVA: Indice di prestazione non rinnovabile</t>
  </si>
  <si>
    <t>EPW,nren</t>
  </si>
  <si>
    <t>CLIMATIZZAZIONE ESTIVA: Indice di prestazione rinnovabile</t>
  </si>
  <si>
    <t>EPW,ren</t>
  </si>
  <si>
    <t xml:space="preserve">CLIMATIZZAZIONE ESTIVA: Indice di prestazione totale	</t>
  </si>
  <si>
    <t>EPW,tot</t>
  </si>
  <si>
    <t>CLIMATIZZAZIONE ESTIVA: Efficienza globale stagionale</t>
  </si>
  <si>
    <t>CLIMATIZZAZIONE ESTIVA: Quota rinnovabile</t>
  </si>
  <si>
    <t xml:space="preserve">PRODUZIONE ACS: Indice di prestazione non rinnovabile	</t>
  </si>
  <si>
    <t>EPC,nren</t>
  </si>
  <si>
    <t>PRODUZIONE ACS: Indice di prestazione rinnovabile</t>
  </si>
  <si>
    <t>PRODUZIONE ACS: Indice di prestazione totale</t>
  </si>
  <si>
    <t>PRODUZIONE ACS: Efficienza globale stagionale</t>
  </si>
  <si>
    <t>ηW,tot</t>
  </si>
  <si>
    <t>PRODUZIONE ACS: Quota rinnovabile</t>
  </si>
  <si>
    <t>QR,W</t>
  </si>
  <si>
    <t>PRODUZIONE ACS EDIFICIO EQUIVALENTE: Indice di prestazione non rinnovabile</t>
  </si>
  <si>
    <t>PRODUZIONE ACS EDIFICIO EQUIVALENTE: Indice di prestazione rinnovabile</t>
  </si>
  <si>
    <t>PRODUZIONE ACS EDIFICIO EQUIVALENTE: Indice di prestazione totale</t>
  </si>
  <si>
    <t>PRODUZIONE ACS EDIFICIO EQUIVALENTE: Efficienza globale stagionale</t>
  </si>
  <si>
    <t>PRODUZIONE ACS EDIFICIO EQUIVALENTE: Quota rinnovabile</t>
  </si>
  <si>
    <t>FABBISOGNO GLOBALE: Indice di prestazione non rinnovabile</t>
  </si>
  <si>
    <t>EPgl,nren</t>
  </si>
  <si>
    <t>FABBISOGNO GLOBALE: Indice di prestazione rinnovabile</t>
  </si>
  <si>
    <t>EPgl,ren</t>
  </si>
  <si>
    <t>FABBISOGNO GLOBALE: Indice di prestazione totale</t>
  </si>
  <si>
    <t>EPgl,tot</t>
  </si>
  <si>
    <t>FABBISOGNO GLOBALE: Quota rinnovabile</t>
  </si>
  <si>
    <t>QR,gl</t>
  </si>
  <si>
    <t>FABBISOGNO DI ENERGIA TERMICA EDIFICIO EQUIVALENTE: Indice di prestazione termica utile riscaldamento</t>
  </si>
  <si>
    <t>FABBISOGNO DI ENERGIA TERMICA EDIFICIO EQUIVALENTE: Indice di prestazione termica utile raffrescamento</t>
  </si>
  <si>
    <t>FABBISOGNO DI ENERGIA TERMICA EDIFICIO EQUIVALENTE: Indice di prestazione termica utile acs</t>
  </si>
  <si>
    <t>CLIMATIZZAZIONE INVERNALE EDIFICIO EQUIVALENTE: Indice di prestazione non rinnovabile</t>
  </si>
  <si>
    <t>CLIMATIZZAZIONE INVERNALE EDIFICIO EQUIVALENTE: Indice di prestazione rinnovabile</t>
  </si>
  <si>
    <t>CLIMATIZZAZIONE INVERNALE EDIFICIO EQUIVALENTE: Indice di prestazione totale</t>
  </si>
  <si>
    <t>CLIMATIZZAZIONE INVERNALE EDIFICIO EQUIVALENTE: Efficienza globale stagionale</t>
  </si>
  <si>
    <t>CLIMATIZZAZIONE INVERNALE EDIFICIO EQUIVALENTE: Quota rinnovabile</t>
  </si>
  <si>
    <t>CLIMATIZZAZIONE ESTIVA EDIFICIO EQUIVALENTE: Indice di prestazione non rinnovabile</t>
  </si>
  <si>
    <t>CLIMATIZZAZIONE ESTIVA EDIFICIO EQUIVALENTE: Indice di prestazione rinnovabile</t>
  </si>
  <si>
    <t xml:space="preserve">CLIMATIZZAZIONE ESTIVA EDIFICIO EQUIVALENTE: Indice di prestazione totale	</t>
  </si>
  <si>
    <t>CLIMATIZZAZIONE ESTIVA EDIFICIO EQUIVALENTE: Efficienza globale stagionale</t>
  </si>
  <si>
    <t>CLIMATIZZAZIONE ESTIVA EDIFICIO EQUIVALENTE: Quota rinnovabile</t>
  </si>
  <si>
    <t>FABBISOGNO GLOBALE EDIFICIO EQUIVALENTE: Indice di prestazione non rinnovabile</t>
  </si>
  <si>
    <t>FABBISOGNO GLOBALE EDIFICIO EQUIVALENTE: Indice di prestazione rinnovabile</t>
  </si>
  <si>
    <t>FABBISOGNO GLOBALE EDIFICIO EQUIVALENTE: Indice di prestazione totale</t>
  </si>
  <si>
    <t>FABBISOGNO GLOBALE EDIFICIO EQUIVALENTE: Quota rinnovabile</t>
  </si>
  <si>
    <t xml:space="preserve">Coefficiente medio globale di scambio </t>
  </si>
  <si>
    <t>W/m²K</t>
  </si>
  <si>
    <t>Coefficiente medio globale di scambio edificio equivalente</t>
  </si>
  <si>
    <t>Area solare Equivalente estiva per unità di superficie utile</t>
  </si>
  <si>
    <t>Asol,est/Asup</t>
  </si>
  <si>
    <t>Area solare Equivalente estiva per unità di superficie utile edificio equivalente</t>
  </si>
  <si>
    <t xml:space="preserve">Consumo annuo energia elettrica </t>
  </si>
  <si>
    <t>kWh</t>
  </si>
  <si>
    <t>Consumo annuo gas</t>
  </si>
  <si>
    <t>smc</t>
  </si>
  <si>
    <t>Fluido termovettore dell'impianto meccanico</t>
  </si>
  <si>
    <t>Pressione disponibile a monte dell'impianto meccanico</t>
  </si>
  <si>
    <t>Pressione minima all'apparecchio dell'impianto meccanico</t>
  </si>
  <si>
    <t>Potenza Nominale dell'impianto meccanico</t>
  </si>
  <si>
    <t>Portata Nominale dell'impianto meccanico</t>
  </si>
  <si>
    <t>Tipologia impianto di riscaldamento inverale dell'impianto meccanico</t>
  </si>
  <si>
    <t>Tipologia impianto di raffrescamento estivo dell'impianto meccanico</t>
  </si>
  <si>
    <t>Potenza Nominale dell'impianto elettrico</t>
  </si>
  <si>
    <t>Tensione Nominale  dell'impianto elettrico</t>
  </si>
  <si>
    <t>Tipologia impianto porduzione ACS dell'impianto idrotermico</t>
  </si>
  <si>
    <t>IfcBuilding</t>
  </si>
  <si>
    <t>IfcElement</t>
  </si>
  <si>
    <t>NumeroDiSerie</t>
  </si>
  <si>
    <t>CriticitaRiscontrata</t>
  </si>
  <si>
    <t>Breve descrizione dell'eventuale problema/criticità riscontrato sull'elemento</t>
  </si>
  <si>
    <t>-</t>
  </si>
  <si>
    <t>PFTE</t>
  </si>
  <si>
    <t>Building element</t>
  </si>
  <si>
    <t>A titolo esemplicativo non esaustivo si riportano gli elementi…</t>
  </si>
  <si>
    <t>zoccolo, rivestimento (murale, del soffitto, dei pavimenti), modanature, battiscopa, guaina per isolamento o rivestimento dei condotti, isolante, avvolgimento con nastro</t>
  </si>
  <si>
    <t xml:space="preserve">solaio, soletta, lastra, pianerottolo, </t>
  </si>
  <si>
    <t>ascensori</t>
  </si>
  <si>
    <t>arredi fissi</t>
  </si>
  <si>
    <t>IfcCovering</t>
  </si>
  <si>
    <t>IfcSlab</t>
  </si>
  <si>
    <t>IfcCurtainWall</t>
  </si>
  <si>
    <t>IfcDoor</t>
  </si>
  <si>
    <t>IfcRoof</t>
  </si>
  <si>
    <t>IfcWindow</t>
  </si>
  <si>
    <t>IfcWall</t>
  </si>
  <si>
    <t>IfcRamp</t>
  </si>
  <si>
    <t>IfcStair</t>
  </si>
  <si>
    <t>IfcBeam</t>
  </si>
  <si>
    <t>IfcPlate</t>
  </si>
  <si>
    <t>IfcColumn</t>
  </si>
  <si>
    <t>IfcRailing</t>
  </si>
  <si>
    <t>IfcTransportElement</t>
  </si>
  <si>
    <t>Numero_di_serie</t>
  </si>
  <si>
    <t>x</t>
  </si>
  <si>
    <t>lucernario, superificie o schermo vetrato</t>
  </si>
  <si>
    <t>travetto, architrave, Sistema di travi strutturali, Inquadramento strutturale, Capriata strutturale, trave a T,</t>
  </si>
  <si>
    <t xml:space="preserve">pannello di facciata continua, lamiera, </t>
  </si>
  <si>
    <t>ringhiere, Guardrail, corrimano</t>
  </si>
  <si>
    <t>scala mobile, ascensore,  marciapiede (tappeto) mobile</t>
  </si>
  <si>
    <t>UdM</t>
  </si>
  <si>
    <t>CDE_FabbricatoManutenzione</t>
  </si>
  <si>
    <t>IfcBuilding.Pset_CDE_FabbricatoManutenzione.StoricoM</t>
  </si>
  <si>
    <t>StoricoM</t>
  </si>
  <si>
    <t xml:space="preserve">Storico delle manutenzioni </t>
  </si>
  <si>
    <t>IfcBuilding.Pset_CDE_FabbricatoManutenzione.PianoM</t>
  </si>
  <si>
    <t>PianoM</t>
  </si>
  <si>
    <t>Piano di manutenzione</t>
  </si>
  <si>
    <t>IfcBuilding.Pset_CDE_FabbricatoManutenzione.FuoriProduzione</t>
  </si>
  <si>
    <t>FuoriProduzione</t>
  </si>
  <si>
    <t>Riservato al Team di DL</t>
  </si>
  <si>
    <t>CDE_FabbricatoEstioneDL</t>
  </si>
  <si>
    <t>IfcBuilding.Pset_CDE_FabbricatoEstioneDL.Equivalente</t>
  </si>
  <si>
    <t>Equivalente</t>
  </si>
  <si>
    <t>IfcBuilding.Pset_CDE_FabbricatoestioneDL.Identificazione</t>
  </si>
  <si>
    <t>CDE_FabbricatoestioneDL</t>
  </si>
  <si>
    <t>Identificazione</t>
  </si>
  <si>
    <t>Riservato alla DL</t>
  </si>
  <si>
    <t>IfcBuilding.Pset_CDE_FabbricatoestioneDL.Qualificazione</t>
  </si>
  <si>
    <t>Qualificazione</t>
  </si>
  <si>
    <t>IfcBuilding.Pset_CDE_FabbricatoestioneDL.Accettazione</t>
  </si>
  <si>
    <t>Accettazione</t>
  </si>
  <si>
    <t>IfcBuilding.Pset_CDE_FabbricatoestioneDL.MarcaturaCE</t>
  </si>
  <si>
    <t>MarcaturaCE</t>
  </si>
  <si>
    <t>IfcBuilding.Pset_CDE_FabbricatoestioneDL.DichiarazioneDiPrestazione</t>
  </si>
  <si>
    <t>DichiarazioneDiPrestazione</t>
  </si>
  <si>
    <t>IfcBuilding.Pset_CDE_FabbricatoestioneDL.StoricoValidazioni</t>
  </si>
  <si>
    <t>StoricoValidazioni</t>
  </si>
  <si>
    <t>IfcBuilding.Pset_CDE_FabbricatoestioneDL.Validazione</t>
  </si>
  <si>
    <t>Validazione</t>
  </si>
  <si>
    <t>IfcBuilding.Pset_CDE_FabbricatoestioneDL.Installazione</t>
  </si>
  <si>
    <t>Indica se un componente è già stato installato</t>
  </si>
  <si>
    <t>IfcBuilding.Pset_CDE_FabbricatoestioneDL.Avanzamento_Data</t>
  </si>
  <si>
    <t>Avanzamento_Data</t>
  </si>
  <si>
    <t>Indica la posa in opera alla data gg/mm/aaaa</t>
  </si>
  <si>
    <t>IfcBuilding.Pset_CDE_FabbricatoestioneDL.Avanzamento</t>
  </si>
  <si>
    <t>Avanzamento</t>
  </si>
  <si>
    <t>Indica la percentuale di avanzamento della posa in opera (0-100)</t>
  </si>
  <si>
    <t>CDE_ImpiantoManutenzione</t>
  </si>
  <si>
    <t>IfcSystem.Pset_CDE_ImpiantoManutenzione.StoricoM</t>
  </si>
  <si>
    <t>Storico delle manutenzioni</t>
  </si>
  <si>
    <t>IfcSystem.Pset_CDE_ImpiantoManutenzione.PianoM</t>
  </si>
  <si>
    <t>CDE_ElementoManutenzione</t>
  </si>
  <si>
    <t>IfcElement.Pset_CDE_ElementoManutenzione.COD1</t>
  </si>
  <si>
    <t>COD1</t>
  </si>
  <si>
    <t>UNI 11257 - Tipo di intervento di Manutenzione</t>
  </si>
  <si>
    <t>IfcElement.Pset_CDE_ElementoManutenzione.M1</t>
  </si>
  <si>
    <t>M1</t>
  </si>
  <si>
    <t>UNI 11257 - Descrizione Manutenzione</t>
  </si>
  <si>
    <t>IfcElement.Pset_CDE_ElementoManutenzione.F1</t>
  </si>
  <si>
    <t>F1</t>
  </si>
  <si>
    <t xml:space="preserve">UNI 10951 - UNI 11257 - Frequenza Manutenzione </t>
  </si>
  <si>
    <t>IfcElement.Pset_CDE_ElementoManutenzione.C1</t>
  </si>
  <si>
    <t>C1</t>
  </si>
  <si>
    <t xml:space="preserve">Costo Manutenzione EPU </t>
  </si>
  <si>
    <t xml:space="preserve">parete di taglio, paratia, muro idraulico, </t>
  </si>
  <si>
    <t>IfcReinforcingBar</t>
  </si>
  <si>
    <t>IfcReinforcingMesh</t>
  </si>
  <si>
    <t>IfcTendon</t>
  </si>
  <si>
    <t>Strato isolante in un muro sandwich, pannello prefabbricato di un muro sandwich</t>
  </si>
  <si>
    <t>IfcFooting</t>
  </si>
  <si>
    <t>Fondazioni</t>
  </si>
  <si>
    <t xml:space="preserve">ciabatta o cordolo di fondazione, striscia di fondazione, struttura di fondazione, trave di fondazione, </t>
  </si>
  <si>
    <t>IfcMember</t>
  </si>
  <si>
    <t>IfcPile</t>
  </si>
  <si>
    <t>IfcDistributionControlElement</t>
  </si>
  <si>
    <t>porta automatica, porta elettrica, porta tagliafuoco</t>
  </si>
  <si>
    <t>Attuatore, allarme, regolatore, sensore (CO, di presenza, gas, di temperatura, di luce etc.), allarme antincendio</t>
  </si>
  <si>
    <t>IfcDistributionChamberElement</t>
  </si>
  <si>
    <t xml:space="preserve">pozzetto di ispezione, tombino, trincea, </t>
  </si>
  <si>
    <t>IfcEnergyConversionDevice</t>
  </si>
  <si>
    <t>IfcFlowController</t>
  </si>
  <si>
    <t>damper, valve, switch, relay,</t>
  </si>
  <si>
    <t>IfcFlowFitting</t>
  </si>
  <si>
    <t>Raccordo</t>
  </si>
  <si>
    <t>IfcFlowMovingDevice </t>
  </si>
  <si>
    <t>IfcFlowSegment</t>
  </si>
  <si>
    <t>IfcFlowStorageDevice</t>
  </si>
  <si>
    <t>unità di condizionamento, unità di trattamento dell'aria, termosifone, boiler, refrigeratore, induttore, condensatore, termoconvettore, torre di raffreddamento, generatore, motore elettrico,umidificatore, split, trasformatore</t>
  </si>
  <si>
    <t>IfcFlowTerminal</t>
  </si>
  <si>
    <t>IfcFlowTreatmentDevice</t>
  </si>
  <si>
    <t>presa audiovisiva, vasca da bagno, apparecchio sanitario, doccia, lavandino, wc, ecc</t>
  </si>
  <si>
    <t>filtro, silenziatore</t>
  </si>
  <si>
    <t>IfcDistributionElement</t>
  </si>
  <si>
    <t>ventilatore, pompa</t>
  </si>
  <si>
    <t>segmento portacavi, condotto, grondaia, tubatura</t>
  </si>
  <si>
    <t>Batteria, serbatoio, cisterna</t>
  </si>
  <si>
    <t>IfcFurnishingElement</t>
  </si>
  <si>
    <t>Other elements</t>
  </si>
  <si>
    <t>Criticità Riscontrata</t>
  </si>
  <si>
    <t>rinforzo, supporto, montante, arcareccio, travetto, perline,perno</t>
  </si>
  <si>
    <t xml:space="preserve">presa audiovisiva, vasca da bagno, apparecchio sanitario, doccia, lavandino, wc, cisterna, presa di comuncazione, pc, cappa, boiler, apparecchio elettrico, idrante, avvolgitubo ecc. </t>
  </si>
  <si>
    <t>centone, reti metalliche</t>
  </si>
  <si>
    <t>Pset</t>
  </si>
  <si>
    <t>Tirante</t>
  </si>
  <si>
    <t>Finitura</t>
  </si>
  <si>
    <t>Solaio</t>
  </si>
  <si>
    <t>FacciataContinua</t>
  </si>
  <si>
    <t>Porta</t>
  </si>
  <si>
    <t>Tetto</t>
  </si>
  <si>
    <t>MembroStrutturale</t>
  </si>
  <si>
    <t>ReteMetallica</t>
  </si>
  <si>
    <t>valvola, interruttore, varistore, contatore , valvola del compressore, regolatore/ammortizzatore, serranda tagliafuoco e antincendio, misuratore di flusso, scarico cappa aspirante</t>
  </si>
  <si>
    <t>raccordo portacavi, accessorio per condotto, scatola di giunzione</t>
  </si>
  <si>
    <t>batteria, serbatoio, cisterna</t>
  </si>
  <si>
    <t>Palificazione</t>
  </si>
  <si>
    <t>palo</t>
  </si>
  <si>
    <t>FA_TER: Indice di prestazione termica utile riscaldamento</t>
  </si>
  <si>
    <t>FA_TER: Indice di prestazione termica utile raffrescamento</t>
  </si>
  <si>
    <t>FA_TER: Indice di prestazione termica utile acs</t>
  </si>
  <si>
    <t>CL_INV: Indice di prestazione non rinnovabile</t>
  </si>
  <si>
    <t>CL_INV: Indice di prestazione rinnovabile</t>
  </si>
  <si>
    <t>CL_INV: Indice di prestazione totale</t>
  </si>
  <si>
    <t>CL_INV: Efficienza globale stagionale</t>
  </si>
  <si>
    <t>CL_INV: Quota rinnovabile</t>
  </si>
  <si>
    <t>CL_EST: Indice di prestazione non rinnovabile</t>
  </si>
  <si>
    <t>CL_ES: Indice di prestazione rinnovabile</t>
  </si>
  <si>
    <t xml:space="preserve">CL_ES: Indice di prestazione totale	</t>
  </si>
  <si>
    <t>CL_ES: Efficienza globale stagionale</t>
  </si>
  <si>
    <t>CL_ES: Quota rinnovabile</t>
  </si>
  <si>
    <t xml:space="preserve">PR_ACS: Indice di prestazione non rinnovabile	</t>
  </si>
  <si>
    <t>PR_ACS: Indice di prestazione rinnovabile</t>
  </si>
  <si>
    <t>PR_ACS: Indice di prestazione totale</t>
  </si>
  <si>
    <t>PR_ACS: Efficienza globale stagionale</t>
  </si>
  <si>
    <t>PR_ACS: Quota rinnovabile</t>
  </si>
  <si>
    <t>PR_ACS_EDEQ: Indice di prestazione non rinnovabile</t>
  </si>
  <si>
    <t>PR_ACS_EDEQ: Indice di prestazione rinnovabile</t>
  </si>
  <si>
    <t>PR_ACS_EDEQ: Indice di prestazione totale</t>
  </si>
  <si>
    <t>PR_ACS_EDEQ: Efficienza globale stagionale</t>
  </si>
  <si>
    <t>PR_ACS_EDEQ: Quota rinnovabile</t>
  </si>
  <si>
    <t>FA_GLOB: Indice di prestazione non rinnovabile</t>
  </si>
  <si>
    <t>FA_GLOB: Indice di prestazione rinnovabile</t>
  </si>
  <si>
    <t>FA_GLOB: Indice di prestazione totale</t>
  </si>
  <si>
    <t>FA_GLOB: Quota rinnovabile</t>
  </si>
  <si>
    <t>FA_TER_EDEQ: Indice di prestazione termica utile riscaldamento</t>
  </si>
  <si>
    <t>FA_TER_EDEQ: Indice di prestazione termica utile raffrescamento</t>
  </si>
  <si>
    <t>FA_TER_EDEQ: Indice di prestazione termica utile acs</t>
  </si>
  <si>
    <t>CL_INV_EDEQ: Indice di prestazione non rinnovabile</t>
  </si>
  <si>
    <t>CL_INV_EDEQ: Indice di prestazione rinnovabile</t>
  </si>
  <si>
    <t>CL_INV_EDEQ: Indice di prestazione totale</t>
  </si>
  <si>
    <t>CL_INV_EDEQ: Efficienza globale stagionale</t>
  </si>
  <si>
    <t>CL_INV_EDEQ: Quota rinnovabile</t>
  </si>
  <si>
    <t>CL_EST_EDEQ: Indice di prestazione non rinnovabile</t>
  </si>
  <si>
    <t>CL_EST_EDEQ: Indice di prestazione rinnovabile</t>
  </si>
  <si>
    <t xml:space="preserve">CL_EST_EDEQ: Indice di prestazione totale	</t>
  </si>
  <si>
    <t>CL_EST_EDEQ: Efficienza globale stagionale</t>
  </si>
  <si>
    <t>CL_EST_EDEQ: Quota rinnovabile</t>
  </si>
  <si>
    <t>FA_GLOB_EDEQ: Indice di prestazione non rinnovabile</t>
  </si>
  <si>
    <t>FA_GLOB_EDEQ: Indice di prestazione rinnovabile</t>
  </si>
  <si>
    <t>FA_GLOB_EDEQ: Indice di prestazione totale</t>
  </si>
  <si>
    <t>FA_GLOB_EDEQ: Quota rinnovabile</t>
  </si>
  <si>
    <t>Rampa</t>
  </si>
  <si>
    <t>Scala</t>
  </si>
  <si>
    <t>fastener</t>
  </si>
  <si>
    <t>NOTA: Il fatto che sia presente la crocetta non implica che l'informazione debba essere sempre presente</t>
  </si>
  <si>
    <t>Nodo strutturale, fissaggio meccanico</t>
  </si>
  <si>
    <t>BeneDatiAnagrafici</t>
  </si>
  <si>
    <t>BeneDatiQualitativi</t>
  </si>
  <si>
    <t>BeneDatiQuantitativi</t>
  </si>
  <si>
    <t>BeneDocumenti</t>
  </si>
  <si>
    <t>FabbricatoDatiAnagrafici</t>
  </si>
  <si>
    <t>FabbricatoDatiQualitativi</t>
  </si>
  <si>
    <t>FabbricatoDatiQuantitativi</t>
  </si>
  <si>
    <t>FabbricatoDatiStrutturali</t>
  </si>
  <si>
    <t>FabbricatoDocumenti</t>
  </si>
  <si>
    <t>FabbricatoDatiEnergetici</t>
  </si>
  <si>
    <t>ImpiantoDatiQualitativi</t>
  </si>
  <si>
    <t>ImpiantoDatiMeccanico</t>
  </si>
  <si>
    <t>ImpiantoDatiElettrico</t>
  </si>
  <si>
    <t>ImpiantoDatiIdrotermico</t>
  </si>
  <si>
    <t>ImpiantoDocumenti</t>
  </si>
  <si>
    <t>IndicePrestazioneAcustica</t>
  </si>
  <si>
    <t>AccessibilitaDisabili</t>
  </si>
  <si>
    <t>Esterno</t>
  </si>
  <si>
    <t>UscitaEmergenza</t>
  </si>
  <si>
    <t>CriticitàRiscontrata</t>
  </si>
  <si>
    <t>Combustibile</t>
  </si>
  <si>
    <t>Materiale combustibile</t>
  </si>
  <si>
    <t>IfcSystem/IfcElementAssembly</t>
  </si>
  <si>
    <t>Classe energetica del fabbricato</t>
  </si>
  <si>
    <t>ClassePropagazioneFiamma</t>
  </si>
  <si>
    <t>Finestra</t>
  </si>
  <si>
    <t>Muro</t>
  </si>
  <si>
    <t>Trave</t>
  </si>
  <si>
    <t>Piastra</t>
  </si>
  <si>
    <t>Colonna</t>
  </si>
  <si>
    <t>Parapetto</t>
  </si>
  <si>
    <t>tondo per cemento armato</t>
  </si>
  <si>
    <t>BarraArmatura</t>
  </si>
  <si>
    <t>IfcFastener</t>
  </si>
  <si>
    <t>Nodo</t>
  </si>
  <si>
    <t>Arredo</t>
  </si>
  <si>
    <t>ElementoTrasporto</t>
  </si>
  <si>
    <t>ElementoControlloDistribuzione</t>
  </si>
  <si>
    <t>CameraDistribuzione</t>
  </si>
  <si>
    <t>ApparecchioConversioneEnergia</t>
  </si>
  <si>
    <t>ControlloFlusso</t>
  </si>
  <si>
    <t>ApparecchioMovimentazioneFluidi</t>
  </si>
  <si>
    <t>Segmento</t>
  </si>
  <si>
    <t>ApparecchioImmagazzinamentoFluidi</t>
  </si>
  <si>
    <t>Terminale</t>
  </si>
  <si>
    <t>ApparecchioTrattementoFluidi</t>
  </si>
  <si>
    <t>Set di proprietà</t>
  </si>
  <si>
    <t>Grandezza</t>
  </si>
  <si>
    <t>Portante</t>
  </si>
  <si>
    <t>SuperficieUso</t>
  </si>
  <si>
    <t>Individua la superficie suddivisa per destinazione d'uso</t>
  </si>
  <si>
    <t>Indica se l'elemento è portante</t>
  </si>
  <si>
    <r>
      <rPr>
        <b/>
        <sz val="12"/>
        <color theme="1"/>
        <rFont val="Calibri"/>
        <family val="2"/>
        <scheme val="minor"/>
      </rPr>
      <t>N.B</t>
    </r>
    <r>
      <rPr>
        <sz val="12"/>
        <color theme="1"/>
        <rFont val="Calibri"/>
        <family val="2"/>
        <scheme val="minor"/>
      </rPr>
      <t>: A titolo esemplicativo non esaustivo si riportano gli elementi…</t>
    </r>
  </si>
  <si>
    <t>Spazio</t>
  </si>
  <si>
    <t>SpazioDatiQualitativi</t>
  </si>
  <si>
    <t>Spazio accesibile opppure no</t>
  </si>
  <si>
    <t>ID</t>
  </si>
  <si>
    <t xml:space="preserve">Uso standard ripetibile per servizio </t>
  </si>
  <si>
    <t xml:space="preserve">   Data Input (necessari all'affidatario)</t>
  </si>
  <si>
    <t>Fonte Data Input</t>
  </si>
  <si>
    <t>Attività Affidatario</t>
  </si>
  <si>
    <t>Data Output attività affidatario</t>
  </si>
  <si>
    <t>Tipo di Supporto Informativo su CDE a fine flusso</t>
  </si>
  <si>
    <t>Estensione supporto informativo</t>
  </si>
  <si>
    <t xml:space="preserve"> Estrazione dati verso un SW di gestione del patrimonio</t>
  </si>
  <si>
    <t>Capitolato Informativo              (conforme al processo ante e post commessa OIR, AIR, PIR - AIM)</t>
  </si>
  <si>
    <t>OIR+AIR+PIM</t>
  </si>
  <si>
    <t>OGI (Offerta Gestione Informativa);   PGI (Piano di Gestione Informativa)</t>
  </si>
  <si>
    <t>EID</t>
  </si>
  <si>
    <t>*doc;*xml; *pdf; *bcf</t>
  </si>
  <si>
    <t>MET (Model Element Table)</t>
  </si>
  <si>
    <t xml:space="preserve">*xml; *pdf; </t>
  </si>
  <si>
    <t>IDP (Information Delivery Plan);                        PIM (Project Information model)</t>
  </si>
  <si>
    <t xml:space="preserve">*doc;*xml; *pdf; </t>
  </si>
  <si>
    <t>Model Element Table (Matrice degli elementi modellati)</t>
  </si>
  <si>
    <t>CDE</t>
  </si>
  <si>
    <t>Predisposizione e popolamento nel modello dei campi delle proprietà dei cespiti cosi come concordato nel documento</t>
  </si>
  <si>
    <t>*doc;*xml; *pdf; altro</t>
  </si>
  <si>
    <t>Elenco dei cespiti censiti oggetto della gestione</t>
  </si>
  <si>
    <t>Analisi cespiti e relative WBS che andranno introdotti nel modello</t>
  </si>
  <si>
    <t>Documentazione multimediale</t>
  </si>
  <si>
    <t>Catalogazione e sistematizzazione di foto e filmati secondo la semantica del servizio svolto</t>
  </si>
  <si>
    <t>Metadati ARC</t>
  </si>
  <si>
    <t>EIM</t>
  </si>
  <si>
    <t>*doc;*xml; *pdf; *jpeg; altro</t>
  </si>
  <si>
    <t>Modello AS IS (se disponibile)</t>
  </si>
  <si>
    <t>Modellazione (geometrie e parametri)</t>
  </si>
  <si>
    <t>Modello AIM TO BE</t>
  </si>
  <si>
    <t>Modelli</t>
  </si>
  <si>
    <t>*ifc</t>
  </si>
  <si>
    <t>Elaborati AS BUILT ARC</t>
  </si>
  <si>
    <t xml:space="preserve">Rappresentazione 2D ARC </t>
  </si>
  <si>
    <t>Elaborati 2D da modello ARC</t>
  </si>
  <si>
    <t>EIG</t>
  </si>
  <si>
    <t>*pdf; *dwg</t>
  </si>
  <si>
    <t>Elaborati AS BUILT STR</t>
  </si>
  <si>
    <t>Rappresentazione 2D STR</t>
  </si>
  <si>
    <t>Elaborati 2D da modello STR</t>
  </si>
  <si>
    <t>Elaborati AS BUILT MEP</t>
  </si>
  <si>
    <t>Rappresentazione 2D MEP</t>
  </si>
  <si>
    <t>Elaborati 2D da modello MEP</t>
  </si>
  <si>
    <t xml:space="preserve"> Cronoprogrammi e fasizzazioni</t>
  </si>
  <si>
    <t>Abachi dui dati strutturati conformemente a quanto previsto dal processo di importazione del SW di pianificazione</t>
  </si>
  <si>
    <t>Cronoprogramma e pianificazione del progetto</t>
  </si>
  <si>
    <t xml:space="preserve">Introduzione nei modelli </t>
  </si>
  <si>
    <t>Metadati 4D</t>
  </si>
  <si>
    <t>WBS specifiche del servizio</t>
  </si>
  <si>
    <t>Associazione degli elementi del modello alle WBS fornite tramite polamento dei campi proprietà specifici</t>
  </si>
  <si>
    <t>Nuvola di punti (se disponibile)</t>
  </si>
  <si>
    <t>Campagna Rilievo (se richiesta)</t>
  </si>
  <si>
    <t>Nuvola di punti</t>
  </si>
  <si>
    <t>*E57; *xyz</t>
  </si>
  <si>
    <t>Modello 3D (se disponibile)</t>
  </si>
  <si>
    <t>Modello BIM TO BE</t>
  </si>
  <si>
    <t>Modello BIM 4D</t>
  </si>
  <si>
    <t>Visualizzazione Fasi</t>
  </si>
  <si>
    <t>*mpeg</t>
  </si>
  <si>
    <t>Elaborati AS IS</t>
  </si>
  <si>
    <t xml:space="preserve">Rappresentazione 2D </t>
  </si>
  <si>
    <t>Elaborati 2D da modello 4D</t>
  </si>
  <si>
    <t xml:space="preserve"> Computi quantità (QTO)</t>
  </si>
  <si>
    <t>Abachi dui dati strutturati conformemente a quanto previsto dal processo di importazione del SW di Authoring/Computazione</t>
  </si>
  <si>
    <t xml:space="preserve">Associazione degli elementi del modello alle WBS fornite </t>
  </si>
  <si>
    <t>Metadati STR</t>
  </si>
  <si>
    <t>Eventuale QTO proveniente da fasi precedenti</t>
  </si>
  <si>
    <t>Redazione QTO di fase                   Verifica ed integrazione del QTO</t>
  </si>
  <si>
    <t>Abachi da modello 3D</t>
  </si>
  <si>
    <t>*xml; *pdf; altro</t>
  </si>
  <si>
    <t>Modello BIM rilievo AS IS</t>
  </si>
  <si>
    <t xml:space="preserve">Estrazione di Abachi ARC </t>
  </si>
  <si>
    <t>Estrazione di Abachi STR</t>
  </si>
  <si>
    <t>Estrazione di Abachi MEP</t>
  </si>
  <si>
    <t>Redazione documenti specifici</t>
  </si>
  <si>
    <t>Conto Economico, SAL…</t>
  </si>
  <si>
    <t>*doc;*xml; *pdf;</t>
  </si>
  <si>
    <t>Abachi dui dati strutturati conformemente a quanto previsto dal processo di importazione del SW Computazione</t>
  </si>
  <si>
    <t>Eventuale QTO o CME proveniente da fasi precedenti</t>
  </si>
  <si>
    <t>Redazione CME di fase                   Verifica ed integrazione del CME</t>
  </si>
  <si>
    <t>CME</t>
  </si>
  <si>
    <t xml:space="preserve"> Gestione degli spazi</t>
  </si>
  <si>
    <t>Abachi dui dati strutturati conformemente a quanto previsto dal processo di importazione del SW di Authoring</t>
  </si>
  <si>
    <t>Nuvola di punti?</t>
  </si>
  <si>
    <t>Campagna Rilievo</t>
  </si>
  <si>
    <t>Informazioni ARC</t>
  </si>
  <si>
    <t>Prove diagnostiche (saggi stratigrafie…)</t>
  </si>
  <si>
    <t>Informazione STR</t>
  </si>
  <si>
    <t>Prove diagnostiche (pacometrie…)</t>
  </si>
  <si>
    <t>Informazione MEP</t>
  </si>
  <si>
    <t>Prove diagnostiche (camera termica…)</t>
  </si>
  <si>
    <t>Metadati MEP</t>
  </si>
  <si>
    <t>Informazioni storiche</t>
  </si>
  <si>
    <t>Introduzione Ricerca e catalogazione bibliografica in un modello 3D dedicato</t>
  </si>
  <si>
    <t>Modello HBIM</t>
  </si>
  <si>
    <t>*doc;*xml; *pdf</t>
  </si>
  <si>
    <t>Modello As Built?</t>
  </si>
  <si>
    <t>Redazione documenti specifici del servizio quali ottenimento autorizzazioni e pareri degli enti preposti</t>
  </si>
  <si>
    <t>Documenti</t>
  </si>
  <si>
    <t xml:space="preserve">Controllo Consumo Energetico                </t>
  </si>
  <si>
    <t>Capitolato Informativo                             (conforme al processo ante e post commessa OIR, AIR, PIR - AIM)</t>
  </si>
  <si>
    <t>Info MEP (prestazioni impianti)</t>
  </si>
  <si>
    <t>Analisi ed introduzione dati nel sw di calcolo</t>
  </si>
  <si>
    <t>Metadati energetici</t>
  </si>
  <si>
    <t>Bollette energetiche</t>
  </si>
  <si>
    <t>*doc;*xml; *pdf; *jpeg;</t>
  </si>
  <si>
    <t>Dati provenienti da sw di gestione/manutenzione in tempo reale</t>
  </si>
  <si>
    <t>Modello Edificio di rifeimento   *ifc; *gbXML; *xml</t>
  </si>
  <si>
    <t>Computazione  (bilancio energetico)</t>
  </si>
  <si>
    <t>Modello BEM AS IS</t>
  </si>
  <si>
    <t>*csv;*xml; *pdf…</t>
  </si>
  <si>
    <t>APE, Diagnosi energetica,</t>
  </si>
  <si>
    <t>Ottenimento Titoli abilitativi e pareri</t>
  </si>
  <si>
    <t>Deposito presso Enti preposti</t>
  </si>
  <si>
    <t>*doc;*xml; *pdf; *dwg</t>
  </si>
  <si>
    <t xml:space="preserve"> Analisi di prestazione energetica ai fini della certificazione</t>
  </si>
  <si>
    <t>Capitolato Informativo                     (conforme al processo ante e post commessa OIR, AIR, PIR - AIM)</t>
  </si>
  <si>
    <t>Prove diagnostiche (termoflussimetro…)</t>
  </si>
  <si>
    <t>Sintesi ed analisi</t>
  </si>
  <si>
    <t>Modello As Built *ifc; *gbXML; *xml</t>
  </si>
  <si>
    <t>Modello BIM AS IS aggiornato</t>
  </si>
  <si>
    <t>*ifc; *gbXML; *PHPP…</t>
  </si>
  <si>
    <t xml:space="preserve">Rappresentazione 2D  </t>
  </si>
  <si>
    <t xml:space="preserve">APE, </t>
  </si>
  <si>
    <t xml:space="preserve">Analisi di prestazione energetica in regime dinamico/ Progetto di efficientamento energetico dell'immoblile                  </t>
  </si>
  <si>
    <t>Abachi dui dati strutturati conformemente a quanto previsto dal processo di importazione del SW computazione</t>
  </si>
  <si>
    <t>Modello BIM TO BE aggiornato</t>
  </si>
  <si>
    <t>Modello BEM TO BE</t>
  </si>
  <si>
    <t>Diagnosi energetica,</t>
  </si>
  <si>
    <t xml:space="preserve"> Analisi Strutturale/vulnerabilità sismica dell'immoblile                  </t>
  </si>
  <si>
    <t>Dati strutturali da eventuali indagini precedenti</t>
  </si>
  <si>
    <t>Nuove Prove diagnostiche                  (strutturali; geologiche….)</t>
  </si>
  <si>
    <t>Modello As Built *ifc</t>
  </si>
  <si>
    <t>Modello STR AS IS aggiornato</t>
  </si>
  <si>
    <t>*ifc; *SAF; *SAV…</t>
  </si>
  <si>
    <t>Computazione (strutturale)</t>
  </si>
  <si>
    <t>Modello Analitico AS IS</t>
  </si>
  <si>
    <t>…</t>
  </si>
  <si>
    <t xml:space="preserve">Elaborati 2D </t>
  </si>
  <si>
    <t>Relazioni di calcolo</t>
  </si>
  <si>
    <t xml:space="preserve"> Comunicazioni Visive</t>
  </si>
  <si>
    <t>Presentazione multimediale dinamica condividibile mediante app opensource (tipo BIMX)</t>
  </si>
  <si>
    <t>Animazione</t>
  </si>
  <si>
    <t>Renderizzazione</t>
  </si>
  <si>
    <t>DestinazioneUso</t>
  </si>
  <si>
    <t>Destinazione d'uso prevalente</t>
  </si>
  <si>
    <t>Destinazione d'uso del fabbricato</t>
  </si>
  <si>
    <t>ATTIVITA'</t>
  </si>
  <si>
    <t>Servizi</t>
  </si>
  <si>
    <t xml:space="preserve">Uso specifico </t>
  </si>
  <si>
    <r>
      <rPr>
        <b/>
        <sz val="11"/>
        <color theme="1"/>
        <rFont val="Calibri"/>
        <family val="2"/>
        <scheme val="minor"/>
      </rPr>
      <t>NOTE</t>
    </r>
    <r>
      <rPr>
        <sz val="11"/>
        <color theme="1"/>
        <rFont val="Calibri"/>
        <family val="2"/>
        <scheme val="minor"/>
      </rPr>
      <t xml:space="preserve">: in OIR e PIR sono stati considerati gli usi da 01 a 10. Gli usi da 11 a 15 sono stati considerati (in accordo con ADM) come "futuri", mentre da 16 a 20 come "secondari", o addirittura come requisiti ricompresi negli altri usi. </t>
    </r>
  </si>
  <si>
    <t xml:space="preserve">Attività
</t>
  </si>
  <si>
    <t>TIPOLOGIA ATTIVITA'</t>
  </si>
  <si>
    <t>X</t>
  </si>
  <si>
    <t>Abachi di dati strutturati conformemente a quanto previsto dal processo di importazione del SW di manutenzione e/o gestione</t>
  </si>
  <si>
    <t>Abachi di dati strutturati conformemente a quanto previsto dal processo di importazione del SW di gestione</t>
  </si>
  <si>
    <t>Abachi di dati strutturati conformemente a quanto previsto dal processo di importazione del SW computazione</t>
  </si>
  <si>
    <t>Rilevazione</t>
  </si>
  <si>
    <t>Rappresentazione dell'esistente</t>
  </si>
  <si>
    <t>A, B, D, E</t>
  </si>
  <si>
    <t>A, C, E</t>
  </si>
  <si>
    <t>Costruzione (DL)</t>
  </si>
  <si>
    <t>Costruzione (As-Built)</t>
  </si>
  <si>
    <t>8.a</t>
  </si>
  <si>
    <t>8.b</t>
  </si>
  <si>
    <t>8.c</t>
  </si>
  <si>
    <r>
      <t xml:space="preserve">3, 4, 5, 6, 7, </t>
    </r>
    <r>
      <rPr>
        <sz val="10"/>
        <rFont val="Calibri"/>
        <family val="2"/>
        <scheme val="minor"/>
      </rPr>
      <t>8.c</t>
    </r>
    <r>
      <rPr>
        <sz val="10"/>
        <color theme="1"/>
        <rFont val="Calibri"/>
        <family val="2"/>
        <scheme val="minor"/>
      </rPr>
      <t>, 9</t>
    </r>
  </si>
  <si>
    <t>2, 3, 4, 5, 6, 7, 8.a, 8.c, 9</t>
  </si>
  <si>
    <t>3, 5, 6, 7, 8.a, 8.c, 9</t>
  </si>
  <si>
    <t>I modelli 3D vengono utilizzati per estrarre i parametri necessari ad effettuare la modellazione per la verifica illuminotecnica</t>
  </si>
  <si>
    <t>1, 2, 3, 4, 5, 6, 7, 8.a, 8.c,  9</t>
  </si>
  <si>
    <t>3, 5, 6, 7, 8.a, 8.c</t>
  </si>
  <si>
    <t>5, 6, 7, 8.b</t>
  </si>
  <si>
    <t>2, 3, 4, 5, 6, 7, 8,a, 8.c, 9</t>
  </si>
  <si>
    <t>Costruzione (CSP/CSE)</t>
  </si>
  <si>
    <t>FASI 
ATTIVITA'</t>
  </si>
  <si>
    <t>Esercizio</t>
  </si>
  <si>
    <t>n.a.</t>
  </si>
  <si>
    <t>4, 5, 6, 7, 8.a, 8.c, 9</t>
  </si>
  <si>
    <t>5, 6, 7, 8.a, 8.b, 8.c, 9</t>
  </si>
  <si>
    <t>4, 5, 6, 7, 8.a, 9</t>
  </si>
  <si>
    <t>Progettazione</t>
  </si>
  <si>
    <t>ElementoFase</t>
  </si>
  <si>
    <t>Stato</t>
  </si>
  <si>
    <t>Fase di costruzione dell'elemento</t>
  </si>
  <si>
    <t>Stato di fatto, Nuova costruzione, Demolizione</t>
  </si>
  <si>
    <t xml:space="preserve">Fare riferimento alla tabella Bene_Fabbricato Uso nel file ADM2020-ADM-SPACELIST-XX-CD-Z-G00001 </t>
  </si>
  <si>
    <t>AS IS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</si>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</sst>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7"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0"/>
      <color rgb="FFC00000"/>
      <name val="Calibri"/>
      <family val="2"/>
      <scheme val="minor"/>
    </font>
    <font>
      <sz val="10"/>
      <color rgb="FF0070C0"/>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b/>
      <sz val="11"/>
      <name val="Calibri"/>
      <family val="2"/>
      <scheme val="minor"/>
    </font>
    <font>
      <b/>
      <sz val="12"/>
      <name val="Calibri"/>
      <family val="2"/>
      <scheme val="minor"/>
    </font>
    <font>
      <b/>
      <sz val="14"/>
      <color theme="0"/>
      <name val="Calibri"/>
      <family val="2"/>
      <scheme val="minor"/>
    </font>
    <font>
      <sz val="11"/>
      <name val="Calibri"/>
      <family val="2"/>
      <scheme val="minor"/>
    </font>
    <font>
      <b/>
      <sz val="12"/>
      <color theme="0"/>
      <name val="Calibri"/>
      <family val="2"/>
      <scheme val="minor"/>
    </font>
    <font>
      <sz val="8"/>
      <name val="Calibri"/>
      <family val="2"/>
      <scheme val="minor"/>
    </font>
    <font>
      <b/>
      <sz val="12"/>
      <color rgb="FFFFFFFF"/>
      <name val="Calibri"/>
      <family val="2"/>
      <scheme val="minor"/>
    </font>
    <font>
      <b/>
      <sz val="18"/>
      <color theme="0"/>
      <name val="Calibri"/>
      <family val="2"/>
      <scheme val="minor"/>
    </font>
    <font>
      <sz val="11"/>
      <color rgb="FFFF0000"/>
      <name val="Calibri"/>
      <family val="2"/>
      <scheme val="minor"/>
    </font>
    <font>
      <sz val="11"/>
      <color theme="1"/>
      <name val="Calibri"/>
      <family val="2"/>
      <scheme val="minor"/>
    </font>
    <font>
      <b/>
      <sz val="16"/>
      <color theme="1"/>
      <name val="Calibri"/>
      <family val="2"/>
      <scheme val="minor"/>
    </font>
    <font>
      <sz val="11"/>
      <name val="Calibri"/>
      <family val="2"/>
      <scheme val="minor"/>
    </font>
    <font>
      <sz val="12"/>
      <name val="Calibri"/>
      <family val="2"/>
      <scheme val="minor"/>
    </font>
    <font>
      <b/>
      <sz val="12"/>
      <color theme="1"/>
      <name val="Calibri"/>
      <family val="2"/>
      <scheme val="minor"/>
    </font>
    <font>
      <b/>
      <sz val="11"/>
      <color theme="4" tint="-0.499984740745262"/>
      <name val="Calibri"/>
      <family val="2"/>
      <scheme val="minor"/>
    </font>
    <font>
      <sz val="10"/>
      <color rgb="FFFF0000"/>
      <name val="Calibri"/>
      <family val="2"/>
      <scheme val="minor"/>
    </font>
    <font>
      <u/>
      <sz val="11"/>
      <color theme="10"/>
      <name val="Calibri"/>
      <family val="2"/>
      <scheme val="minor"/>
    </font>
  </fonts>
  <fills count="29">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5" tint="0.39997558519241921"/>
        <bgColor indexed="64"/>
      </patternFill>
    </fill>
    <fill>
      <patternFill patternType="solid">
        <fgColor theme="8"/>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79998168889431442"/>
        <bgColor theme="6" tint="0.79998168889431442"/>
      </patternFill>
    </fill>
    <fill>
      <patternFill patternType="solid">
        <fgColor theme="2"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theme="6" tint="0.79998168889431442"/>
      </patternFill>
    </fill>
    <fill>
      <patternFill patternType="solid">
        <fgColor rgb="FFEDEDED"/>
        <bgColor theme="6" tint="0.79998168889431442"/>
      </patternFill>
    </fill>
    <fill>
      <patternFill patternType="solid">
        <fgColor rgb="FFEDEDED"/>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theme="6" tint="0.79998168889431442"/>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dotted">
        <color auto="1"/>
      </left>
      <right/>
      <top style="thin">
        <color indexed="64"/>
      </top>
      <bottom/>
      <diagonal/>
    </border>
    <border>
      <left style="dotted">
        <color auto="1"/>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theme="6" tint="0.39997558519241921"/>
      </left>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style="thin">
        <color indexed="64"/>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6" tint="0.39997558519241921"/>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3">
    <xf numFmtId="0" fontId="0" fillId="0" borderId="0"/>
    <xf numFmtId="43" fontId="19" fillId="0" borderId="0" applyFont="0" applyFill="0" applyBorder="0" applyAlignment="0" applyProtection="0"/>
    <xf numFmtId="0" fontId="26" fillId="0" borderId="0" applyNumberFormat="0" applyFill="0" applyBorder="0" applyAlignment="0" applyProtection="0"/>
  </cellStyleXfs>
  <cellXfs count="684">
    <xf numFmtId="0" fontId="0" fillId="0" borderId="0" xfId="0"/>
    <xf numFmtId="0" fontId="0" fillId="2" borderId="0" xfId="0" applyFont="1" applyFill="1" applyAlignment="1">
      <alignment vertical="center" wrapText="1"/>
    </xf>
    <xf numFmtId="49" fontId="0" fillId="2" borderId="0" xfId="0" applyNumberFormat="1" applyFont="1" applyFill="1" applyAlignment="1">
      <alignment horizontal="center" vertical="center" wrapText="1"/>
    </xf>
    <xf numFmtId="49" fontId="0" fillId="2" borderId="13" xfId="0" applyNumberFormat="1" applyFont="1" applyFill="1" applyBorder="1" applyAlignment="1">
      <alignment horizontal="center" vertical="center" wrapText="1"/>
    </xf>
    <xf numFmtId="0" fontId="0" fillId="2" borderId="4" xfId="0" applyFont="1" applyFill="1" applyBorder="1" applyAlignment="1">
      <alignment vertical="center" wrapText="1"/>
    </xf>
    <xf numFmtId="49" fontId="0" fillId="2" borderId="4" xfId="0" applyNumberFormat="1" applyFont="1" applyFill="1" applyBorder="1" applyAlignment="1">
      <alignment horizontal="center" vertical="center" wrapText="1"/>
    </xf>
    <xf numFmtId="0" fontId="0" fillId="2" borderId="14" xfId="0" applyFont="1" applyFill="1" applyBorder="1" applyAlignment="1">
      <alignment vertical="center" wrapText="1"/>
    </xf>
    <xf numFmtId="0" fontId="3" fillId="4" borderId="2" xfId="0" applyFont="1" applyFill="1" applyBorder="1" applyAlignment="1">
      <alignment vertical="center" wrapText="1"/>
    </xf>
    <xf numFmtId="0" fontId="6" fillId="4" borderId="2" xfId="0" applyFont="1" applyFill="1" applyBorder="1" applyAlignment="1">
      <alignment vertical="center" wrapText="1"/>
    </xf>
    <xf numFmtId="0" fontId="3" fillId="4" borderId="16" xfId="0" applyFont="1" applyFill="1" applyBorder="1" applyAlignment="1">
      <alignment horizontal="left" vertical="center" wrapText="1" indent="1"/>
    </xf>
    <xf numFmtId="0" fontId="3" fillId="4" borderId="11" xfId="0" applyFont="1" applyFill="1" applyBorder="1" applyAlignment="1">
      <alignment horizontal="left" vertical="center" wrapText="1" indent="1"/>
    </xf>
    <xf numFmtId="0" fontId="3" fillId="4" borderId="8" xfId="0" applyFont="1" applyFill="1" applyBorder="1" applyAlignment="1">
      <alignment vertical="center" wrapText="1"/>
    </xf>
    <xf numFmtId="0" fontId="6" fillId="4" borderId="8" xfId="0" applyFont="1" applyFill="1" applyBorder="1" applyAlignment="1">
      <alignment vertical="center" wrapText="1"/>
    </xf>
    <xf numFmtId="49" fontId="3" fillId="4" borderId="17" xfId="0" applyNumberFormat="1" applyFont="1" applyFill="1" applyBorder="1" applyAlignment="1">
      <alignment horizontal="center" vertical="center" wrapText="1"/>
    </xf>
    <xf numFmtId="0" fontId="3" fillId="4" borderId="17" xfId="0" applyFont="1" applyFill="1" applyBorder="1" applyAlignment="1">
      <alignment vertical="center" wrapText="1"/>
    </xf>
    <xf numFmtId="0" fontId="3" fillId="4" borderId="10" xfId="0" applyFont="1" applyFill="1" applyBorder="1" applyAlignment="1">
      <alignment vertical="center" wrapText="1"/>
    </xf>
    <xf numFmtId="49" fontId="3" fillId="4" borderId="18" xfId="0" applyNumberFormat="1" applyFont="1" applyFill="1" applyBorder="1" applyAlignment="1">
      <alignment horizontal="center" vertical="center" wrapText="1"/>
    </xf>
    <xf numFmtId="0" fontId="3" fillId="4" borderId="13" xfId="0" applyFont="1" applyFill="1" applyBorder="1" applyAlignment="1">
      <alignment vertical="center" wrapText="1"/>
    </xf>
    <xf numFmtId="49" fontId="3" fillId="4" borderId="13"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0" fontId="5" fillId="4" borderId="13" xfId="0" applyFont="1" applyFill="1" applyBorder="1" applyAlignment="1">
      <alignment vertical="center" wrapText="1"/>
    </xf>
    <xf numFmtId="49" fontId="5" fillId="4" borderId="13" xfId="0" applyNumberFormat="1" applyFont="1" applyFill="1" applyBorder="1" applyAlignment="1">
      <alignment horizontal="center" vertical="center" wrapText="1"/>
    </xf>
    <xf numFmtId="0" fontId="5" fillId="4" borderId="8" xfId="0" applyFont="1" applyFill="1" applyBorder="1" applyAlignment="1">
      <alignment vertical="center" wrapText="1"/>
    </xf>
    <xf numFmtId="49" fontId="6" fillId="4" borderId="18" xfId="0" applyNumberFormat="1" applyFont="1" applyFill="1" applyBorder="1" applyAlignment="1">
      <alignment horizontal="center" vertical="center" wrapText="1"/>
    </xf>
    <xf numFmtId="0" fontId="6" fillId="4" borderId="13" xfId="0" applyFont="1" applyFill="1" applyBorder="1" applyAlignment="1">
      <alignment vertical="center" wrapText="1"/>
    </xf>
    <xf numFmtId="49" fontId="6" fillId="4" borderId="13" xfId="0" applyNumberFormat="1" applyFont="1" applyFill="1" applyBorder="1" applyAlignment="1">
      <alignment horizontal="center" vertical="center" wrapText="1"/>
    </xf>
    <xf numFmtId="49" fontId="6" fillId="4" borderId="19" xfId="0" applyNumberFormat="1" applyFont="1" applyFill="1" applyBorder="1" applyAlignment="1">
      <alignment horizontal="center" vertical="center" wrapText="1"/>
    </xf>
    <xf numFmtId="0" fontId="6" fillId="4" borderId="11" xfId="0" applyFont="1" applyFill="1" applyBorder="1" applyAlignment="1">
      <alignment vertical="center" wrapText="1"/>
    </xf>
    <xf numFmtId="49" fontId="6" fillId="4" borderId="11" xfId="0" applyNumberFormat="1" applyFont="1" applyFill="1" applyBorder="1" applyAlignment="1">
      <alignment horizontal="center" vertical="center" wrapText="1"/>
    </xf>
    <xf numFmtId="0" fontId="5" fillId="4" borderId="11"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49" fontId="3" fillId="4" borderId="11" xfId="0" applyNumberFormat="1" applyFont="1" applyFill="1" applyBorder="1" applyAlignment="1">
      <alignment horizontal="center" vertical="center" wrapText="1"/>
    </xf>
    <xf numFmtId="0" fontId="3" fillId="4" borderId="11" xfId="0" applyFont="1" applyFill="1" applyBorder="1" applyAlignment="1">
      <alignment vertical="center" wrapText="1"/>
    </xf>
    <xf numFmtId="0" fontId="10" fillId="8" borderId="1" xfId="0" applyNumberFormat="1" applyFont="1" applyFill="1" applyBorder="1" applyAlignment="1">
      <alignment horizontal="center" vertical="center" wrapText="1" readingOrder="1"/>
    </xf>
    <xf numFmtId="0" fontId="10" fillId="8" borderId="7" xfId="0" applyNumberFormat="1" applyFont="1" applyFill="1" applyBorder="1" applyAlignment="1">
      <alignment horizontal="center" vertical="center" wrapText="1" readingOrder="1"/>
    </xf>
    <xf numFmtId="0" fontId="0" fillId="2" borderId="0" xfId="0" applyFont="1" applyFill="1" applyAlignment="1">
      <alignment horizontal="center" vertical="center"/>
    </xf>
    <xf numFmtId="0" fontId="2" fillId="2" borderId="0" xfId="0" applyFont="1" applyFill="1" applyAlignment="1">
      <alignment horizontal="center" vertical="center"/>
    </xf>
    <xf numFmtId="0" fontId="8" fillId="10" borderId="3" xfId="0" applyFont="1" applyFill="1" applyBorder="1" applyAlignment="1">
      <alignment horizontal="center" vertical="center" wrapText="1" readingOrder="1"/>
    </xf>
    <xf numFmtId="0" fontId="9" fillId="10" borderId="3" xfId="0" applyFont="1" applyFill="1" applyBorder="1" applyAlignment="1">
      <alignment horizontal="center" vertical="center" wrapText="1" readingOrder="1"/>
    </xf>
    <xf numFmtId="0" fontId="9" fillId="10"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0" fillId="0" borderId="0" xfId="0" applyAlignment="1">
      <alignment vertical="center"/>
    </xf>
    <xf numFmtId="0" fontId="8" fillId="10" borderId="8" xfId="0" applyFont="1" applyFill="1" applyBorder="1" applyAlignment="1">
      <alignment horizontal="center" vertical="center" wrapText="1" readingOrder="1"/>
    </xf>
    <xf numFmtId="0" fontId="9" fillId="10" borderId="8" xfId="0" applyFont="1" applyFill="1" applyBorder="1" applyAlignment="1">
      <alignment horizontal="center" vertical="center" wrapText="1" readingOrder="1"/>
    </xf>
    <xf numFmtId="0" fontId="9"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0" borderId="9" xfId="0" applyFont="1" applyFill="1" applyBorder="1" applyAlignment="1">
      <alignment horizontal="center" vertical="center" wrapText="1" readingOrder="1"/>
    </xf>
    <xf numFmtId="0" fontId="9" fillId="10" borderId="9" xfId="0" applyFont="1" applyFill="1" applyBorder="1" applyAlignment="1">
      <alignment horizontal="center" vertical="center" wrapText="1" readingOrder="1"/>
    </xf>
    <xf numFmtId="0" fontId="9" fillId="10" borderId="9"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8" fillId="11" borderId="3" xfId="0" applyFont="1" applyFill="1" applyBorder="1" applyAlignment="1">
      <alignment horizontal="center" vertical="center" wrapText="1" readingOrder="1"/>
    </xf>
    <xf numFmtId="0" fontId="9" fillId="11" borderId="3" xfId="0" applyFont="1" applyFill="1" applyBorder="1" applyAlignment="1">
      <alignment horizontal="center" vertical="center" wrapText="1" readingOrder="1"/>
    </xf>
    <xf numFmtId="0" fontId="8" fillId="11" borderId="8" xfId="0" applyFont="1" applyFill="1" applyBorder="1" applyAlignment="1">
      <alignment horizontal="center" vertical="center" wrapText="1" readingOrder="1"/>
    </xf>
    <xf numFmtId="0" fontId="9" fillId="11" borderId="8" xfId="0" applyFont="1" applyFill="1" applyBorder="1" applyAlignment="1">
      <alignment horizontal="center" vertical="center" wrapText="1" readingOrder="1"/>
    </xf>
    <xf numFmtId="0" fontId="9" fillId="11" borderId="8" xfId="0" applyFont="1" applyFill="1" applyBorder="1" applyAlignment="1">
      <alignment horizontal="center" vertical="center" wrapText="1"/>
    </xf>
    <xf numFmtId="0" fontId="13" fillId="12" borderId="2" xfId="0" applyNumberFormat="1" applyFont="1" applyFill="1" applyBorder="1" applyAlignment="1">
      <alignment horizontal="center" vertical="center"/>
    </xf>
    <xf numFmtId="0" fontId="13" fillId="12" borderId="6" xfId="0" applyNumberFormat="1" applyFont="1" applyFill="1" applyBorder="1" applyAlignment="1">
      <alignment horizontal="center" vertical="center"/>
    </xf>
    <xf numFmtId="0" fontId="0" fillId="0" borderId="0" xfId="0" applyFill="1" applyAlignment="1">
      <alignment vertical="center"/>
    </xf>
    <xf numFmtId="0" fontId="10" fillId="7" borderId="27" xfId="0" applyFont="1" applyFill="1" applyBorder="1" applyAlignment="1">
      <alignment horizontal="left" vertical="center" wrapText="1"/>
    </xf>
    <xf numFmtId="0" fontId="1" fillId="7" borderId="4" xfId="0" applyFont="1" applyFill="1" applyBorder="1" applyAlignment="1">
      <alignment horizontal="left" vertical="center" wrapText="1"/>
    </xf>
    <xf numFmtId="0" fontId="0" fillId="0" borderId="4" xfId="0" applyFont="1" applyBorder="1" applyAlignment="1">
      <alignment vertical="center"/>
    </xf>
    <xf numFmtId="0" fontId="13" fillId="0" borderId="4" xfId="0" applyFont="1" applyBorder="1" applyAlignment="1">
      <alignment horizontal="left" vertical="center"/>
    </xf>
    <xf numFmtId="0" fontId="13" fillId="15" borderId="28" xfId="0" applyFont="1" applyFill="1" applyBorder="1" applyAlignment="1">
      <alignment horizontal="left" vertical="center"/>
    </xf>
    <xf numFmtId="0" fontId="0" fillId="15" borderId="29" xfId="0" applyFont="1" applyFill="1" applyBorder="1" applyAlignment="1">
      <alignment vertical="center"/>
    </xf>
    <xf numFmtId="0" fontId="13" fillId="15" borderId="29" xfId="0" applyFont="1" applyFill="1" applyBorder="1" applyAlignment="1">
      <alignment horizontal="left" vertical="center"/>
    </xf>
    <xf numFmtId="0" fontId="13" fillId="0" borderId="28" xfId="0" applyFont="1" applyBorder="1" applyAlignment="1">
      <alignment horizontal="left" vertical="center"/>
    </xf>
    <xf numFmtId="0" fontId="0" fillId="0" borderId="29" xfId="0" applyFont="1" applyBorder="1" applyAlignment="1">
      <alignment vertical="center"/>
    </xf>
    <xf numFmtId="0" fontId="13" fillId="0" borderId="29" xfId="0" applyFont="1" applyBorder="1" applyAlignment="1">
      <alignment horizontal="left" vertical="center"/>
    </xf>
    <xf numFmtId="0" fontId="0" fillId="0" borderId="28" xfId="0" applyFont="1" applyBorder="1" applyAlignment="1">
      <alignment vertical="center"/>
    </xf>
    <xf numFmtId="0" fontId="0" fillId="15" borderId="28" xfId="0" applyFont="1" applyFill="1" applyBorder="1" applyAlignment="1">
      <alignment vertical="center"/>
    </xf>
    <xf numFmtId="0" fontId="0" fillId="15" borderId="27" xfId="0" applyFont="1" applyFill="1" applyBorder="1" applyAlignment="1">
      <alignment vertical="center"/>
    </xf>
    <xf numFmtId="0" fontId="0" fillId="15" borderId="4" xfId="0" applyFont="1" applyFill="1" applyBorder="1" applyAlignment="1">
      <alignment vertical="center"/>
    </xf>
    <xf numFmtId="0" fontId="13" fillId="15" borderId="4" xfId="0" applyFont="1" applyFill="1" applyBorder="1" applyAlignment="1">
      <alignment horizontal="left" vertical="center"/>
    </xf>
    <xf numFmtId="0" fontId="0" fillId="0" borderId="27" xfId="0" applyFont="1" applyBorder="1" applyAlignment="1">
      <alignment vertical="center"/>
    </xf>
    <xf numFmtId="0" fontId="0" fillId="15" borderId="25" xfId="0" applyFont="1" applyFill="1" applyBorder="1" applyAlignment="1">
      <alignment vertical="center"/>
    </xf>
    <xf numFmtId="0" fontId="0" fillId="15" borderId="26" xfId="0" applyFont="1" applyFill="1" applyBorder="1" applyAlignment="1">
      <alignment vertical="center"/>
    </xf>
    <xf numFmtId="0" fontId="14" fillId="14" borderId="6" xfId="0" applyNumberFormat="1" applyFont="1" applyFill="1" applyBorder="1" applyAlignment="1">
      <alignment horizontal="center" vertical="center" wrapText="1"/>
    </xf>
    <xf numFmtId="0" fontId="0" fillId="2"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3" fillId="2" borderId="0" xfId="0" applyNumberFormat="1" applyFont="1" applyFill="1" applyAlignment="1">
      <alignment vertical="center"/>
    </xf>
    <xf numFmtId="0" fontId="14" fillId="13" borderId="4" xfId="0" applyNumberFormat="1" applyFont="1" applyFill="1" applyBorder="1" applyAlignment="1">
      <alignment horizontal="center" vertical="center" wrapText="1"/>
    </xf>
    <xf numFmtId="0" fontId="14" fillId="5" borderId="13" xfId="0" applyNumberFormat="1" applyFont="1" applyFill="1" applyBorder="1" applyAlignment="1">
      <alignment horizontal="center" vertical="center"/>
    </xf>
    <xf numFmtId="0" fontId="14" fillId="5" borderId="2" xfId="0" applyNumberFormat="1" applyFont="1" applyFill="1" applyBorder="1" applyAlignment="1">
      <alignment horizontal="center" vertical="center"/>
    </xf>
    <xf numFmtId="0" fontId="14" fillId="5" borderId="11" xfId="0" applyNumberFormat="1" applyFont="1" applyFill="1" applyBorder="1" applyAlignment="1">
      <alignment horizontal="center" vertical="center"/>
    </xf>
    <xf numFmtId="0" fontId="13" fillId="12" borderId="13" xfId="0" applyNumberFormat="1" applyFont="1" applyFill="1" applyBorder="1" applyAlignment="1">
      <alignment horizontal="center" vertical="center"/>
    </xf>
    <xf numFmtId="0" fontId="1" fillId="7" borderId="12" xfId="0" applyNumberFormat="1" applyFont="1" applyFill="1" applyBorder="1" applyAlignment="1">
      <alignment horizontal="center" vertical="center"/>
    </xf>
    <xf numFmtId="0" fontId="1" fillId="7" borderId="11" xfId="0" applyNumberFormat="1" applyFont="1" applyFill="1" applyBorder="1" applyAlignment="1">
      <alignment vertical="center"/>
    </xf>
    <xf numFmtId="0" fontId="1" fillId="7" borderId="2" xfId="0" applyNumberFormat="1" applyFont="1" applyFill="1" applyBorder="1" applyAlignment="1">
      <alignment vertical="center"/>
    </xf>
    <xf numFmtId="0" fontId="1" fillId="7" borderId="6" xfId="0" applyNumberFormat="1" applyFont="1" applyFill="1" applyBorder="1" applyAlignment="1">
      <alignment vertical="center"/>
    </xf>
    <xf numFmtId="0" fontId="1" fillId="7" borderId="12" xfId="0" applyNumberFormat="1" applyFont="1" applyFill="1" applyBorder="1" applyAlignment="1">
      <alignment vertical="center"/>
    </xf>
    <xf numFmtId="0" fontId="3" fillId="0" borderId="13" xfId="0" applyNumberFormat="1" applyFont="1" applyFill="1" applyBorder="1" applyAlignment="1">
      <alignment horizontal="left" vertical="center" indent="1"/>
    </xf>
    <xf numFmtId="0" fontId="3" fillId="0" borderId="14" xfId="0" applyNumberFormat="1" applyFont="1" applyFill="1" applyBorder="1" applyAlignment="1">
      <alignment horizontal="left" vertical="center" indent="1"/>
    </xf>
    <xf numFmtId="0" fontId="4" fillId="0" borderId="2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20" xfId="0" applyNumberFormat="1" applyFont="1" applyFill="1" applyBorder="1" applyAlignment="1">
      <alignment horizontal="left" vertical="center" indent="1"/>
    </xf>
    <xf numFmtId="0" fontId="3" fillId="0" borderId="23" xfId="0" applyNumberFormat="1" applyFont="1" applyFill="1" applyBorder="1" applyAlignment="1">
      <alignment horizontal="left" vertical="center" indent="1"/>
    </xf>
    <xf numFmtId="0" fontId="3" fillId="0" borderId="21" xfId="0" applyNumberFormat="1" applyFont="1" applyFill="1" applyBorder="1" applyAlignment="1">
      <alignment horizontal="left" vertical="center" indent="1"/>
    </xf>
    <xf numFmtId="0" fontId="3" fillId="0" borderId="5" xfId="0" applyNumberFormat="1" applyFont="1" applyFill="1" applyBorder="1" applyAlignment="1">
      <alignment horizontal="left" vertical="center" indent="1"/>
    </xf>
    <xf numFmtId="0" fontId="4"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3" fillId="0" borderId="24" xfId="0" applyNumberFormat="1" applyFont="1" applyFill="1" applyBorder="1" applyAlignment="1">
      <alignment horizontal="left" vertical="center" indent="1"/>
    </xf>
    <xf numFmtId="0" fontId="3" fillId="0" borderId="0" xfId="0" applyNumberFormat="1" applyFont="1" applyFill="1" applyBorder="1" applyAlignment="1">
      <alignment horizontal="left" vertical="center" indent="1"/>
    </xf>
    <xf numFmtId="0" fontId="3" fillId="2" borderId="0" xfId="0" applyNumberFormat="1" applyFont="1" applyFill="1" applyBorder="1" applyAlignment="1">
      <alignment vertical="center"/>
    </xf>
    <xf numFmtId="0" fontId="1" fillId="7" borderId="24" xfId="0" applyNumberFormat="1" applyFont="1" applyFill="1" applyBorder="1" applyAlignment="1">
      <alignment horizontal="center" vertical="center"/>
    </xf>
    <xf numFmtId="0" fontId="4" fillId="7" borderId="21" xfId="0" applyNumberFormat="1" applyFont="1" applyFill="1" applyBorder="1" applyAlignment="1">
      <alignment horizontal="center" vertical="center"/>
    </xf>
    <xf numFmtId="0" fontId="4" fillId="7" borderId="3" xfId="0" applyNumberFormat="1" applyFont="1" applyFill="1" applyBorder="1" applyAlignment="1">
      <alignment horizontal="center" vertical="center"/>
    </xf>
    <xf numFmtId="0" fontId="4" fillId="7" borderId="5" xfId="0" applyNumberFormat="1" applyFont="1" applyFill="1" applyBorder="1" applyAlignment="1">
      <alignment horizontal="center" vertical="center"/>
    </xf>
    <xf numFmtId="0" fontId="4" fillId="7" borderId="24" xfId="0" applyNumberFormat="1" applyFont="1" applyFill="1" applyBorder="1" applyAlignment="1">
      <alignment horizontal="center" vertical="center"/>
    </xf>
    <xf numFmtId="0" fontId="3" fillId="0" borderId="11" xfId="0" applyNumberFormat="1" applyFont="1" applyFill="1" applyBorder="1" applyAlignment="1">
      <alignment horizontal="left" vertical="center" indent="1"/>
    </xf>
    <xf numFmtId="0" fontId="3" fillId="0" borderId="6" xfId="0" applyNumberFormat="1" applyFont="1" applyFill="1" applyBorder="1" applyAlignment="1">
      <alignment horizontal="left" vertical="center" indent="1"/>
    </xf>
    <xf numFmtId="0" fontId="4" fillId="0" borderId="1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7" borderId="11" xfId="0" applyNumberFormat="1" applyFont="1" applyFill="1" applyBorder="1" applyAlignment="1">
      <alignment horizontal="center" vertical="center"/>
    </xf>
    <xf numFmtId="0" fontId="4" fillId="7" borderId="2"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3" fillId="2" borderId="0" xfId="0" applyNumberFormat="1" applyFont="1" applyFill="1" applyAlignment="1">
      <alignment horizontal="left" vertical="center" indent="1"/>
    </xf>
    <xf numFmtId="0" fontId="4" fillId="2" borderId="0" xfId="0" applyNumberFormat="1" applyFont="1" applyFill="1" applyAlignment="1">
      <alignment horizontal="center" vertical="center"/>
    </xf>
    <xf numFmtId="0" fontId="14" fillId="14" borderId="12" xfId="0" applyNumberFormat="1" applyFont="1" applyFill="1" applyBorder="1" applyAlignment="1">
      <alignment horizontal="center" vertical="center" wrapText="1"/>
    </xf>
    <xf numFmtId="0" fontId="14" fillId="14" borderId="2" xfId="0" applyNumberFormat="1" applyFont="1" applyFill="1" applyBorder="1" applyAlignment="1">
      <alignment horizontal="center" vertical="center" wrapText="1"/>
    </xf>
    <xf numFmtId="0" fontId="1" fillId="7" borderId="2" xfId="0" applyNumberFormat="1" applyFont="1" applyFill="1" applyBorder="1" applyAlignment="1">
      <alignment horizontal="center" vertical="center"/>
    </xf>
    <xf numFmtId="0" fontId="3" fillId="0" borderId="8" xfId="0" applyNumberFormat="1" applyFont="1" applyFill="1" applyBorder="1" applyAlignment="1">
      <alignment horizontal="left" vertical="center" indent="1"/>
    </xf>
    <xf numFmtId="0" fontId="3" fillId="0" borderId="9" xfId="0" applyNumberFormat="1" applyFont="1" applyFill="1" applyBorder="1" applyAlignment="1">
      <alignment horizontal="left" vertical="center" indent="1"/>
    </xf>
    <xf numFmtId="0" fontId="3" fillId="0" borderId="3" xfId="0" applyNumberFormat="1" applyFont="1" applyFill="1" applyBorder="1" applyAlignment="1">
      <alignment horizontal="left" vertical="center" indent="1"/>
    </xf>
    <xf numFmtId="0" fontId="14" fillId="13" borderId="2" xfId="0" applyNumberFormat="1" applyFont="1" applyFill="1" applyBorder="1" applyAlignment="1">
      <alignment horizontal="center" vertical="center" wrapText="1"/>
    </xf>
    <xf numFmtId="0" fontId="1" fillId="7" borderId="3" xfId="0"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2" xfId="0" applyNumberFormat="1" applyFont="1" applyFill="1" applyBorder="1" applyAlignment="1">
      <alignment horizontal="left" vertical="center" indent="1"/>
    </xf>
    <xf numFmtId="0" fontId="3" fillId="0" borderId="14" xfId="0" applyNumberFormat="1" applyFont="1" applyFill="1" applyBorder="1" applyAlignment="1">
      <alignment horizontal="left" vertical="center" wrapText="1" indent="1"/>
    </xf>
    <xf numFmtId="0" fontId="3" fillId="0" borderId="23" xfId="0" applyNumberFormat="1" applyFont="1" applyFill="1" applyBorder="1" applyAlignment="1">
      <alignment horizontal="left" vertical="center" wrapText="1" indent="1"/>
    </xf>
    <xf numFmtId="0" fontId="3" fillId="0" borderId="5" xfId="0" applyNumberFormat="1" applyFont="1" applyFill="1" applyBorder="1" applyAlignment="1">
      <alignment horizontal="left" vertical="center" wrapText="1" indent="1"/>
    </xf>
    <xf numFmtId="0" fontId="3" fillId="0" borderId="14" xfId="0" applyNumberFormat="1" applyFont="1" applyFill="1" applyBorder="1" applyAlignment="1">
      <alignment horizontal="center" vertical="center"/>
    </xf>
    <xf numFmtId="0" fontId="3" fillId="0" borderId="2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2" borderId="0" xfId="0" applyNumberFormat="1" applyFont="1" applyFill="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0" xfId="0" applyAlignment="1">
      <alignment wrapText="1"/>
    </xf>
    <xf numFmtId="0" fontId="13"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14" fillId="13" borderId="33"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xf numFmtId="0" fontId="0" fillId="0" borderId="0" xfId="0" applyBorder="1" applyAlignment="1">
      <alignment horizontal="center" vertical="center"/>
    </xf>
    <xf numFmtId="0" fontId="2" fillId="18" borderId="3" xfId="0" applyFont="1" applyFill="1" applyBorder="1" applyAlignment="1">
      <alignment horizontal="center" vertical="center" wrapText="1"/>
    </xf>
    <xf numFmtId="0" fontId="2" fillId="18" borderId="0" xfId="0" applyFont="1" applyFill="1"/>
    <xf numFmtId="0" fontId="1" fillId="0" borderId="2" xfId="0" applyFont="1" applyBorder="1" applyAlignment="1">
      <alignment horizontal="center" vertical="center"/>
    </xf>
    <xf numFmtId="0" fontId="1" fillId="0" borderId="0" xfId="0" applyFont="1"/>
    <xf numFmtId="0" fontId="0" fillId="0" borderId="34" xfId="0" applyBorder="1"/>
    <xf numFmtId="0" fontId="2" fillId="18" borderId="35" xfId="0" applyFont="1" applyFill="1" applyBorder="1" applyAlignment="1">
      <alignment wrapText="1"/>
    </xf>
    <xf numFmtId="0" fontId="0" fillId="0" borderId="36" xfId="0" applyBorder="1"/>
    <xf numFmtId="0" fontId="2" fillId="18" borderId="5" xfId="0"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xf>
    <xf numFmtId="0" fontId="0" fillId="0" borderId="40" xfId="0" applyBorder="1" applyAlignment="1">
      <alignment horizontal="center" vertical="center"/>
    </xf>
    <xf numFmtId="0" fontId="0" fillId="0" borderId="0" xfId="0" applyBorder="1"/>
    <xf numFmtId="0" fontId="0" fillId="0" borderId="40" xfId="0" applyBorder="1"/>
    <xf numFmtId="0" fontId="0" fillId="0" borderId="41" xfId="0" applyBorder="1"/>
    <xf numFmtId="0" fontId="2" fillId="18" borderId="35" xfId="0" applyFont="1" applyFill="1" applyBorder="1" applyAlignment="1">
      <alignment horizontal="center" vertical="center" wrapText="1"/>
    </xf>
    <xf numFmtId="0" fontId="2" fillId="18" borderId="42" xfId="0" applyFont="1" applyFill="1" applyBorder="1" applyAlignment="1">
      <alignment horizontal="center" vertical="center" wrapText="1"/>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2" xfId="0" applyBorder="1"/>
    <xf numFmtId="0" fontId="1" fillId="0" borderId="32" xfId="0" applyFont="1" applyBorder="1" applyAlignment="1">
      <alignment horizontal="center" vertical="center"/>
    </xf>
    <xf numFmtId="0" fontId="2" fillId="18"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21" fillId="0" borderId="0" xfId="0" applyFont="1"/>
    <xf numFmtId="0" fontId="13" fillId="18" borderId="30"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31" xfId="0" applyFont="1" applyBorder="1" applyAlignment="1">
      <alignment horizontal="center"/>
    </xf>
    <xf numFmtId="0" fontId="13" fillId="0" borderId="41" xfId="0" applyFont="1" applyBorder="1"/>
    <xf numFmtId="0" fontId="0" fillId="10" borderId="0" xfId="0" applyFill="1" applyBorder="1"/>
    <xf numFmtId="0" fontId="14" fillId="13" borderId="11" xfId="0" applyNumberFormat="1" applyFont="1" applyFill="1" applyBorder="1" applyAlignment="1">
      <alignment horizontal="center" vertical="center" wrapText="1"/>
    </xf>
    <xf numFmtId="0" fontId="1" fillId="7" borderId="11" xfId="0" applyNumberFormat="1" applyFont="1" applyFill="1" applyBorder="1" applyAlignment="1">
      <alignment horizontal="center" vertical="center"/>
    </xf>
    <xf numFmtId="0" fontId="1" fillId="7" borderId="12"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3" fillId="0" borderId="29" xfId="0" applyFont="1" applyFill="1" applyBorder="1" applyAlignment="1">
      <alignment horizontal="lef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13" fillId="2" borderId="29" xfId="0" applyFont="1" applyFill="1" applyBorder="1" applyAlignment="1">
      <alignment horizontal="left" vertical="center"/>
    </xf>
    <xf numFmtId="0" fontId="0" fillId="17" borderId="0" xfId="0" applyFill="1" applyBorder="1"/>
    <xf numFmtId="0" fontId="0" fillId="0" borderId="0" xfId="0" applyFill="1" applyBorder="1"/>
    <xf numFmtId="0" fontId="0" fillId="0" borderId="40" xfId="0" applyFill="1" applyBorder="1"/>
    <xf numFmtId="0" fontId="1" fillId="0" borderId="11"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xf>
    <xf numFmtId="0" fontId="0" fillId="0" borderId="31" xfId="0" applyBorder="1" applyAlignment="1">
      <alignment vertical="center"/>
    </xf>
    <xf numFmtId="0" fontId="0" fillId="0" borderId="31" xfId="0" applyFill="1" applyBorder="1" applyAlignment="1">
      <alignment vertical="center"/>
    </xf>
    <xf numFmtId="0" fontId="0" fillId="0" borderId="44" xfId="0" applyBorder="1" applyAlignment="1">
      <alignment vertical="center"/>
    </xf>
    <xf numFmtId="0" fontId="0" fillId="0" borderId="32" xfId="0" applyBorder="1" applyAlignment="1">
      <alignment horizontal="center"/>
    </xf>
    <xf numFmtId="0" fontId="1" fillId="7" borderId="21" xfId="0" applyNumberFormat="1" applyFont="1" applyFill="1" applyBorder="1" applyAlignment="1">
      <alignment vertical="center"/>
    </xf>
    <xf numFmtId="0" fontId="1" fillId="7" borderId="5" xfId="0" applyNumberFormat="1" applyFont="1" applyFill="1" applyBorder="1" applyAlignment="1">
      <alignment vertical="center"/>
    </xf>
    <xf numFmtId="0" fontId="13" fillId="0" borderId="31" xfId="0" applyFont="1" applyFill="1" applyBorder="1" applyAlignment="1">
      <alignment vertical="center"/>
    </xf>
    <xf numFmtId="0" fontId="20" fillId="16" borderId="45" xfId="0" applyFont="1" applyFill="1" applyBorder="1" applyAlignment="1">
      <alignment horizontal="center"/>
    </xf>
    <xf numFmtId="0" fontId="13" fillId="0" borderId="30" xfId="0" applyFont="1" applyBorder="1" applyAlignment="1">
      <alignment horizontal="center"/>
    </xf>
    <xf numFmtId="0" fontId="0"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center"/>
    </xf>
    <xf numFmtId="0" fontId="0" fillId="15" borderId="0" xfId="0" applyFont="1" applyFill="1" applyBorder="1" applyAlignment="1">
      <alignment vertical="center"/>
    </xf>
    <xf numFmtId="0" fontId="0" fillId="0" borderId="0" xfId="0" applyFill="1" applyBorder="1" applyAlignment="1">
      <alignment vertical="center"/>
    </xf>
    <xf numFmtId="0" fontId="0" fillId="0" borderId="32" xfId="0" applyBorder="1"/>
    <xf numFmtId="0" fontId="2" fillId="0" borderId="2" xfId="0" applyFont="1" applyFill="1" applyBorder="1" applyAlignment="1">
      <alignment horizontal="center" vertical="center" wrapText="1"/>
    </xf>
    <xf numFmtId="0" fontId="18" fillId="17" borderId="0" xfId="0" applyFont="1" applyFill="1" applyBorder="1"/>
    <xf numFmtId="0" fontId="2" fillId="0" borderId="0" xfId="0" applyFont="1" applyFill="1"/>
    <xf numFmtId="0" fontId="2" fillId="18" borderId="46"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2" fillId="18" borderId="22"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47" xfId="0" applyFont="1" applyFill="1" applyBorder="1" applyAlignment="1">
      <alignment horizontal="center" vertical="center" wrapText="1"/>
    </xf>
    <xf numFmtId="0" fontId="2" fillId="18" borderId="48" xfId="0" applyFont="1" applyFill="1" applyBorder="1" applyAlignment="1">
      <alignment horizontal="center" vertical="center" wrapText="1"/>
    </xf>
    <xf numFmtId="0" fontId="2" fillId="18" borderId="49" xfId="0" applyFont="1" applyFill="1" applyBorder="1" applyAlignment="1">
      <alignment horizontal="center" vertical="center" wrapText="1"/>
    </xf>
    <xf numFmtId="0" fontId="2" fillId="18" borderId="50" xfId="0" applyFont="1" applyFill="1" applyBorder="1" applyAlignment="1">
      <alignment horizontal="center" vertical="center" wrapText="1"/>
    </xf>
    <xf numFmtId="0" fontId="0" fillId="0" borderId="7" xfId="0" applyBorder="1" applyAlignment="1">
      <alignment horizontal="center"/>
    </xf>
    <xf numFmtId="0" fontId="0" fillId="0" borderId="1" xfId="0" applyBorder="1" applyAlignment="1">
      <alignment horizontal="center"/>
    </xf>
    <xf numFmtId="0" fontId="0" fillId="0" borderId="54" xfId="0" applyBorder="1" applyAlignment="1">
      <alignment horizontal="center"/>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39" xfId="0" applyFill="1" applyBorder="1" applyAlignment="1">
      <alignment horizontal="center"/>
    </xf>
    <xf numFmtId="0" fontId="0" fillId="0" borderId="39"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 fillId="0" borderId="0" xfId="0" applyFont="1" applyBorder="1"/>
    <xf numFmtId="0" fontId="20" fillId="16" borderId="37" xfId="0" applyFont="1" applyFill="1" applyBorder="1" applyAlignment="1">
      <alignment horizontal="center"/>
    </xf>
    <xf numFmtId="0" fontId="1" fillId="0" borderId="38" xfId="0" applyFont="1" applyBorder="1" applyAlignment="1">
      <alignment horizontal="center" vertical="center"/>
    </xf>
    <xf numFmtId="0" fontId="1" fillId="0" borderId="38" xfId="0" applyFont="1" applyBorder="1" applyAlignment="1">
      <alignment horizont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0" fillId="0" borderId="58" xfId="0" applyBorder="1" applyAlignment="1">
      <alignment vertical="center"/>
    </xf>
    <xf numFmtId="0" fontId="0" fillId="0" borderId="52" xfId="0" applyBorder="1" applyAlignment="1">
      <alignment horizontal="center"/>
    </xf>
    <xf numFmtId="0" fontId="0" fillId="0" borderId="52" xfId="0" applyBorder="1"/>
    <xf numFmtId="0" fontId="0" fillId="0" borderId="53" xfId="0" applyBorder="1" applyAlignment="1">
      <alignment horizontal="center"/>
    </xf>
    <xf numFmtId="0" fontId="0" fillId="0" borderId="51" xfId="0" applyBorder="1" applyAlignment="1">
      <alignment horizontal="center"/>
    </xf>
    <xf numFmtId="0" fontId="0" fillId="0" borderId="6" xfId="0" applyBorder="1"/>
    <xf numFmtId="0" fontId="20" fillId="16" borderId="39" xfId="0" applyFont="1" applyFill="1" applyBorder="1" applyAlignment="1">
      <alignment horizontal="center"/>
    </xf>
    <xf numFmtId="0" fontId="0" fillId="0" borderId="53" xfId="0" applyBorder="1" applyAlignment="1">
      <alignment vertical="center"/>
    </xf>
    <xf numFmtId="0" fontId="0" fillId="0" borderId="32" xfId="0" applyBorder="1" applyAlignment="1">
      <alignment vertical="center"/>
    </xf>
    <xf numFmtId="0" fontId="0" fillId="0" borderId="32" xfId="0" applyFill="1" applyBorder="1" applyAlignment="1">
      <alignment vertical="center"/>
    </xf>
    <xf numFmtId="0" fontId="13" fillId="0" borderId="32" xfId="0" applyFont="1" applyBorder="1" applyAlignment="1">
      <alignment vertical="center"/>
    </xf>
    <xf numFmtId="0" fontId="13" fillId="0" borderId="32" xfId="0" applyFont="1" applyFill="1" applyBorder="1" applyAlignment="1">
      <alignment vertical="center"/>
    </xf>
    <xf numFmtId="0" fontId="0" fillId="0" borderId="54" xfId="0" applyBorder="1" applyAlignment="1">
      <alignment vertical="center"/>
    </xf>
    <xf numFmtId="0" fontId="0" fillId="0" borderId="4" xfId="0" applyFont="1" applyBorder="1" applyAlignment="1">
      <alignment horizontal="left" vertical="center" wrapText="1"/>
    </xf>
    <xf numFmtId="0" fontId="0" fillId="15" borderId="29" xfId="0" applyFont="1" applyFill="1" applyBorder="1" applyAlignment="1">
      <alignment horizontal="left" vertical="center" wrapText="1"/>
    </xf>
    <xf numFmtId="0" fontId="0" fillId="0" borderId="29" xfId="0" applyFont="1" applyBorder="1" applyAlignment="1">
      <alignment horizontal="left" vertical="center" wrapText="1"/>
    </xf>
    <xf numFmtId="0" fontId="0" fillId="15" borderId="4" xfId="0" applyFont="1" applyFill="1" applyBorder="1" applyAlignment="1">
      <alignment horizontal="left" vertical="center" wrapText="1"/>
    </xf>
    <xf numFmtId="0" fontId="0" fillId="0" borderId="29" xfId="0" applyFont="1" applyBorder="1" applyAlignment="1">
      <alignment vertical="center" wrapText="1"/>
    </xf>
    <xf numFmtId="0" fontId="0" fillId="15" borderId="29" xfId="0" applyFont="1" applyFill="1" applyBorder="1" applyAlignment="1">
      <alignment vertical="center" wrapText="1"/>
    </xf>
    <xf numFmtId="0" fontId="0" fillId="0" borderId="29" xfId="0" applyFont="1" applyFill="1" applyBorder="1" applyAlignment="1">
      <alignment horizontal="left" vertical="center" wrapText="1"/>
    </xf>
    <xf numFmtId="0" fontId="0" fillId="0" borderId="29" xfId="0" applyFont="1" applyFill="1" applyBorder="1" applyAlignment="1">
      <alignment vertical="center" wrapText="1"/>
    </xf>
    <xf numFmtId="0" fontId="0" fillId="2" borderId="29" xfId="0" applyFont="1" applyFill="1" applyBorder="1" applyAlignment="1">
      <alignment horizontal="left" vertical="center" wrapText="1"/>
    </xf>
    <xf numFmtId="0" fontId="0" fillId="15" borderId="4" xfId="0" applyFont="1" applyFill="1" applyBorder="1" applyAlignment="1">
      <alignment vertical="center" wrapText="1"/>
    </xf>
    <xf numFmtId="0" fontId="0" fillId="0" borderId="4" xfId="0" applyFont="1" applyBorder="1" applyAlignment="1">
      <alignment vertical="center" wrapText="1"/>
    </xf>
    <xf numFmtId="0" fontId="0" fillId="15" borderId="26" xfId="0" applyFont="1" applyFill="1" applyBorder="1" applyAlignment="1">
      <alignment vertical="center" wrapText="1"/>
    </xf>
    <xf numFmtId="0" fontId="0" fillId="19" borderId="28" xfId="0" applyFont="1" applyFill="1" applyBorder="1" applyAlignment="1">
      <alignment vertical="center"/>
    </xf>
    <xf numFmtId="0" fontId="0" fillId="20" borderId="27" xfId="0" applyFont="1" applyFill="1" applyBorder="1" applyAlignment="1">
      <alignment vertical="center"/>
    </xf>
    <xf numFmtId="0" fontId="0" fillId="19" borderId="27" xfId="0" applyFont="1" applyFill="1" applyBorder="1" applyAlignment="1">
      <alignment vertical="center"/>
    </xf>
    <xf numFmtId="0" fontId="0" fillId="20" borderId="4" xfId="0" applyFont="1" applyFill="1" applyBorder="1" applyAlignment="1">
      <alignment vertical="center"/>
    </xf>
    <xf numFmtId="0" fontId="0" fillId="19" borderId="0" xfId="0" applyFont="1" applyFill="1" applyBorder="1" applyAlignment="1">
      <alignment vertical="center"/>
    </xf>
    <xf numFmtId="0" fontId="0" fillId="19" borderId="0" xfId="0" applyFont="1" applyFill="1" applyBorder="1" applyAlignment="1">
      <alignment vertical="center" wrapText="1"/>
    </xf>
    <xf numFmtId="0" fontId="0" fillId="19" borderId="0" xfId="0" applyFill="1" applyAlignment="1">
      <alignment vertical="center"/>
    </xf>
    <xf numFmtId="0" fontId="0" fillId="21" borderId="27" xfId="0" applyFont="1" applyFill="1" applyBorder="1" applyAlignment="1">
      <alignment vertical="center"/>
    </xf>
    <xf numFmtId="0" fontId="0" fillId="22" borderId="28" xfId="0" applyFont="1" applyFill="1" applyBorder="1" applyAlignment="1">
      <alignment vertical="center"/>
    </xf>
    <xf numFmtId="0" fontId="0" fillId="21" borderId="4" xfId="0" applyFont="1" applyFill="1" applyBorder="1" applyAlignment="1">
      <alignment vertical="center"/>
    </xf>
    <xf numFmtId="0" fontId="0" fillId="22" borderId="29" xfId="0" applyFont="1" applyFill="1" applyBorder="1" applyAlignment="1">
      <alignment vertical="center"/>
    </xf>
    <xf numFmtId="0" fontId="0" fillId="22" borderId="29" xfId="0" applyFont="1" applyFill="1" applyBorder="1" applyAlignment="1">
      <alignment vertical="center" wrapText="1"/>
    </xf>
    <xf numFmtId="0" fontId="0" fillId="22" borderId="0" xfId="0" applyFill="1" applyAlignment="1">
      <alignment vertical="center"/>
    </xf>
    <xf numFmtId="0" fontId="0" fillId="21" borderId="28" xfId="0" applyFont="1" applyFill="1" applyBorder="1" applyAlignment="1">
      <alignment vertical="center"/>
    </xf>
    <xf numFmtId="0" fontId="0" fillId="20" borderId="28" xfId="0" applyFont="1" applyFill="1" applyBorder="1" applyAlignment="1">
      <alignment vertical="center"/>
    </xf>
    <xf numFmtId="0" fontId="0" fillId="20" borderId="29" xfId="0" applyFont="1" applyFill="1" applyBorder="1" applyAlignment="1">
      <alignment vertical="center"/>
    </xf>
    <xf numFmtId="0" fontId="0" fillId="20" borderId="29" xfId="0" applyFont="1" applyFill="1" applyBorder="1" applyAlignment="1">
      <alignment vertical="center" wrapText="1"/>
    </xf>
    <xf numFmtId="0" fontId="0" fillId="19" borderId="29" xfId="0" applyFont="1" applyFill="1" applyBorder="1" applyAlignment="1">
      <alignment vertical="center"/>
    </xf>
    <xf numFmtId="0" fontId="0" fillId="19" borderId="29" xfId="0" applyFont="1" applyFill="1" applyBorder="1" applyAlignment="1">
      <alignment vertical="center" wrapText="1"/>
    </xf>
    <xf numFmtId="0" fontId="0" fillId="21" borderId="29" xfId="0" applyFont="1" applyFill="1" applyBorder="1" applyAlignment="1">
      <alignment vertical="center"/>
    </xf>
    <xf numFmtId="0" fontId="0" fillId="21" borderId="29" xfId="0" applyFont="1" applyFill="1" applyBorder="1" applyAlignment="1">
      <alignment vertical="center" wrapText="1"/>
    </xf>
    <xf numFmtId="0" fontId="0" fillId="2" borderId="29" xfId="0" applyFont="1" applyFill="1" applyBorder="1" applyAlignment="1">
      <alignment vertical="center" wrapText="1"/>
    </xf>
    <xf numFmtId="0" fontId="0" fillId="19" borderId="29" xfId="0" applyFont="1" applyFill="1" applyBorder="1" applyAlignment="1">
      <alignment horizontal="left" vertical="center" wrapText="1"/>
    </xf>
    <xf numFmtId="0" fontId="0" fillId="22" borderId="29" xfId="0" applyFont="1" applyFill="1" applyBorder="1" applyAlignment="1">
      <alignment horizontal="left" vertical="center" wrapText="1"/>
    </xf>
    <xf numFmtId="0" fontId="0" fillId="20" borderId="29" xfId="0" applyFont="1" applyFill="1" applyBorder="1" applyAlignment="1">
      <alignment horizontal="left" vertical="center" wrapText="1"/>
    </xf>
    <xf numFmtId="0" fontId="0" fillId="21" borderId="29" xfId="0" applyFont="1" applyFill="1" applyBorder="1" applyAlignment="1">
      <alignment horizontal="left" vertical="center" wrapText="1"/>
    </xf>
    <xf numFmtId="49" fontId="24" fillId="23" borderId="59" xfId="0" applyNumberFormat="1" applyFont="1" applyFill="1" applyBorder="1" applyAlignment="1">
      <alignment horizontal="center" vertical="center" wrapText="1"/>
    </xf>
    <xf numFmtId="0" fontId="24" fillId="23" borderId="60" xfId="0" applyFont="1" applyFill="1" applyBorder="1" applyAlignment="1">
      <alignment horizontal="center" vertical="center" wrapText="1"/>
    </xf>
    <xf numFmtId="0" fontId="24" fillId="23" borderId="60" xfId="0" applyFont="1" applyFill="1" applyBorder="1" applyAlignment="1">
      <alignment horizontal="center" wrapText="1"/>
    </xf>
    <xf numFmtId="0" fontId="24" fillId="23" borderId="61"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wrapText="1"/>
    </xf>
    <xf numFmtId="0" fontId="0" fillId="10" borderId="2" xfId="0" applyFill="1" applyBorder="1" applyAlignment="1">
      <alignment horizontal="center"/>
    </xf>
    <xf numFmtId="0" fontId="3" fillId="10" borderId="32" xfId="0" applyFont="1" applyFill="1" applyBorder="1" applyAlignment="1">
      <alignment wrapText="1"/>
    </xf>
    <xf numFmtId="0" fontId="0" fillId="10" borderId="1" xfId="0" applyFill="1" applyBorder="1" applyAlignment="1">
      <alignment horizontal="center" vertical="center"/>
    </xf>
    <xf numFmtId="0" fontId="0" fillId="10" borderId="1" xfId="0" applyFill="1" applyBorder="1" applyAlignment="1">
      <alignment wrapText="1"/>
    </xf>
    <xf numFmtId="0" fontId="0" fillId="10" borderId="1" xfId="0" applyFill="1" applyBorder="1" applyAlignment="1">
      <alignment horizontal="center"/>
    </xf>
    <xf numFmtId="0" fontId="3" fillId="10" borderId="54" xfId="0" applyFont="1" applyFill="1" applyBorder="1" applyAlignment="1">
      <alignment wrapText="1"/>
    </xf>
    <xf numFmtId="0" fontId="0" fillId="18" borderId="58" xfId="0" applyFill="1" applyBorder="1" applyAlignment="1">
      <alignment wrapText="1"/>
    </xf>
    <xf numFmtId="0" fontId="0" fillId="18" borderId="52" xfId="0" applyFill="1" applyBorder="1" applyAlignment="1">
      <alignment horizontal="center" vertical="center" wrapText="1"/>
    </xf>
    <xf numFmtId="0" fontId="0" fillId="18" borderId="52" xfId="0" applyFill="1" applyBorder="1" applyAlignment="1">
      <alignment wrapText="1"/>
    </xf>
    <xf numFmtId="0" fontId="0" fillId="18" borderId="52" xfId="0" applyFill="1" applyBorder="1" applyAlignment="1">
      <alignment horizontal="center" wrapText="1"/>
    </xf>
    <xf numFmtId="0" fontId="0" fillId="18" borderId="53" xfId="0" applyFill="1" applyBorder="1" applyAlignment="1">
      <alignment wrapText="1"/>
    </xf>
    <xf numFmtId="0" fontId="0" fillId="18" borderId="31" xfId="0" applyFill="1" applyBorder="1" applyAlignment="1">
      <alignment wrapText="1"/>
    </xf>
    <xf numFmtId="0" fontId="0" fillId="18" borderId="2" xfId="0" applyFill="1" applyBorder="1" applyAlignment="1">
      <alignment horizontal="center" vertical="center" wrapText="1"/>
    </xf>
    <xf numFmtId="0" fontId="0" fillId="18" borderId="2" xfId="0" applyFill="1" applyBorder="1" applyAlignment="1">
      <alignment wrapText="1"/>
    </xf>
    <xf numFmtId="0" fontId="0" fillId="18" borderId="2" xfId="0" applyFill="1" applyBorder="1" applyAlignment="1">
      <alignment horizontal="center" wrapText="1"/>
    </xf>
    <xf numFmtId="0" fontId="0" fillId="18" borderId="32" xfId="0" applyFill="1" applyBorder="1" applyAlignment="1">
      <alignment wrapText="1"/>
    </xf>
    <xf numFmtId="0" fontId="0" fillId="7" borderId="44" xfId="0" applyFill="1" applyBorder="1" applyAlignment="1">
      <alignment wrapText="1"/>
    </xf>
    <xf numFmtId="0" fontId="0" fillId="7" borderId="1" xfId="0" applyFill="1" applyBorder="1" applyAlignment="1">
      <alignment horizontal="center" vertical="center" wrapText="1"/>
    </xf>
    <xf numFmtId="0" fontId="0" fillId="7" borderId="1" xfId="0" applyFill="1" applyBorder="1" applyAlignment="1">
      <alignment wrapText="1"/>
    </xf>
    <xf numFmtId="0" fontId="0" fillId="7" borderId="1" xfId="0" applyFill="1" applyBorder="1" applyAlignment="1">
      <alignment horizontal="center" wrapText="1"/>
    </xf>
    <xf numFmtId="0" fontId="0" fillId="7" borderId="54" xfId="0" applyFill="1" applyBorder="1" applyAlignment="1">
      <alignment wrapText="1"/>
    </xf>
    <xf numFmtId="0" fontId="0" fillId="24" borderId="59" xfId="0" applyFill="1" applyBorder="1" applyAlignment="1">
      <alignment wrapText="1"/>
    </xf>
    <xf numFmtId="0" fontId="0" fillId="24" borderId="60" xfId="0" applyFill="1" applyBorder="1" applyAlignment="1">
      <alignment horizontal="center" vertical="center" wrapText="1"/>
    </xf>
    <xf numFmtId="0" fontId="0" fillId="24" borderId="60" xfId="0" applyFill="1" applyBorder="1" applyAlignment="1">
      <alignment wrapText="1"/>
    </xf>
    <xf numFmtId="0" fontId="0" fillId="24" borderId="60" xfId="0" applyFill="1" applyBorder="1" applyAlignment="1">
      <alignment horizontal="center" wrapText="1"/>
    </xf>
    <xf numFmtId="0" fontId="3" fillId="24" borderId="61" xfId="0" applyFont="1" applyFill="1" applyBorder="1" applyAlignment="1">
      <alignment wrapText="1"/>
    </xf>
    <xf numFmtId="0" fontId="0" fillId="25" borderId="30" xfId="0" applyFill="1" applyBorder="1" applyAlignment="1">
      <alignment wrapText="1"/>
    </xf>
    <xf numFmtId="0" fontId="0" fillId="25" borderId="3" xfId="0" applyFill="1" applyBorder="1" applyAlignment="1">
      <alignment horizontal="center" vertical="center" wrapText="1"/>
    </xf>
    <xf numFmtId="0" fontId="0" fillId="25" borderId="3" xfId="0" applyFill="1" applyBorder="1" applyAlignment="1">
      <alignment wrapText="1"/>
    </xf>
    <xf numFmtId="0" fontId="0" fillId="25" borderId="3" xfId="0" applyFill="1" applyBorder="1" applyAlignment="1">
      <alignment horizontal="center" wrapText="1"/>
    </xf>
    <xf numFmtId="0" fontId="3" fillId="25" borderId="64" xfId="0" applyFont="1" applyFill="1" applyBorder="1" applyAlignment="1">
      <alignment wrapText="1"/>
    </xf>
    <xf numFmtId="0" fontId="0" fillId="25" borderId="31" xfId="0" applyFill="1" applyBorder="1" applyAlignment="1">
      <alignment wrapText="1"/>
    </xf>
    <xf numFmtId="0" fontId="0" fillId="25" borderId="2" xfId="0" applyFill="1" applyBorder="1" applyAlignment="1">
      <alignment horizontal="center" vertical="center" wrapText="1"/>
    </xf>
    <xf numFmtId="0" fontId="0" fillId="25" borderId="2" xfId="0" applyFill="1" applyBorder="1" applyAlignment="1">
      <alignment wrapText="1"/>
    </xf>
    <xf numFmtId="0" fontId="0" fillId="25" borderId="2" xfId="0" applyFill="1" applyBorder="1" applyAlignment="1">
      <alignment horizontal="center" wrapText="1"/>
    </xf>
    <xf numFmtId="0" fontId="3" fillId="25" borderId="32" xfId="0" applyFont="1" applyFill="1" applyBorder="1" applyAlignment="1">
      <alignment wrapText="1"/>
    </xf>
    <xf numFmtId="0" fontId="0" fillId="25" borderId="44" xfId="0" applyFill="1" applyBorder="1" applyAlignment="1">
      <alignment wrapText="1"/>
    </xf>
    <xf numFmtId="0" fontId="0" fillId="25" borderId="1" xfId="0" applyFill="1" applyBorder="1" applyAlignment="1">
      <alignment horizontal="center" vertical="center" wrapText="1"/>
    </xf>
    <xf numFmtId="0" fontId="0" fillId="25" borderId="1" xfId="0" applyFill="1" applyBorder="1" applyAlignment="1">
      <alignment wrapText="1"/>
    </xf>
    <xf numFmtId="0" fontId="0" fillId="25" borderId="1" xfId="0" applyFill="1" applyBorder="1" applyAlignment="1">
      <alignment horizontal="center" wrapText="1"/>
    </xf>
    <xf numFmtId="0" fontId="3" fillId="25" borderId="54" xfId="0" applyFont="1" applyFill="1" applyBorder="1" applyAlignment="1">
      <alignment wrapText="1"/>
    </xf>
    <xf numFmtId="0" fontId="0" fillId="18" borderId="2" xfId="0" applyFill="1" applyBorder="1" applyAlignment="1">
      <alignment horizontal="center" vertical="center"/>
    </xf>
    <xf numFmtId="0" fontId="0" fillId="18" borderId="2" xfId="0" applyFill="1" applyBorder="1"/>
    <xf numFmtId="0" fontId="0" fillId="18" borderId="2" xfId="0" applyFill="1" applyBorder="1" applyAlignment="1">
      <alignment horizontal="center"/>
    </xf>
    <xf numFmtId="0" fontId="3" fillId="18" borderId="32" xfId="0" applyFont="1" applyFill="1" applyBorder="1" applyAlignment="1">
      <alignment wrapText="1"/>
    </xf>
    <xf numFmtId="0" fontId="0" fillId="18" borderId="44" xfId="0" applyFill="1" applyBorder="1"/>
    <xf numFmtId="0" fontId="0" fillId="18" borderId="1" xfId="0" applyFill="1" applyBorder="1" applyAlignment="1">
      <alignment horizontal="center" vertical="center"/>
    </xf>
    <xf numFmtId="0" fontId="0" fillId="18" borderId="1" xfId="0" applyFill="1" applyBorder="1" applyAlignment="1">
      <alignment wrapText="1"/>
    </xf>
    <xf numFmtId="0" fontId="0" fillId="18" borderId="1" xfId="0" applyFill="1" applyBorder="1" applyAlignment="1">
      <alignment horizontal="center"/>
    </xf>
    <xf numFmtId="0" fontId="3" fillId="18" borderId="54" xfId="0" applyFont="1" applyFill="1" applyBorder="1" applyAlignment="1">
      <alignment wrapText="1"/>
    </xf>
    <xf numFmtId="0" fontId="0" fillId="24" borderId="58" xfId="0" applyFill="1" applyBorder="1"/>
    <xf numFmtId="0" fontId="0" fillId="24" borderId="52" xfId="0" applyFill="1" applyBorder="1" applyAlignment="1">
      <alignment horizontal="center" vertical="center"/>
    </xf>
    <xf numFmtId="0" fontId="0" fillId="24" borderId="52" xfId="0" applyFill="1" applyBorder="1"/>
    <xf numFmtId="0" fontId="0" fillId="24" borderId="52" xfId="0" applyFill="1" applyBorder="1" applyAlignment="1">
      <alignment horizontal="center"/>
    </xf>
    <xf numFmtId="0" fontId="3" fillId="24" borderId="53" xfId="0" applyFont="1" applyFill="1" applyBorder="1" applyAlignment="1">
      <alignment wrapText="1"/>
    </xf>
    <xf numFmtId="0" fontId="0" fillId="24" borderId="31" xfId="0" applyFill="1" applyBorder="1"/>
    <xf numFmtId="0" fontId="0" fillId="24" borderId="2" xfId="0" applyFill="1" applyBorder="1" applyAlignment="1">
      <alignment horizontal="center" vertical="center"/>
    </xf>
    <xf numFmtId="0" fontId="0" fillId="24" borderId="2" xfId="0" applyFill="1" applyBorder="1"/>
    <xf numFmtId="0" fontId="0" fillId="24" borderId="2" xfId="0" applyFill="1" applyBorder="1" applyAlignment="1">
      <alignment horizontal="center"/>
    </xf>
    <xf numFmtId="0" fontId="3" fillId="24" borderId="32" xfId="0" applyFont="1" applyFill="1" applyBorder="1" applyAlignment="1">
      <alignment wrapText="1"/>
    </xf>
    <xf numFmtId="0" fontId="0" fillId="24" borderId="44" xfId="0" applyFill="1" applyBorder="1"/>
    <xf numFmtId="0" fontId="0" fillId="24" borderId="1" xfId="0" applyFill="1" applyBorder="1" applyAlignment="1">
      <alignment horizontal="center" vertical="center"/>
    </xf>
    <xf numFmtId="0" fontId="0" fillId="24" borderId="1" xfId="0" applyFill="1" applyBorder="1"/>
    <xf numFmtId="0" fontId="0" fillId="24" borderId="1" xfId="0" applyFill="1" applyBorder="1" applyAlignment="1">
      <alignment horizontal="center"/>
    </xf>
    <xf numFmtId="0" fontId="3" fillId="24" borderId="54" xfId="0" applyFont="1" applyFill="1" applyBorder="1" applyAlignment="1">
      <alignment wrapText="1"/>
    </xf>
    <xf numFmtId="0" fontId="0" fillId="25" borderId="46" xfId="0" applyFill="1" applyBorder="1"/>
    <xf numFmtId="0" fontId="0" fillId="25" borderId="22" xfId="0" applyFill="1" applyBorder="1" applyAlignment="1">
      <alignment horizontal="center" vertical="center"/>
    </xf>
    <xf numFmtId="0" fontId="0" fillId="25" borderId="22" xfId="0" applyFill="1" applyBorder="1"/>
    <xf numFmtId="0" fontId="0" fillId="25" borderId="22" xfId="0" applyFill="1" applyBorder="1" applyAlignment="1">
      <alignment horizontal="center"/>
    </xf>
    <xf numFmtId="0" fontId="3" fillId="25" borderId="50" xfId="0" applyFont="1" applyFill="1" applyBorder="1" applyAlignment="1">
      <alignment wrapText="1"/>
    </xf>
    <xf numFmtId="0" fontId="0" fillId="18" borderId="44" xfId="0" applyFill="1" applyBorder="1" applyAlignment="1">
      <alignment wrapText="1"/>
    </xf>
    <xf numFmtId="0" fontId="0" fillId="18" borderId="1" xfId="0" applyFill="1" applyBorder="1" applyAlignment="1">
      <alignment horizontal="center" vertical="center" wrapText="1"/>
    </xf>
    <xf numFmtId="0" fontId="0" fillId="18" borderId="1" xfId="0" applyFill="1" applyBorder="1" applyAlignment="1">
      <alignment horizontal="center" wrapText="1"/>
    </xf>
    <xf numFmtId="0" fontId="0" fillId="18" borderId="54" xfId="0" applyFill="1" applyBorder="1" applyAlignment="1">
      <alignment wrapText="1"/>
    </xf>
    <xf numFmtId="0" fontId="0" fillId="24" borderId="59" xfId="0" applyFill="1" applyBorder="1"/>
    <xf numFmtId="0" fontId="0" fillId="24" borderId="60" xfId="0" applyFill="1" applyBorder="1" applyAlignment="1">
      <alignment horizontal="center" vertical="center"/>
    </xf>
    <xf numFmtId="0" fontId="0" fillId="24" borderId="60" xfId="0" applyFill="1" applyBorder="1"/>
    <xf numFmtId="0" fontId="0" fillId="24" borderId="60" xfId="0" applyFill="1" applyBorder="1" applyAlignment="1">
      <alignment horizontal="center"/>
    </xf>
    <xf numFmtId="0" fontId="0" fillId="25" borderId="31" xfId="0" applyFill="1" applyBorder="1"/>
    <xf numFmtId="0" fontId="0" fillId="25" borderId="2" xfId="0" applyFill="1" applyBorder="1" applyAlignment="1">
      <alignment horizontal="center" vertical="center"/>
    </xf>
    <xf numFmtId="0" fontId="0" fillId="25" borderId="2" xfId="0" applyFill="1" applyBorder="1"/>
    <xf numFmtId="0" fontId="0" fillId="25" borderId="2" xfId="0" applyFill="1" applyBorder="1" applyAlignment="1">
      <alignment horizontal="center"/>
    </xf>
    <xf numFmtId="0" fontId="0" fillId="25" borderId="44" xfId="0" applyFill="1" applyBorder="1"/>
    <xf numFmtId="0" fontId="0" fillId="25" borderId="1" xfId="0" applyFill="1" applyBorder="1" applyAlignment="1">
      <alignment horizontal="center" vertical="center"/>
    </xf>
    <xf numFmtId="0" fontId="0" fillId="25" borderId="1" xfId="0" applyFill="1" applyBorder="1"/>
    <xf numFmtId="0" fontId="0" fillId="25" borderId="1" xfId="0" applyFill="1" applyBorder="1" applyAlignment="1">
      <alignment horizontal="center"/>
    </xf>
    <xf numFmtId="0" fontId="0" fillId="26" borderId="59" xfId="0" applyFill="1" applyBorder="1"/>
    <xf numFmtId="0" fontId="0" fillId="26" borderId="60" xfId="0" applyFill="1" applyBorder="1" applyAlignment="1">
      <alignment horizontal="center" vertical="center"/>
    </xf>
    <xf numFmtId="0" fontId="0" fillId="26" borderId="60" xfId="0" applyFill="1" applyBorder="1"/>
    <xf numFmtId="0" fontId="0" fillId="26" borderId="60" xfId="0" applyFill="1" applyBorder="1" applyAlignment="1">
      <alignment horizontal="center"/>
    </xf>
    <xf numFmtId="0" fontId="3" fillId="26" borderId="61" xfId="0" applyFont="1" applyFill="1" applyBorder="1" applyAlignment="1">
      <alignment wrapText="1"/>
    </xf>
    <xf numFmtId="0" fontId="0" fillId="25" borderId="30" xfId="0" applyFill="1" applyBorder="1"/>
    <xf numFmtId="0" fontId="0" fillId="25" borderId="3" xfId="0" applyFill="1" applyBorder="1" applyAlignment="1">
      <alignment horizontal="center" vertical="center"/>
    </xf>
    <xf numFmtId="0" fontId="0" fillId="25" borderId="3" xfId="0" applyFill="1" applyBorder="1"/>
    <xf numFmtId="0" fontId="0" fillId="25" borderId="3" xfId="0" applyFill="1" applyBorder="1" applyAlignment="1">
      <alignment horizontal="center"/>
    </xf>
    <xf numFmtId="0" fontId="0" fillId="18" borderId="59" xfId="0" applyFill="1" applyBorder="1" applyAlignment="1">
      <alignment wrapText="1"/>
    </xf>
    <xf numFmtId="0" fontId="0" fillId="18" borderId="60" xfId="0" applyFill="1" applyBorder="1" applyAlignment="1">
      <alignment horizontal="center" vertical="center" wrapText="1"/>
    </xf>
    <xf numFmtId="0" fontId="0" fillId="18" borderId="60" xfId="0" applyFill="1" applyBorder="1" applyAlignment="1">
      <alignment wrapText="1"/>
    </xf>
    <xf numFmtId="0" fontId="0" fillId="18" borderId="60" xfId="0" applyFill="1" applyBorder="1" applyAlignment="1">
      <alignment horizontal="center" wrapText="1"/>
    </xf>
    <xf numFmtId="0" fontId="0" fillId="18" borderId="61" xfId="0" applyFill="1" applyBorder="1" applyAlignment="1">
      <alignment wrapText="1"/>
    </xf>
    <xf numFmtId="0" fontId="0" fillId="18" borderId="58" xfId="0" applyFill="1" applyBorder="1"/>
    <xf numFmtId="0" fontId="0" fillId="18" borderId="52" xfId="0" applyFill="1" applyBorder="1" applyAlignment="1">
      <alignment horizontal="center" vertical="center"/>
    </xf>
    <xf numFmtId="0" fontId="0" fillId="18" borderId="52" xfId="0" applyFill="1" applyBorder="1"/>
    <xf numFmtId="0" fontId="0" fillId="18" borderId="52" xfId="0" applyFill="1" applyBorder="1" applyAlignment="1">
      <alignment horizontal="center"/>
    </xf>
    <xf numFmtId="0" fontId="3" fillId="18" borderId="53" xfId="0" applyFont="1" applyFill="1" applyBorder="1" applyAlignment="1">
      <alignment wrapText="1"/>
    </xf>
    <xf numFmtId="0" fontId="0" fillId="18" borderId="31" xfId="0" applyFill="1" applyBorder="1"/>
    <xf numFmtId="0" fontId="0" fillId="18" borderId="1" xfId="0" applyFill="1" applyBorder="1"/>
    <xf numFmtId="0" fontId="0" fillId="24" borderId="52" xfId="0" applyFill="1" applyBorder="1" applyAlignment="1">
      <alignment wrapText="1"/>
    </xf>
    <xf numFmtId="0" fontId="0" fillId="26" borderId="60" xfId="0" applyFill="1" applyBorder="1" applyAlignment="1">
      <alignment wrapText="1"/>
    </xf>
    <xf numFmtId="0" fontId="0" fillId="25" borderId="5" xfId="0" applyFill="1" applyBorder="1"/>
    <xf numFmtId="0" fontId="0" fillId="25" borderId="7" xfId="0" applyFill="1" applyBorder="1"/>
    <xf numFmtId="0" fontId="0" fillId="26" borderId="52" xfId="0" applyFill="1" applyBorder="1" applyAlignment="1">
      <alignment horizontal="center" vertical="center"/>
    </xf>
    <xf numFmtId="0" fontId="0" fillId="26" borderId="52" xfId="0" applyFill="1" applyBorder="1"/>
    <xf numFmtId="0" fontId="0" fillId="26" borderId="52" xfId="0" applyFill="1" applyBorder="1" applyAlignment="1">
      <alignment horizontal="center"/>
    </xf>
    <xf numFmtId="0" fontId="3" fillId="26" borderId="53" xfId="0" applyFont="1" applyFill="1" applyBorder="1" applyAlignment="1">
      <alignment wrapText="1"/>
    </xf>
    <xf numFmtId="0" fontId="0" fillId="26" borderId="1" xfId="0" applyFill="1" applyBorder="1" applyAlignment="1">
      <alignment horizontal="center" vertical="center"/>
    </xf>
    <xf numFmtId="0" fontId="0" fillId="26" borderId="1" xfId="0" applyFill="1" applyBorder="1"/>
    <xf numFmtId="0" fontId="0" fillId="26" borderId="1" xfId="0" applyFill="1" applyBorder="1" applyAlignment="1">
      <alignment horizontal="center"/>
    </xf>
    <xf numFmtId="0" fontId="3" fillId="26" borderId="54" xfId="0" applyFont="1" applyFill="1" applyBorder="1" applyAlignment="1">
      <alignment wrapText="1"/>
    </xf>
    <xf numFmtId="0" fontId="0" fillId="18" borderId="31" xfId="0" applyFill="1" applyBorder="1" applyAlignment="1">
      <alignment horizontal="left" vertical="center"/>
    </xf>
    <xf numFmtId="0" fontId="0" fillId="18" borderId="2" xfId="0" applyFill="1" applyBorder="1" applyAlignment="1">
      <alignment vertical="center"/>
    </xf>
    <xf numFmtId="0" fontId="0" fillId="26" borderId="58" xfId="0" applyFill="1" applyBorder="1"/>
    <xf numFmtId="0" fontId="0" fillId="26" borderId="44" xfId="0" applyFill="1" applyBorder="1"/>
    <xf numFmtId="0" fontId="0" fillId="18" borderId="31" xfId="0" applyFill="1" applyBorder="1" applyAlignment="1">
      <alignment horizontal="left" vertical="center" wrapText="1"/>
    </xf>
    <xf numFmtId="0" fontId="0" fillId="24" borderId="8" xfId="0" applyFill="1" applyBorder="1"/>
    <xf numFmtId="0" fontId="0" fillId="24" borderId="8" xfId="0" applyFill="1" applyBorder="1" applyAlignment="1">
      <alignment horizontal="center" vertical="center"/>
    </xf>
    <xf numFmtId="0" fontId="0" fillId="24" borderId="8" xfId="0" applyFill="1" applyBorder="1" applyAlignment="1">
      <alignment horizontal="center"/>
    </xf>
    <xf numFmtId="0" fontId="3" fillId="24" borderId="67" xfId="0" applyFont="1" applyFill="1" applyBorder="1" applyAlignment="1">
      <alignment wrapText="1"/>
    </xf>
    <xf numFmtId="0" fontId="0" fillId="25" borderId="58" xfId="0" applyFill="1" applyBorder="1"/>
    <xf numFmtId="0" fontId="0" fillId="25" borderId="52" xfId="0" applyFill="1" applyBorder="1" applyAlignment="1">
      <alignment horizontal="center" vertical="center"/>
    </xf>
    <xf numFmtId="0" fontId="0" fillId="24" borderId="1" xfId="0" applyFill="1" applyBorder="1" applyAlignment="1">
      <alignment wrapText="1"/>
    </xf>
    <xf numFmtId="0" fontId="0" fillId="7" borderId="59" xfId="0" applyFill="1" applyBorder="1"/>
    <xf numFmtId="0" fontId="0" fillId="7" borderId="60" xfId="0" applyFill="1" applyBorder="1" applyAlignment="1">
      <alignment horizontal="center" vertical="center"/>
    </xf>
    <xf numFmtId="0" fontId="0" fillId="7" borderId="60" xfId="0" applyFill="1" applyBorder="1"/>
    <xf numFmtId="0" fontId="0" fillId="7" borderId="60" xfId="0" applyFill="1" applyBorder="1" applyAlignment="1">
      <alignment horizontal="center"/>
    </xf>
    <xf numFmtId="0" fontId="3" fillId="7" borderId="61" xfId="0" applyFont="1" applyFill="1" applyBorder="1" applyAlignment="1">
      <alignment wrapText="1"/>
    </xf>
    <xf numFmtId="49" fontId="0" fillId="0" borderId="0" xfId="0" applyNumberFormat="1"/>
    <xf numFmtId="0" fontId="0" fillId="0" borderId="0" xfId="0" applyAlignment="1">
      <alignment horizontal="center" vertical="center"/>
    </xf>
    <xf numFmtId="0" fontId="0" fillId="0" borderId="0" xfId="0" applyAlignment="1">
      <alignment horizontal="center"/>
    </xf>
    <xf numFmtId="0" fontId="14"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17" borderId="0" xfId="0" applyFill="1" applyAlignment="1">
      <alignment vertical="center"/>
    </xf>
    <xf numFmtId="0" fontId="0" fillId="27" borderId="28" xfId="0" applyFont="1" applyFill="1" applyBorder="1" applyAlignment="1">
      <alignment vertical="center"/>
    </xf>
    <xf numFmtId="0" fontId="0" fillId="27" borderId="29" xfId="0" applyFont="1" applyFill="1" applyBorder="1" applyAlignment="1">
      <alignment vertical="center"/>
    </xf>
    <xf numFmtId="0" fontId="0" fillId="27" borderId="29" xfId="0" applyFont="1" applyFill="1" applyBorder="1" applyAlignment="1">
      <alignment vertical="center" wrapText="1"/>
    </xf>
    <xf numFmtId="0" fontId="0" fillId="27" borderId="29" xfId="0" applyFont="1" applyFill="1" applyBorder="1" applyAlignment="1">
      <alignment horizontal="left" vertical="center" wrapText="1"/>
    </xf>
    <xf numFmtId="0" fontId="1" fillId="7" borderId="12"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xf>
    <xf numFmtId="0" fontId="1" fillId="7" borderId="11" xfId="0" applyNumberFormat="1" applyFont="1" applyFill="1" applyBorder="1" applyAlignment="1">
      <alignment horizontal="center" vertical="center"/>
    </xf>
    <xf numFmtId="0" fontId="16" fillId="3" borderId="15" xfId="0" applyFont="1" applyFill="1" applyBorder="1" applyAlignment="1">
      <alignment horizontal="center" vertical="center"/>
    </xf>
    <xf numFmtId="0" fontId="3" fillId="4" borderId="13" xfId="0" applyNumberFormat="1" applyFont="1" applyFill="1" applyBorder="1" applyAlignment="1">
      <alignment horizontal="left" vertical="center" indent="1"/>
    </xf>
    <xf numFmtId="0" fontId="3" fillId="4" borderId="20" xfId="0" applyNumberFormat="1" applyFont="1" applyFill="1" applyBorder="1" applyAlignment="1">
      <alignment horizontal="left" vertical="center" indent="1"/>
    </xf>
    <xf numFmtId="0" fontId="3" fillId="4" borderId="23" xfId="0" applyNumberFormat="1" applyFont="1" applyFill="1" applyBorder="1" applyAlignment="1">
      <alignment horizontal="left" vertical="center" indent="1"/>
    </xf>
    <xf numFmtId="0" fontId="3" fillId="4" borderId="23" xfId="0" applyNumberFormat="1" applyFont="1" applyFill="1" applyBorder="1" applyAlignment="1">
      <alignment horizontal="center" vertical="center"/>
    </xf>
    <xf numFmtId="0" fontId="3" fillId="4" borderId="0" xfId="0" applyNumberFormat="1" applyFont="1" applyFill="1" applyAlignment="1">
      <alignment vertical="center"/>
    </xf>
    <xf numFmtId="0" fontId="3" fillId="4" borderId="21" xfId="0" applyNumberFormat="1" applyFont="1" applyFill="1" applyBorder="1" applyAlignment="1">
      <alignment horizontal="left" vertical="center" indent="1"/>
    </xf>
    <xf numFmtId="0" fontId="3" fillId="4" borderId="5" xfId="0" applyNumberFormat="1" applyFont="1" applyFill="1" applyBorder="1" applyAlignment="1">
      <alignment horizontal="left" vertical="center" indent="1"/>
    </xf>
    <xf numFmtId="0" fontId="3" fillId="4" borderId="5" xfId="0" applyNumberFormat="1" applyFont="1" applyFill="1" applyBorder="1" applyAlignment="1">
      <alignment horizontal="center" vertical="center"/>
    </xf>
    <xf numFmtId="0" fontId="3" fillId="0" borderId="0" xfId="0" applyNumberFormat="1" applyFont="1" applyFill="1" applyAlignment="1">
      <alignment vertical="center"/>
    </xf>
    <xf numFmtId="0" fontId="3" fillId="4" borderId="8" xfId="0" applyNumberFormat="1" applyFont="1" applyFill="1" applyBorder="1" applyAlignment="1">
      <alignment horizontal="left" vertical="center" indent="1"/>
    </xf>
    <xf numFmtId="0" fontId="3" fillId="4" borderId="14" xfId="0" applyNumberFormat="1" applyFont="1" applyFill="1" applyBorder="1" applyAlignment="1">
      <alignment horizontal="left" vertical="center" wrapText="1" indent="1"/>
    </xf>
    <xf numFmtId="0" fontId="3" fillId="4" borderId="14" xfId="0" applyNumberFormat="1" applyFont="1" applyFill="1" applyBorder="1" applyAlignment="1">
      <alignment horizontal="center" vertical="center"/>
    </xf>
    <xf numFmtId="0" fontId="9" fillId="4" borderId="20" xfId="0" applyNumberFormat="1" applyFont="1" applyFill="1" applyBorder="1" applyAlignment="1">
      <alignment horizontal="left" vertical="center" indent="1"/>
    </xf>
    <xf numFmtId="0" fontId="9" fillId="4" borderId="23"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0" xfId="0" applyNumberFormat="1" applyFont="1" applyFill="1" applyBorder="1" applyAlignment="1">
      <alignment horizontal="center" vertical="center"/>
    </xf>
    <xf numFmtId="0" fontId="9" fillId="4" borderId="0" xfId="0" applyNumberFormat="1" applyFont="1" applyFill="1" applyAlignment="1">
      <alignment vertical="center"/>
    </xf>
    <xf numFmtId="0" fontId="14" fillId="14" borderId="11"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3" fillId="2" borderId="24" xfId="0" applyNumberFormat="1" applyFont="1" applyFill="1" applyBorder="1" applyAlignment="1">
      <alignment vertical="center"/>
    </xf>
    <xf numFmtId="0" fontId="3" fillId="2" borderId="12" xfId="0" applyNumberFormat="1" applyFont="1" applyFill="1" applyBorder="1" applyAlignment="1">
      <alignment vertical="center"/>
    </xf>
    <xf numFmtId="49" fontId="9" fillId="0" borderId="13" xfId="0" applyNumberFormat="1" applyFont="1" applyFill="1" applyBorder="1" applyAlignment="1">
      <alignment horizontal="center" vertical="center" wrapText="1"/>
    </xf>
    <xf numFmtId="49" fontId="8" fillId="10" borderId="8" xfId="0" applyNumberFormat="1" applyFont="1" applyFill="1" applyBorder="1" applyAlignment="1">
      <alignment horizontal="center" vertical="center" wrapText="1" readingOrder="1"/>
    </xf>
    <xf numFmtId="49" fontId="9" fillId="10" borderId="8"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8" fillId="11" borderId="9" xfId="0" applyNumberFormat="1" applyFont="1" applyFill="1" applyBorder="1" applyAlignment="1">
      <alignment horizontal="center" vertical="center" wrapText="1" readingOrder="1"/>
    </xf>
    <xf numFmtId="49" fontId="8" fillId="10" borderId="9" xfId="0" applyNumberFormat="1" applyFont="1" applyFill="1" applyBorder="1" applyAlignment="1">
      <alignment horizontal="center" vertical="center" wrapText="1" readingOrder="1"/>
    </xf>
    <xf numFmtId="49" fontId="9" fillId="10" borderId="9" xfId="0" applyNumberFormat="1" applyFont="1" applyFill="1" applyBorder="1" applyAlignment="1">
      <alignment horizontal="center" vertical="center" wrapText="1"/>
    </xf>
    <xf numFmtId="49" fontId="9" fillId="11" borderId="3" xfId="0" applyNumberFormat="1" applyFont="1" applyFill="1" applyBorder="1" applyAlignment="1">
      <alignment horizontal="center" vertical="center" wrapText="1"/>
    </xf>
    <xf numFmtId="49" fontId="25" fillId="11" borderId="9" xfId="0" applyNumberFormat="1" applyFont="1" applyFill="1" applyBorder="1" applyAlignment="1">
      <alignment horizontal="center" vertical="center" wrapText="1"/>
    </xf>
    <xf numFmtId="49" fontId="25" fillId="10" borderId="3" xfId="0" applyNumberFormat="1" applyFont="1" applyFill="1" applyBorder="1" applyAlignment="1">
      <alignment horizontal="center" vertical="center" wrapText="1"/>
    </xf>
    <xf numFmtId="49" fontId="8" fillId="10" borderId="3" xfId="0" applyNumberFormat="1" applyFont="1" applyFill="1" applyBorder="1" applyAlignment="1">
      <alignment horizontal="center" vertical="center" wrapText="1" readingOrder="1"/>
    </xf>
    <xf numFmtId="49" fontId="9" fillId="10" borderId="3" xfId="0" applyNumberFormat="1" applyFont="1" applyFill="1" applyBorder="1" applyAlignment="1">
      <alignment horizontal="center" vertical="center" wrapText="1"/>
    </xf>
    <xf numFmtId="0" fontId="11" fillId="9" borderId="9" xfId="0" applyFont="1" applyFill="1" applyBorder="1" applyAlignment="1">
      <alignment horizontal="center" vertical="center" wrapText="1" readingOrder="1"/>
    </xf>
    <xf numFmtId="0" fontId="0" fillId="0" borderId="2" xfId="0" applyBorder="1" applyAlignment="1">
      <alignment horizontal="center" vertical="center"/>
    </xf>
    <xf numFmtId="0" fontId="13" fillId="0" borderId="28" xfId="0" applyFont="1" applyFill="1" applyBorder="1" applyAlignment="1">
      <alignment horizontal="left" vertical="center"/>
    </xf>
    <xf numFmtId="0" fontId="4" fillId="0" borderId="0" xfId="0" applyNumberFormat="1" applyFont="1" applyFill="1" applyAlignment="1">
      <alignment horizontal="center" vertical="center"/>
    </xf>
    <xf numFmtId="0" fontId="3" fillId="0" borderId="0" xfId="0" applyNumberFormat="1" applyFont="1" applyFill="1" applyBorder="1" applyAlignment="1">
      <alignment vertical="center"/>
    </xf>
    <xf numFmtId="0" fontId="3" fillId="0" borderId="24"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9" xfId="0" applyNumberFormat="1" applyFont="1" applyFill="1" applyBorder="1" applyAlignment="1">
      <alignment vertical="center"/>
    </xf>
    <xf numFmtId="0" fontId="1" fillId="7" borderId="11" xfId="0" applyNumberFormat="1" applyFont="1" applyFill="1" applyBorder="1" applyAlignment="1">
      <alignment horizontal="center" vertical="center"/>
    </xf>
    <xf numFmtId="0" fontId="1" fillId="7" borderId="12" xfId="0" applyNumberFormat="1" applyFont="1" applyFill="1" applyBorder="1" applyAlignment="1">
      <alignment horizontal="center" vertical="center"/>
    </xf>
    <xf numFmtId="0" fontId="1" fillId="7" borderId="8" xfId="0" applyNumberFormat="1" applyFont="1" applyFill="1" applyBorder="1" applyAlignment="1">
      <alignment horizontal="center" vertical="center"/>
    </xf>
    <xf numFmtId="0" fontId="1" fillId="7" borderId="4" xfId="0" applyNumberFormat="1" applyFont="1" applyFill="1" applyBorder="1" applyAlignment="1">
      <alignment horizontal="center" vertical="center"/>
    </xf>
    <xf numFmtId="0" fontId="4" fillId="7" borderId="13" xfId="0" applyNumberFormat="1" applyFont="1" applyFill="1" applyBorder="1" applyAlignment="1">
      <alignment horizontal="center" vertical="center"/>
    </xf>
    <xf numFmtId="0" fontId="4" fillId="7" borderId="8" xfId="0" applyNumberFormat="1" applyFont="1" applyFill="1" applyBorder="1" applyAlignment="1">
      <alignment horizontal="center" vertical="center"/>
    </xf>
    <xf numFmtId="0" fontId="4" fillId="7" borderId="14" xfId="0" applyNumberFormat="1" applyFont="1" applyFill="1" applyBorder="1" applyAlignment="1">
      <alignment horizontal="center" vertical="center"/>
    </xf>
    <xf numFmtId="0" fontId="3" fillId="0" borderId="23" xfId="0" applyNumberFormat="1" applyFont="1" applyFill="1" applyBorder="1" applyAlignment="1">
      <alignment vertical="center"/>
    </xf>
    <xf numFmtId="0" fontId="3" fillId="0" borderId="4" xfId="0" applyNumberFormat="1" applyFont="1" applyFill="1" applyBorder="1" applyAlignment="1">
      <alignment horizontal="left" vertical="center" indent="1"/>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vertical="center"/>
    </xf>
    <xf numFmtId="0" fontId="1" fillId="7" borderId="13" xfId="0" applyNumberFormat="1" applyFont="1" applyFill="1" applyBorder="1" applyAlignment="1">
      <alignment horizontal="center" vertical="center"/>
    </xf>
    <xf numFmtId="0" fontId="3" fillId="0" borderId="14"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28" borderId="2" xfId="0" applyNumberFormat="1" applyFont="1" applyFill="1" applyBorder="1" applyAlignment="1">
      <alignment horizontal="center" vertical="center"/>
    </xf>
    <xf numFmtId="0" fontId="1" fillId="28" borderId="12" xfId="0" applyNumberFormat="1" applyFont="1" applyFill="1" applyBorder="1" applyAlignment="1">
      <alignment horizontal="center" vertical="center"/>
    </xf>
    <xf numFmtId="0" fontId="4" fillId="28" borderId="6" xfId="0" applyNumberFormat="1" applyFont="1" applyFill="1" applyBorder="1" applyAlignment="1">
      <alignment horizontal="center" vertical="center"/>
    </xf>
    <xf numFmtId="0" fontId="4" fillId="28" borderId="2" xfId="0" applyNumberFormat="1" applyFont="1" applyFill="1" applyBorder="1" applyAlignment="1">
      <alignment horizontal="center" vertical="center"/>
    </xf>
    <xf numFmtId="0" fontId="14" fillId="13" borderId="11" xfId="0" applyNumberFormat="1" applyFont="1" applyFill="1" applyBorder="1" applyAlignment="1">
      <alignment horizontal="center" vertical="center" wrapText="1"/>
    </xf>
    <xf numFmtId="0" fontId="14" fillId="5" borderId="11" xfId="0" applyNumberFormat="1" applyFont="1" applyFill="1" applyBorder="1" applyAlignment="1">
      <alignment horizontal="center" vertical="center"/>
    </xf>
    <xf numFmtId="0" fontId="10" fillId="7" borderId="28" xfId="0" applyFont="1" applyFill="1" applyBorder="1" applyAlignment="1">
      <alignment horizontal="left" vertical="center" wrapText="1"/>
    </xf>
    <xf numFmtId="0" fontId="14" fillId="13" borderId="28" xfId="0" applyFont="1" applyFill="1" applyBorder="1" applyAlignment="1">
      <alignment horizontal="center" vertical="center" wrapText="1"/>
    </xf>
    <xf numFmtId="0" fontId="0" fillId="22" borderId="27" xfId="0" applyFont="1" applyFill="1" applyBorder="1" applyAlignment="1">
      <alignment vertical="center"/>
    </xf>
    <xf numFmtId="0" fontId="1" fillId="7" borderId="29" xfId="0" applyFont="1" applyFill="1" applyBorder="1" applyAlignment="1">
      <alignment horizontal="left" vertical="center" wrapText="1"/>
    </xf>
    <xf numFmtId="0" fontId="0" fillId="19" borderId="4" xfId="0" applyFont="1" applyFill="1" applyBorder="1" applyAlignment="1">
      <alignment vertical="center"/>
    </xf>
    <xf numFmtId="0" fontId="14" fillId="13" borderId="29" xfId="0" applyFont="1" applyFill="1" applyBorder="1" applyAlignment="1">
      <alignment horizontal="center" vertical="center" wrapText="1"/>
    </xf>
    <xf numFmtId="0" fontId="0" fillId="22" borderId="4" xfId="0" applyFont="1" applyFill="1" applyBorder="1" applyAlignment="1">
      <alignment vertical="center"/>
    </xf>
    <xf numFmtId="0" fontId="0" fillId="20" borderId="4" xfId="0" applyFont="1" applyFill="1" applyBorder="1" applyAlignment="1">
      <alignment vertical="center" wrapText="1"/>
    </xf>
    <xf numFmtId="0" fontId="0" fillId="19" borderId="4" xfId="0" applyFont="1" applyFill="1" applyBorder="1" applyAlignment="1">
      <alignment vertical="center" wrapText="1"/>
    </xf>
    <xf numFmtId="0" fontId="0" fillId="15" borderId="0" xfId="0" applyFont="1" applyFill="1" applyBorder="1" applyAlignment="1">
      <alignment vertical="center" wrapText="1"/>
    </xf>
    <xf numFmtId="0" fontId="0" fillId="21" borderId="4" xfId="0" applyFont="1" applyFill="1" applyBorder="1" applyAlignment="1">
      <alignment vertical="center" wrapText="1"/>
    </xf>
    <xf numFmtId="0" fontId="0" fillId="20" borderId="4" xfId="0" applyFont="1" applyFill="1" applyBorder="1" applyAlignment="1">
      <alignment horizontal="left" vertical="center" wrapText="1"/>
    </xf>
    <xf numFmtId="0" fontId="0" fillId="15" borderId="0" xfId="0" applyFont="1" applyFill="1" applyBorder="1" applyAlignment="1">
      <alignment horizontal="left" vertical="center" wrapText="1"/>
    </xf>
    <xf numFmtId="0" fontId="0" fillId="21" borderId="4" xfId="0" applyFont="1" applyFill="1" applyBorder="1" applyAlignment="1">
      <alignment horizontal="left" vertical="center" wrapText="1"/>
    </xf>
    <xf numFmtId="0" fontId="26" fillId="0" borderId="29" xfId="2" applyFill="1" applyBorder="1" applyAlignment="1">
      <alignment horizontal="left" vertical="center" wrapText="1"/>
    </xf>
    <xf numFmtId="0" fontId="0" fillId="0" borderId="0" xfId="0" applyFont="1" applyBorder="1" applyAlignment="1">
      <alignment horizontal="left" vertical="center"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7" fillId="3" borderId="3" xfId="0" applyFont="1" applyFill="1" applyBorder="1" applyAlignment="1">
      <alignment horizontal="center" vertical="center" textRotation="90" wrapText="1"/>
    </xf>
    <xf numFmtId="49" fontId="0" fillId="4" borderId="12" xfId="0" applyNumberFormat="1" applyFont="1" applyFill="1" applyBorder="1" applyAlignment="1">
      <alignment horizontal="left" vertical="center" wrapText="1" indent="1"/>
    </xf>
    <xf numFmtId="49" fontId="0" fillId="4" borderId="6" xfId="0" applyNumberFormat="1" applyFont="1" applyFill="1" applyBorder="1" applyAlignment="1">
      <alignment horizontal="left" vertical="center" wrapText="1" indent="1"/>
    </xf>
    <xf numFmtId="49" fontId="0" fillId="4" borderId="12" xfId="0" applyNumberFormat="1" applyFont="1" applyFill="1" applyBorder="1" applyAlignment="1">
      <alignment vertical="center" wrapText="1"/>
    </xf>
    <xf numFmtId="49" fontId="0" fillId="4" borderId="6" xfId="0" applyNumberFormat="1" applyFont="1" applyFill="1" applyBorder="1" applyAlignment="1">
      <alignment vertical="center" wrapText="1"/>
    </xf>
    <xf numFmtId="0" fontId="17" fillId="5"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7" fillId="5" borderId="20" xfId="0" applyFont="1" applyFill="1" applyBorder="1" applyAlignment="1">
      <alignment horizontal="center" vertical="center" textRotation="90" wrapText="1"/>
    </xf>
    <xf numFmtId="0" fontId="17" fillId="5" borderId="21" xfId="0" applyFont="1" applyFill="1" applyBorder="1" applyAlignment="1">
      <alignment horizontal="center" vertical="center" textRotation="90" wrapText="1"/>
    </xf>
    <xf numFmtId="0" fontId="17" fillId="6" borderId="8" xfId="0" applyFont="1" applyFill="1" applyBorder="1" applyAlignment="1">
      <alignment horizontal="center" vertical="center" textRotation="90" wrapText="1"/>
    </xf>
    <xf numFmtId="0" fontId="17" fillId="6" borderId="9"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wrapText="1"/>
    </xf>
    <xf numFmtId="0" fontId="17" fillId="6" borderId="21" xfId="0" applyFont="1" applyFill="1" applyBorder="1" applyAlignment="1">
      <alignment horizontal="center" vertical="center" textRotation="90" wrapText="1"/>
    </xf>
    <xf numFmtId="0" fontId="16" fillId="5" borderId="1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3" fillId="4" borderId="16"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1" fillId="9" borderId="8" xfId="0" applyFont="1" applyFill="1" applyBorder="1" applyAlignment="1">
      <alignment horizontal="center" vertical="center" wrapText="1" readingOrder="1"/>
    </xf>
    <xf numFmtId="0" fontId="11" fillId="9" borderId="9" xfId="0" applyFont="1" applyFill="1" applyBorder="1" applyAlignment="1">
      <alignment horizontal="center" vertical="center" wrapText="1" readingOrder="1"/>
    </xf>
    <xf numFmtId="0" fontId="11" fillId="5" borderId="8" xfId="0" applyFont="1" applyFill="1" applyBorder="1" applyAlignment="1">
      <alignment horizontal="center" vertical="center" wrapText="1" readingOrder="1"/>
    </xf>
    <xf numFmtId="0" fontId="11" fillId="5" borderId="9" xfId="0" applyFont="1" applyFill="1" applyBorder="1" applyAlignment="1">
      <alignment horizontal="center" vertical="center" wrapText="1" readingOrder="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9" borderId="3" xfId="0" applyFont="1" applyFill="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6" xfId="0" applyFont="1" applyFill="1" applyBorder="1" applyAlignment="1">
      <alignment horizontal="left" vertical="center" indent="1"/>
    </xf>
    <xf numFmtId="0" fontId="12" fillId="5" borderId="8" xfId="0" applyFont="1" applyFill="1" applyBorder="1" applyAlignment="1">
      <alignment horizontal="center" vertical="center" wrapText="1" readingOrder="1"/>
    </xf>
    <xf numFmtId="0" fontId="12" fillId="5" borderId="22" xfId="0" applyFont="1" applyFill="1" applyBorder="1" applyAlignment="1">
      <alignment horizontal="center" vertical="center" wrapText="1" readingOrder="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6" borderId="12" xfId="0" applyFont="1" applyFill="1" applyBorder="1" applyAlignment="1">
      <alignment horizontal="center" vertical="center" wrapText="1" readingOrder="1"/>
    </xf>
    <xf numFmtId="0" fontId="12" fillId="6" borderId="6" xfId="0" applyFont="1" applyFill="1" applyBorder="1" applyAlignment="1">
      <alignment horizontal="center" vertical="center" wrapText="1" readingOrder="1"/>
    </xf>
    <xf numFmtId="49" fontId="0" fillId="0" borderId="62" xfId="0" applyNumberFormat="1" applyBorder="1" applyAlignment="1">
      <alignment horizontal="center" vertical="center" wrapText="1"/>
    </xf>
    <xf numFmtId="49" fontId="0" fillId="0" borderId="63" xfId="0" applyNumberFormat="1" applyBorder="1" applyAlignment="1">
      <alignment horizontal="center" vertical="center" wrapText="1"/>
    </xf>
    <xf numFmtId="49" fontId="0" fillId="0" borderId="65" xfId="0" applyNumberFormat="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vertical="center" wrapText="1"/>
    </xf>
    <xf numFmtId="0" fontId="0" fillId="10" borderId="30" xfId="0" applyFill="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wrapText="1"/>
    </xf>
    <xf numFmtId="0" fontId="0" fillId="0" borderId="44" xfId="0" applyBorder="1" applyAlignment="1">
      <alignment wrapText="1"/>
    </xf>
    <xf numFmtId="0" fontId="0" fillId="10" borderId="3" xfId="0" applyFill="1" applyBorder="1" applyAlignment="1">
      <alignment horizontal="center" vertical="center"/>
    </xf>
    <xf numFmtId="0" fontId="0" fillId="0" borderId="2" xfId="0" applyBorder="1" applyAlignment="1">
      <alignment horizontal="center" vertical="center"/>
    </xf>
    <xf numFmtId="0" fontId="0" fillId="10" borderId="3" xfId="0" applyFill="1" applyBorder="1" applyAlignment="1">
      <alignment wrapText="1"/>
    </xf>
    <xf numFmtId="0" fontId="0" fillId="0" borderId="2" xfId="0" applyBorder="1" applyAlignment="1">
      <alignment wrapText="1"/>
    </xf>
    <xf numFmtId="0" fontId="0" fillId="25" borderId="52" xfId="0" applyFill="1" applyBorder="1" applyAlignment="1">
      <alignment horizontal="center" vertical="center"/>
    </xf>
    <xf numFmtId="0" fontId="0" fillId="25" borderId="2" xfId="0" applyFill="1" applyBorder="1" applyAlignment="1">
      <alignment horizontal="center" vertical="center"/>
    </xf>
    <xf numFmtId="0" fontId="0" fillId="25" borderId="1" xfId="0" applyFill="1" applyBorder="1" applyAlignment="1">
      <alignment horizontal="center" vertical="center"/>
    </xf>
    <xf numFmtId="0" fontId="0" fillId="25" borderId="52" xfId="0" applyFill="1" applyBorder="1" applyAlignment="1">
      <alignment horizontal="center"/>
    </xf>
    <xf numFmtId="0" fontId="0" fillId="25" borderId="2" xfId="0" applyFill="1" applyBorder="1" applyAlignment="1">
      <alignment horizontal="center"/>
    </xf>
    <xf numFmtId="0" fontId="0" fillId="25" borderId="1" xfId="0" applyFill="1" applyBorder="1" applyAlignment="1">
      <alignment horizontal="center"/>
    </xf>
    <xf numFmtId="0" fontId="3" fillId="25" borderId="53" xfId="0" applyFont="1" applyFill="1" applyBorder="1" applyAlignment="1">
      <alignment horizontal="left" vertical="center" wrapText="1"/>
    </xf>
    <xf numFmtId="0" fontId="0" fillId="25" borderId="32" xfId="0" applyFill="1" applyBorder="1" applyAlignment="1">
      <alignment horizontal="left" vertical="center" wrapText="1"/>
    </xf>
    <xf numFmtId="0" fontId="0" fillId="25" borderId="54" xfId="0" applyFill="1" applyBorder="1" applyAlignment="1">
      <alignment horizontal="left" vertical="center" wrapText="1"/>
    </xf>
    <xf numFmtId="0" fontId="0" fillId="10" borderId="3" xfId="0" applyFill="1" applyBorder="1" applyAlignment="1">
      <alignment horizontal="center"/>
    </xf>
    <xf numFmtId="0" fontId="0" fillId="0" borderId="2" xfId="0" applyBorder="1" applyAlignment="1">
      <alignment horizontal="center"/>
    </xf>
    <xf numFmtId="0" fontId="3" fillId="10" borderId="66" xfId="0" applyFont="1" applyFill="1" applyBorder="1" applyAlignment="1">
      <alignment wrapText="1"/>
    </xf>
    <xf numFmtId="0" fontId="3" fillId="10" borderId="64" xfId="0" applyFont="1" applyFill="1" applyBorder="1" applyAlignment="1">
      <alignment wrapText="1"/>
    </xf>
    <xf numFmtId="0" fontId="0" fillId="10" borderId="52" xfId="0" applyFill="1" applyBorder="1" applyAlignment="1">
      <alignment horizontal="center" vertical="center"/>
    </xf>
    <xf numFmtId="0" fontId="0" fillId="10" borderId="52" xfId="0" applyFill="1" applyBorder="1" applyAlignment="1">
      <alignment horizontal="center"/>
    </xf>
    <xf numFmtId="0" fontId="3" fillId="10" borderId="57" xfId="0" applyFont="1" applyFill="1" applyBorder="1" applyAlignment="1">
      <alignment wrapText="1"/>
    </xf>
    <xf numFmtId="0" fontId="0" fillId="24" borderId="58" xfId="0" applyFill="1" applyBorder="1" applyAlignment="1">
      <alignment horizontal="center" vertical="center"/>
    </xf>
    <xf numFmtId="0" fontId="0" fillId="24" borderId="43" xfId="0" applyFill="1" applyBorder="1" applyAlignment="1">
      <alignment horizontal="center" vertical="center"/>
    </xf>
    <xf numFmtId="0" fontId="0" fillId="24" borderId="52" xfId="0" applyFill="1" applyBorder="1" applyAlignment="1">
      <alignment horizontal="center" vertical="center"/>
    </xf>
    <xf numFmtId="0" fontId="0" fillId="24" borderId="8" xfId="0" applyFill="1" applyBorder="1" applyAlignment="1">
      <alignment horizontal="center" vertical="center"/>
    </xf>
    <xf numFmtId="49" fontId="0" fillId="0" borderId="62" xfId="0" applyNumberFormat="1" applyBorder="1" applyAlignment="1">
      <alignment horizontal="center" vertical="center"/>
    </xf>
    <xf numFmtId="49" fontId="0" fillId="0" borderId="63" xfId="0" applyNumberFormat="1" applyBorder="1" applyAlignment="1">
      <alignment horizontal="center" vertical="center"/>
    </xf>
    <xf numFmtId="49" fontId="0" fillId="0" borderId="65" xfId="0" applyNumberFormat="1" applyBorder="1" applyAlignment="1">
      <alignment horizontal="center" vertical="center"/>
    </xf>
    <xf numFmtId="0" fontId="0" fillId="10" borderId="51" xfId="0"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0" fillId="10" borderId="52" xfId="0" applyFill="1" applyBorder="1" applyAlignment="1">
      <alignment wrapText="1"/>
    </xf>
    <xf numFmtId="0" fontId="3" fillId="25" borderId="32" xfId="0" applyFont="1" applyFill="1" applyBorder="1" applyAlignment="1">
      <alignment vertical="center" wrapText="1"/>
    </xf>
    <xf numFmtId="0" fontId="0" fillId="25" borderId="54" xfId="0" applyFill="1" applyBorder="1" applyAlignment="1">
      <alignment vertical="center" wrapText="1"/>
    </xf>
    <xf numFmtId="49" fontId="0" fillId="0" borderId="37" xfId="0" applyNumberFormat="1" applyBorder="1" applyAlignment="1">
      <alignment horizontal="center" vertical="center"/>
    </xf>
    <xf numFmtId="49" fontId="0" fillId="0" borderId="41" xfId="0" applyNumberFormat="1" applyBorder="1" applyAlignment="1">
      <alignment horizontal="center" vertical="center"/>
    </xf>
    <xf numFmtId="49" fontId="0" fillId="0" borderId="47" xfId="0" applyNumberFormat="1" applyBorder="1" applyAlignment="1">
      <alignment horizontal="center" vertical="center"/>
    </xf>
    <xf numFmtId="0" fontId="0" fillId="24" borderId="58" xfId="0" applyFill="1" applyBorder="1" applyAlignment="1">
      <alignment horizontal="center" vertical="center" wrapText="1"/>
    </xf>
    <xf numFmtId="0" fontId="0" fillId="24" borderId="44" xfId="0" applyFill="1" applyBorder="1" applyAlignment="1">
      <alignment horizontal="center" vertical="center" wrapText="1"/>
    </xf>
    <xf numFmtId="0" fontId="0" fillId="24" borderId="1" xfId="0" applyFill="1" applyBorder="1" applyAlignment="1">
      <alignment horizontal="center" vertical="center"/>
    </xf>
    <xf numFmtId="0" fontId="0" fillId="24" borderId="31" xfId="0" applyFill="1" applyBorder="1" applyAlignment="1">
      <alignment horizontal="center" vertical="center"/>
    </xf>
    <xf numFmtId="0" fontId="0" fillId="24" borderId="2" xfId="0"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8" xfId="0" applyBorder="1" applyAlignment="1">
      <alignment horizontal="center" vertical="center" wrapText="1"/>
    </xf>
    <xf numFmtId="0" fontId="0" fillId="10" borderId="58" xfId="0" applyFill="1" applyBorder="1" applyAlignment="1">
      <alignment horizontal="center" vertical="center" wrapText="1"/>
    </xf>
    <xf numFmtId="0" fontId="3" fillId="10" borderId="53" xfId="0" applyFont="1" applyFill="1" applyBorder="1" applyAlignment="1">
      <alignment wrapText="1"/>
    </xf>
    <xf numFmtId="0" fontId="3" fillId="10" borderId="32" xfId="0" applyFont="1" applyFill="1" applyBorder="1" applyAlignment="1">
      <alignment wrapText="1"/>
    </xf>
    <xf numFmtId="0" fontId="2" fillId="0" borderId="3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0" fillId="16" borderId="37" xfId="0" applyFont="1" applyFill="1" applyBorder="1" applyAlignment="1">
      <alignment horizontal="center" vertical="center" wrapText="1"/>
    </xf>
    <xf numFmtId="0" fontId="20" fillId="16" borderId="38" xfId="0" applyFont="1" applyFill="1" applyBorder="1" applyAlignment="1">
      <alignment horizontal="center" vertical="center" wrapText="1"/>
    </xf>
    <xf numFmtId="0" fontId="20" fillId="16" borderId="39" xfId="0" applyFont="1" applyFill="1" applyBorder="1" applyAlignment="1">
      <alignment horizontal="center" vertical="center" wrapText="1"/>
    </xf>
    <xf numFmtId="0" fontId="20" fillId="16" borderId="37" xfId="0" applyFont="1" applyFill="1" applyBorder="1" applyAlignment="1">
      <alignment horizontal="center" vertical="center"/>
    </xf>
    <xf numFmtId="0" fontId="20" fillId="16" borderId="39" xfId="0" applyFont="1" applyFill="1" applyBorder="1" applyAlignment="1">
      <alignment horizontal="center" vertical="center"/>
    </xf>
    <xf numFmtId="0" fontId="1" fillId="0" borderId="11" xfId="0" applyNumberFormat="1" applyFont="1" applyFill="1" applyBorder="1" applyAlignment="1">
      <alignment horizontal="left" vertical="center" indent="1"/>
    </xf>
    <xf numFmtId="0" fontId="1" fillId="0" borderId="12" xfId="0" applyNumberFormat="1" applyFont="1" applyFill="1" applyBorder="1" applyAlignment="1">
      <alignment horizontal="left" vertical="center" indent="1"/>
    </xf>
    <xf numFmtId="0" fontId="1" fillId="0" borderId="6" xfId="0" applyNumberFormat="1" applyFont="1" applyFill="1" applyBorder="1" applyAlignment="1">
      <alignment horizontal="left" vertical="center" indent="1"/>
    </xf>
    <xf numFmtId="0" fontId="14" fillId="6" borderId="11" xfId="0" applyNumberFormat="1" applyFont="1" applyFill="1" applyBorder="1" applyAlignment="1">
      <alignment horizontal="center" vertical="center"/>
    </xf>
    <xf numFmtId="0" fontId="14" fillId="6" borderId="12" xfId="0" applyNumberFormat="1" applyFont="1" applyFill="1" applyBorder="1" applyAlignment="1">
      <alignment horizontal="center" vertical="center"/>
    </xf>
    <xf numFmtId="0" fontId="14" fillId="6" borderId="6" xfId="0" applyNumberFormat="1" applyFont="1" applyFill="1" applyBorder="1" applyAlignment="1">
      <alignment horizontal="center" vertical="center"/>
    </xf>
    <xf numFmtId="0" fontId="14" fillId="13" borderId="11" xfId="0" applyNumberFormat="1" applyFont="1" applyFill="1" applyBorder="1" applyAlignment="1">
      <alignment horizontal="center" vertical="center" wrapText="1"/>
    </xf>
    <xf numFmtId="0" fontId="14" fillId="13" borderId="6" xfId="0" applyNumberFormat="1" applyFont="1" applyFill="1" applyBorder="1" applyAlignment="1">
      <alignment horizontal="center" vertical="center" wrapText="1"/>
    </xf>
    <xf numFmtId="0" fontId="1" fillId="7" borderId="11" xfId="0" applyNumberFormat="1" applyFont="1" applyFill="1" applyBorder="1" applyAlignment="1">
      <alignment horizontal="center" vertical="center"/>
    </xf>
    <xf numFmtId="0" fontId="1" fillId="7" borderId="6" xfId="0" applyNumberFormat="1" applyFont="1" applyFill="1" applyBorder="1" applyAlignment="1">
      <alignment horizontal="center" vertical="center"/>
    </xf>
    <xf numFmtId="0" fontId="1" fillId="7" borderId="12"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xf>
    <xf numFmtId="0" fontId="1" fillId="7" borderId="5" xfId="0" applyNumberFormat="1" applyFont="1" applyFill="1" applyBorder="1" applyAlignment="1">
      <alignment horizontal="center" vertical="center"/>
    </xf>
    <xf numFmtId="0" fontId="14" fillId="5" borderId="11" xfId="0" applyNumberFormat="1" applyFont="1" applyFill="1" applyBorder="1" applyAlignment="1">
      <alignment horizontal="center" vertical="center"/>
    </xf>
    <xf numFmtId="0" fontId="14" fillId="5" borderId="12" xfId="0" applyNumberFormat="1" applyFont="1" applyFill="1" applyBorder="1" applyAlignment="1">
      <alignment horizontal="center" vertical="center"/>
    </xf>
    <xf numFmtId="0" fontId="14" fillId="5" borderId="6"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3" xfId="0" applyNumberFormat="1" applyFont="1" applyFill="1" applyBorder="1" applyAlignment="1">
      <alignment horizontal="center" vertical="center"/>
    </xf>
    <xf numFmtId="0" fontId="1" fillId="7" borderId="13" xfId="0" applyNumberFormat="1" applyFont="1" applyFill="1" applyBorder="1" applyAlignment="1">
      <alignment horizontal="center" vertical="center"/>
    </xf>
    <xf numFmtId="0" fontId="1" fillId="7" borderId="14" xfId="0" applyNumberFormat="1" applyFont="1" applyFill="1" applyBorder="1" applyAlignment="1">
      <alignment horizontal="center" vertical="center"/>
    </xf>
    <xf numFmtId="0" fontId="1" fillId="28" borderId="11" xfId="0" applyNumberFormat="1" applyFont="1" applyFill="1" applyBorder="1" applyAlignment="1">
      <alignment horizontal="center" vertical="center"/>
    </xf>
    <xf numFmtId="0" fontId="1" fillId="28" borderId="6" xfId="0" applyNumberFormat="1" applyFont="1" applyFill="1" applyBorder="1" applyAlignment="1">
      <alignment horizontal="center" vertical="center"/>
    </xf>
    <xf numFmtId="0" fontId="3" fillId="4" borderId="2" xfId="0" applyNumberFormat="1" applyFont="1" applyFill="1" applyBorder="1" applyAlignment="1">
      <alignment horizontal="left" vertical="center" indent="1"/>
    </xf>
    <xf numFmtId="0" fontId="9" fillId="4" borderId="2" xfId="0" applyNumberFormat="1" applyFont="1" applyFill="1" applyBorder="1" applyAlignment="1">
      <alignment horizontal="left" vertical="center" indent="1"/>
    </xf>
    <xf numFmtId="0" fontId="1" fillId="7" borderId="20" xfId="0" applyNumberFormat="1"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12">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theme="1" tint="0.499984740745262"/>
        </patternFill>
      </fill>
      <alignment horizontal="center" vertical="center" textRotation="0" wrapText="1" indent="0" justifyLastLine="0" shrinkToFit="0" readingOrder="0"/>
    </dxf>
    <dxf>
      <fill>
        <patternFill>
          <bgColor theme="4" tint="0.79998168889431442"/>
        </patternFill>
      </fill>
    </dxf>
    <dxf>
      <border diagonalUp="0" diagonalDown="0">
        <left style="dotted">
          <color auto="1"/>
        </left>
        <right style="dotted">
          <color auto="1"/>
        </right>
        <top style="dotted">
          <color auto="1"/>
        </top>
        <bottom style="dotted">
          <color auto="1"/>
        </bottom>
        <vertical style="dotted">
          <color auto="1"/>
        </vertical>
        <horizontal style="dotted">
          <color auto="1"/>
        </horizontal>
      </border>
    </dxf>
  </dxfs>
  <tableStyles count="1" defaultTableStyle="TableStyleMedium2" defaultPivotStyle="PivotStyleLight16">
    <tableStyle name="Righe evidenziate" pivot="0" count="2">
      <tableStyleElement type="wholeTable" dxfId="11"/>
      <tableStyleElement type="secondRowStripe" dxfId="10"/>
    </tableStyle>
  </tableStyles>
  <colors>
    <mruColors>
      <color rgb="FFEDEDE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le1" displayName="Table1" ref="A1:H24" totalsRowShown="0" headerRowDxfId="9" dataDxfId="8" tableBorderDxfId="7">
  <autoFilter ref="A1:H24"/>
  <tableColumns count="8">
    <tableColumn id="1" name="Mapping IFC" dataDxfId="6"/>
    <tableColumn id="2" name="Concetto ADM" dataDxfId="5"/>
    <tableColumn id="3" name="Set di proprietà" dataDxfId="4"/>
    <tableColumn id="4" name="Proprietà" dataDxfId="3"/>
    <tableColumn id="5" name="Tipo" dataDxfId="2"/>
    <tableColumn id="6" name="UdM" dataDxfId="1"/>
    <tableColumn id="7" name="Grandezza misurata"/>
    <tableColumn id="8" name="Descrizione"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DM2020-ADM-SPACELIST-XX-CD-Z-G00001.xlsx" TargetMode="External"/><Relationship Id="rId1" Type="http://schemas.openxmlformats.org/officeDocument/2006/relationships/hyperlink" Target="ADM2020-ADM-SPACELIST-XX-CD-Z-G00001.xlsx"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2:G49"/>
  <sheetViews>
    <sheetView workbookViewId="0">
      <selection activeCell="E33" sqref="E33"/>
    </sheetView>
  </sheetViews>
  <sheetFormatPr defaultColWidth="9" defaultRowHeight="15" x14ac:dyDescent="0.25"/>
  <cols>
    <col min="1" max="1" width="9" style="1"/>
    <col min="2" max="2" width="13.5703125" style="2" customWidth="1"/>
    <col min="3" max="3" width="50.5703125" style="1" customWidth="1"/>
    <col min="4" max="5" width="18.5703125" style="2" customWidth="1"/>
    <col min="6" max="6" width="50.5703125" style="1" customWidth="1"/>
    <col min="7" max="7" width="75.5703125" style="1" customWidth="1"/>
    <col min="8" max="16384" width="9" style="1"/>
  </cols>
  <sheetData>
    <row r="2" spans="1:7" ht="30" customHeight="1" x14ac:dyDescent="0.25">
      <c r="A2" s="562" t="s">
        <v>773</v>
      </c>
      <c r="B2" s="554" t="s">
        <v>77</v>
      </c>
      <c r="C2" s="554"/>
      <c r="D2" s="554"/>
      <c r="E2" s="554"/>
      <c r="F2" s="554"/>
      <c r="G2" s="555"/>
    </row>
    <row r="3" spans="1:7" x14ac:dyDescent="0.25">
      <c r="A3" s="563"/>
      <c r="B3" s="5"/>
      <c r="C3" s="4"/>
      <c r="D3" s="5"/>
      <c r="E3" s="5"/>
      <c r="F3" s="4"/>
      <c r="G3" s="6"/>
    </row>
    <row r="4" spans="1:7" ht="30" customHeight="1" thickBot="1" x14ac:dyDescent="0.3">
      <c r="A4" s="564"/>
      <c r="B4" s="46" t="s">
        <v>0</v>
      </c>
      <c r="C4" s="52" t="s">
        <v>79</v>
      </c>
      <c r="D4" s="46" t="s">
        <v>1</v>
      </c>
      <c r="E4" s="46" t="s">
        <v>80</v>
      </c>
      <c r="F4" s="46" t="s">
        <v>2</v>
      </c>
      <c r="G4" s="47" t="s">
        <v>3</v>
      </c>
    </row>
    <row r="5" spans="1:7" ht="24" customHeight="1" x14ac:dyDescent="0.25">
      <c r="A5" s="564"/>
      <c r="B5" s="13" t="s">
        <v>78</v>
      </c>
      <c r="C5" s="9" t="s">
        <v>69</v>
      </c>
      <c r="D5" s="13"/>
      <c r="E5" s="13"/>
      <c r="F5" s="14"/>
      <c r="G5" s="15"/>
    </row>
    <row r="6" spans="1:7" ht="24" customHeight="1" x14ac:dyDescent="0.25">
      <c r="A6" s="564"/>
      <c r="B6" s="18" t="s">
        <v>81</v>
      </c>
      <c r="C6" s="10" t="s">
        <v>72</v>
      </c>
      <c r="D6" s="18"/>
      <c r="E6" s="18"/>
      <c r="F6" s="17"/>
      <c r="G6" s="11"/>
    </row>
    <row r="7" spans="1:7" ht="24" customHeight="1" x14ac:dyDescent="0.25">
      <c r="A7" s="564"/>
      <c r="B7" s="18" t="s">
        <v>82</v>
      </c>
      <c r="C7" s="10" t="s">
        <v>70</v>
      </c>
      <c r="D7" s="18"/>
      <c r="E7" s="18"/>
      <c r="F7" s="17"/>
      <c r="G7" s="11"/>
    </row>
    <row r="8" spans="1:7" ht="24" customHeight="1" x14ac:dyDescent="0.25">
      <c r="A8" s="564"/>
      <c r="B8" s="18" t="s">
        <v>83</v>
      </c>
      <c r="C8" s="10" t="s">
        <v>71</v>
      </c>
      <c r="D8" s="18"/>
      <c r="E8" s="18"/>
      <c r="F8" s="17"/>
      <c r="G8" s="11"/>
    </row>
    <row r="9" spans="1:7" ht="24" customHeight="1" x14ac:dyDescent="0.25">
      <c r="A9" s="565"/>
      <c r="B9" s="31" t="s">
        <v>84</v>
      </c>
      <c r="C9" s="10" t="s">
        <v>85</v>
      </c>
      <c r="D9" s="31"/>
      <c r="E9" s="31"/>
      <c r="F9" s="32"/>
      <c r="G9" s="7"/>
    </row>
    <row r="10" spans="1:7" ht="30" customHeight="1" x14ac:dyDescent="0.25"/>
    <row r="11" spans="1:7" ht="30" customHeight="1" x14ac:dyDescent="0.25">
      <c r="A11" s="558" t="s">
        <v>68</v>
      </c>
      <c r="B11" s="556" t="s">
        <v>77</v>
      </c>
      <c r="C11" s="556"/>
      <c r="D11" s="556"/>
      <c r="E11" s="556"/>
      <c r="F11" s="556"/>
      <c r="G11" s="557"/>
    </row>
    <row r="12" spans="1:7" x14ac:dyDescent="0.25">
      <c r="A12" s="559"/>
      <c r="B12" s="5"/>
      <c r="C12" s="4"/>
      <c r="D12" s="5"/>
      <c r="E12" s="5"/>
      <c r="F12" s="4"/>
      <c r="G12" s="6"/>
    </row>
    <row r="13" spans="1:7" ht="30" customHeight="1" thickBot="1" x14ac:dyDescent="0.3">
      <c r="A13" s="560"/>
      <c r="B13" s="50" t="s">
        <v>0</v>
      </c>
      <c r="C13" s="566" t="s">
        <v>774</v>
      </c>
      <c r="D13" s="567"/>
      <c r="E13" s="50" t="s">
        <v>80</v>
      </c>
      <c r="F13" s="50" t="s">
        <v>2</v>
      </c>
      <c r="G13" s="51" t="s">
        <v>3</v>
      </c>
    </row>
    <row r="14" spans="1:7" ht="24" customHeight="1" x14ac:dyDescent="0.25">
      <c r="A14" s="560"/>
      <c r="B14" s="13" t="s">
        <v>86</v>
      </c>
      <c r="C14" s="568" t="s">
        <v>783</v>
      </c>
      <c r="D14" s="569"/>
      <c r="E14" s="13"/>
      <c r="F14" s="14"/>
      <c r="G14" s="15"/>
    </row>
    <row r="15" spans="1:7" ht="24" customHeight="1" x14ac:dyDescent="0.25">
      <c r="A15" s="560"/>
      <c r="B15" s="18" t="s">
        <v>87</v>
      </c>
      <c r="C15" s="570" t="s">
        <v>74</v>
      </c>
      <c r="D15" s="571"/>
      <c r="E15" s="18"/>
      <c r="F15" s="17"/>
      <c r="G15" s="11"/>
    </row>
    <row r="16" spans="1:7" ht="24" customHeight="1" x14ac:dyDescent="0.25">
      <c r="A16" s="560"/>
      <c r="B16" s="18" t="s">
        <v>88</v>
      </c>
      <c r="C16" s="570" t="s">
        <v>784</v>
      </c>
      <c r="D16" s="571"/>
      <c r="E16" s="18"/>
      <c r="F16" s="17"/>
      <c r="G16" s="11"/>
    </row>
    <row r="17" spans="1:7" ht="24" customHeight="1" x14ac:dyDescent="0.25">
      <c r="A17" s="560"/>
      <c r="B17" s="18" t="s">
        <v>89</v>
      </c>
      <c r="C17" s="570" t="s">
        <v>75</v>
      </c>
      <c r="D17" s="571"/>
      <c r="E17" s="18"/>
      <c r="F17" s="17"/>
      <c r="G17" s="11"/>
    </row>
    <row r="18" spans="1:7" ht="24" customHeight="1" x14ac:dyDescent="0.25">
      <c r="A18" s="560"/>
      <c r="B18" s="18" t="s">
        <v>90</v>
      </c>
      <c r="C18" s="570" t="s">
        <v>384</v>
      </c>
      <c r="D18" s="571"/>
      <c r="E18" s="18"/>
      <c r="F18" s="17"/>
      <c r="G18" s="11"/>
    </row>
    <row r="19" spans="1:7" ht="24" customHeight="1" x14ac:dyDescent="0.25">
      <c r="A19" s="560"/>
      <c r="B19" s="18" t="s">
        <v>91</v>
      </c>
      <c r="C19" s="570" t="s">
        <v>94</v>
      </c>
      <c r="D19" s="571"/>
      <c r="E19" s="18"/>
      <c r="F19" s="17"/>
      <c r="G19" s="11"/>
    </row>
    <row r="20" spans="1:7" ht="24" customHeight="1" x14ac:dyDescent="0.25">
      <c r="A20" s="560"/>
      <c r="B20" s="18" t="s">
        <v>92</v>
      </c>
      <c r="C20" s="570" t="s">
        <v>95</v>
      </c>
      <c r="D20" s="571"/>
      <c r="E20" s="18"/>
      <c r="F20" s="17"/>
      <c r="G20" s="11"/>
    </row>
    <row r="21" spans="1:7" ht="24" customHeight="1" x14ac:dyDescent="0.25">
      <c r="A21" s="560"/>
      <c r="B21" s="495" t="s">
        <v>789</v>
      </c>
      <c r="C21" s="572" t="s">
        <v>787</v>
      </c>
      <c r="D21" s="573"/>
      <c r="E21" s="18"/>
      <c r="F21" s="17"/>
      <c r="G21" s="11"/>
    </row>
    <row r="22" spans="1:7" ht="24" customHeight="1" x14ac:dyDescent="0.25">
      <c r="A22" s="560"/>
      <c r="B22" s="495" t="s">
        <v>790</v>
      </c>
      <c r="C22" s="572" t="s">
        <v>800</v>
      </c>
      <c r="D22" s="573"/>
      <c r="E22" s="18"/>
      <c r="F22" s="17"/>
      <c r="G22" s="11"/>
    </row>
    <row r="23" spans="1:7" ht="24" customHeight="1" x14ac:dyDescent="0.25">
      <c r="A23" s="560"/>
      <c r="B23" s="495" t="s">
        <v>791</v>
      </c>
      <c r="C23" s="572" t="s">
        <v>788</v>
      </c>
      <c r="D23" s="573"/>
      <c r="E23" s="18"/>
      <c r="F23" s="17"/>
      <c r="G23" s="11"/>
    </row>
    <row r="24" spans="1:7" ht="24" customHeight="1" x14ac:dyDescent="0.25">
      <c r="A24" s="561"/>
      <c r="B24" s="31" t="s">
        <v>93</v>
      </c>
      <c r="C24" s="570" t="s">
        <v>85</v>
      </c>
      <c r="D24" s="571"/>
      <c r="E24" s="31"/>
      <c r="F24" s="32"/>
      <c r="G24" s="7"/>
    </row>
    <row r="25" spans="1:7" ht="30" customHeight="1" x14ac:dyDescent="0.25"/>
    <row r="26" spans="1:7" ht="30" customHeight="1" x14ac:dyDescent="0.25">
      <c r="A26" s="551" t="s">
        <v>60</v>
      </c>
      <c r="B26" s="554" t="s">
        <v>776</v>
      </c>
      <c r="C26" s="554"/>
      <c r="D26" s="554"/>
      <c r="E26" s="554"/>
      <c r="F26" s="554"/>
      <c r="G26" s="555"/>
    </row>
    <row r="27" spans="1:7" x14ac:dyDescent="0.25">
      <c r="A27" s="552"/>
      <c r="B27" s="3"/>
      <c r="C27" s="4"/>
      <c r="D27" s="5"/>
      <c r="E27" s="5"/>
      <c r="F27" s="4"/>
      <c r="G27" s="6"/>
    </row>
    <row r="28" spans="1:7" ht="30" customHeight="1" thickBot="1" x14ac:dyDescent="0.3">
      <c r="A28" s="552"/>
      <c r="B28" s="48" t="s">
        <v>0</v>
      </c>
      <c r="C28" s="53" t="s">
        <v>775</v>
      </c>
      <c r="D28" s="48" t="s">
        <v>1</v>
      </c>
      <c r="E28" s="472" t="s">
        <v>777</v>
      </c>
      <c r="F28" s="48" t="s">
        <v>2</v>
      </c>
      <c r="G28" s="49" t="s">
        <v>3</v>
      </c>
    </row>
    <row r="29" spans="1:7" ht="63.75" x14ac:dyDescent="0.25">
      <c r="A29" s="552"/>
      <c r="B29" s="13" t="s">
        <v>4</v>
      </c>
      <c r="C29" s="9" t="s">
        <v>5</v>
      </c>
      <c r="D29" s="13" t="s">
        <v>792</v>
      </c>
      <c r="E29" s="13" t="s">
        <v>65</v>
      </c>
      <c r="F29" s="14" t="s">
        <v>6</v>
      </c>
      <c r="G29" s="15"/>
    </row>
    <row r="30" spans="1:7" ht="38.25" x14ac:dyDescent="0.25">
      <c r="A30" s="552"/>
      <c r="B30" s="16" t="s">
        <v>7</v>
      </c>
      <c r="C30" s="10" t="s">
        <v>8</v>
      </c>
      <c r="D30" s="18" t="s">
        <v>805</v>
      </c>
      <c r="E30" s="18" t="s">
        <v>65</v>
      </c>
      <c r="F30" s="17" t="s">
        <v>9</v>
      </c>
      <c r="G30" s="11" t="s">
        <v>61</v>
      </c>
    </row>
    <row r="31" spans="1:7" ht="38.25" x14ac:dyDescent="0.25">
      <c r="A31" s="552"/>
      <c r="B31" s="16" t="s">
        <v>10</v>
      </c>
      <c r="C31" s="10" t="s">
        <v>11</v>
      </c>
      <c r="D31" s="18" t="s">
        <v>804</v>
      </c>
      <c r="E31" s="18" t="s">
        <v>65</v>
      </c>
      <c r="F31" s="17" t="s">
        <v>12</v>
      </c>
      <c r="G31" s="11" t="s">
        <v>62</v>
      </c>
    </row>
    <row r="32" spans="1:7" ht="38.25" x14ac:dyDescent="0.25">
      <c r="A32" s="552"/>
      <c r="B32" s="16" t="s">
        <v>13</v>
      </c>
      <c r="C32" s="10" t="s">
        <v>14</v>
      </c>
      <c r="D32" s="18" t="s">
        <v>806</v>
      </c>
      <c r="E32" s="18" t="s">
        <v>65</v>
      </c>
      <c r="F32" s="17" t="s">
        <v>15</v>
      </c>
      <c r="G32" s="11" t="s">
        <v>62</v>
      </c>
    </row>
    <row r="33" spans="1:7" ht="25.5" x14ac:dyDescent="0.25">
      <c r="A33" s="552"/>
      <c r="B33" s="16" t="s">
        <v>16</v>
      </c>
      <c r="C33" s="10" t="s">
        <v>17</v>
      </c>
      <c r="D33" s="18" t="s">
        <v>799</v>
      </c>
      <c r="E33" s="18" t="s">
        <v>66</v>
      </c>
      <c r="F33" s="17" t="s">
        <v>52</v>
      </c>
      <c r="G33" s="11" t="s">
        <v>18</v>
      </c>
    </row>
    <row r="34" spans="1:7" ht="38.25" x14ac:dyDescent="0.25">
      <c r="A34" s="552"/>
      <c r="B34" s="16" t="s">
        <v>19</v>
      </c>
      <c r="C34" s="10" t="s">
        <v>20</v>
      </c>
      <c r="D34" s="18" t="s">
        <v>793</v>
      </c>
      <c r="E34" s="18" t="s">
        <v>785</v>
      </c>
      <c r="F34" s="17" t="s">
        <v>53</v>
      </c>
      <c r="G34" s="11" t="s">
        <v>21</v>
      </c>
    </row>
    <row r="35" spans="1:7" ht="63.75" x14ac:dyDescent="0.25">
      <c r="A35" s="552"/>
      <c r="B35" s="16" t="s">
        <v>22</v>
      </c>
      <c r="C35" s="10" t="s">
        <v>23</v>
      </c>
      <c r="D35" s="18" t="s">
        <v>793</v>
      </c>
      <c r="E35" s="18" t="s">
        <v>785</v>
      </c>
      <c r="F35" s="17" t="s">
        <v>54</v>
      </c>
      <c r="G35" s="11"/>
    </row>
    <row r="36" spans="1:7" ht="63.75" x14ac:dyDescent="0.25">
      <c r="A36" s="552"/>
      <c r="B36" s="16" t="s">
        <v>24</v>
      </c>
      <c r="C36" s="10" t="s">
        <v>25</v>
      </c>
      <c r="D36" s="18" t="s">
        <v>793</v>
      </c>
      <c r="E36" s="18" t="s">
        <v>785</v>
      </c>
      <c r="F36" s="17" t="s">
        <v>26</v>
      </c>
      <c r="G36" s="11"/>
    </row>
    <row r="37" spans="1:7" ht="38.25" x14ac:dyDescent="0.25">
      <c r="A37" s="552"/>
      <c r="B37" s="16" t="s">
        <v>27</v>
      </c>
      <c r="C37" s="10" t="s">
        <v>28</v>
      </c>
      <c r="D37" s="18" t="s">
        <v>793</v>
      </c>
      <c r="E37" s="18" t="s">
        <v>786</v>
      </c>
      <c r="F37" s="17" t="s">
        <v>55</v>
      </c>
      <c r="G37" s="11" t="s">
        <v>29</v>
      </c>
    </row>
    <row r="38" spans="1:7" ht="25.5" x14ac:dyDescent="0.25">
      <c r="A38" s="552"/>
      <c r="B38" s="16" t="s">
        <v>30</v>
      </c>
      <c r="C38" s="10" t="s">
        <v>31</v>
      </c>
      <c r="D38" s="18" t="s">
        <v>794</v>
      </c>
      <c r="E38" s="18" t="s">
        <v>65</v>
      </c>
      <c r="F38" s="17" t="s">
        <v>32</v>
      </c>
      <c r="G38" s="11" t="s">
        <v>33</v>
      </c>
    </row>
    <row r="39" spans="1:7" ht="38.25" x14ac:dyDescent="0.25">
      <c r="A39" s="552"/>
      <c r="B39" s="19" t="s">
        <v>34</v>
      </c>
      <c r="C39" s="29" t="s">
        <v>96</v>
      </c>
      <c r="D39" s="21" t="s">
        <v>793</v>
      </c>
      <c r="E39" s="21" t="s">
        <v>67</v>
      </c>
      <c r="F39" s="20" t="s">
        <v>35</v>
      </c>
      <c r="G39" s="22" t="s">
        <v>36</v>
      </c>
    </row>
    <row r="40" spans="1:7" ht="63.75" x14ac:dyDescent="0.25">
      <c r="A40" s="552"/>
      <c r="B40" s="19" t="s">
        <v>37</v>
      </c>
      <c r="C40" s="29" t="s">
        <v>97</v>
      </c>
      <c r="D40" s="21" t="s">
        <v>793</v>
      </c>
      <c r="E40" s="21" t="s">
        <v>66</v>
      </c>
      <c r="F40" s="20" t="s">
        <v>38</v>
      </c>
      <c r="G40" s="22" t="s">
        <v>36</v>
      </c>
    </row>
    <row r="41" spans="1:7" ht="38.25" x14ac:dyDescent="0.25">
      <c r="A41" s="552"/>
      <c r="B41" s="19" t="s">
        <v>39</v>
      </c>
      <c r="C41" s="29" t="s">
        <v>98</v>
      </c>
      <c r="D41" s="21" t="s">
        <v>793</v>
      </c>
      <c r="E41" s="21" t="s">
        <v>785</v>
      </c>
      <c r="F41" s="20" t="s">
        <v>795</v>
      </c>
      <c r="G41" s="22" t="s">
        <v>36</v>
      </c>
    </row>
    <row r="42" spans="1:7" ht="38.25" x14ac:dyDescent="0.25">
      <c r="A42" s="552"/>
      <c r="B42" s="19" t="s">
        <v>40</v>
      </c>
      <c r="C42" s="29" t="s">
        <v>41</v>
      </c>
      <c r="D42" s="21" t="s">
        <v>798</v>
      </c>
      <c r="E42" s="21" t="s">
        <v>65</v>
      </c>
      <c r="F42" s="20" t="s">
        <v>42</v>
      </c>
      <c r="G42" s="22" t="s">
        <v>43</v>
      </c>
    </row>
    <row r="43" spans="1:7" ht="38.25" x14ac:dyDescent="0.25">
      <c r="A43" s="552"/>
      <c r="B43" s="19" t="s">
        <v>44</v>
      </c>
      <c r="C43" s="29" t="s">
        <v>99</v>
      </c>
      <c r="D43" s="21" t="s">
        <v>798</v>
      </c>
      <c r="E43" s="21" t="s">
        <v>65</v>
      </c>
      <c r="F43" s="20" t="s">
        <v>45</v>
      </c>
      <c r="G43" s="22" t="s">
        <v>46</v>
      </c>
    </row>
    <row r="44" spans="1:7" ht="25.5" customHeight="1" x14ac:dyDescent="0.25">
      <c r="A44" s="552"/>
      <c r="B44" s="23" t="s">
        <v>47</v>
      </c>
      <c r="C44" s="30" t="s">
        <v>100</v>
      </c>
      <c r="D44" s="25" t="s">
        <v>796</v>
      </c>
      <c r="E44" s="25" t="s">
        <v>65</v>
      </c>
      <c r="F44" s="24"/>
      <c r="G44" s="12" t="s">
        <v>48</v>
      </c>
    </row>
    <row r="45" spans="1:7" ht="25.5" x14ac:dyDescent="0.25">
      <c r="A45" s="552"/>
      <c r="B45" s="23" t="s">
        <v>49</v>
      </c>
      <c r="C45" s="30" t="s">
        <v>101</v>
      </c>
      <c r="D45" s="25" t="s">
        <v>797</v>
      </c>
      <c r="E45" s="25" t="s">
        <v>64</v>
      </c>
      <c r="F45" s="24" t="s">
        <v>56</v>
      </c>
      <c r="G45" s="12" t="s">
        <v>48</v>
      </c>
    </row>
    <row r="46" spans="1:7" ht="25.5" x14ac:dyDescent="0.25">
      <c r="A46" s="552"/>
      <c r="B46" s="23" t="s">
        <v>50</v>
      </c>
      <c r="C46" s="30" t="s">
        <v>102</v>
      </c>
      <c r="D46" s="25" t="s">
        <v>797</v>
      </c>
      <c r="E46" s="25" t="s">
        <v>64</v>
      </c>
      <c r="F46" s="24" t="s">
        <v>57</v>
      </c>
      <c r="G46" s="12" t="s">
        <v>48</v>
      </c>
    </row>
    <row r="47" spans="1:7" x14ac:dyDescent="0.25">
      <c r="A47" s="552"/>
      <c r="B47" s="23" t="s">
        <v>51</v>
      </c>
      <c r="C47" s="30" t="s">
        <v>103</v>
      </c>
      <c r="D47" s="25" t="s">
        <v>797</v>
      </c>
      <c r="E47" s="25" t="s">
        <v>64</v>
      </c>
      <c r="F47" s="24" t="s">
        <v>58</v>
      </c>
      <c r="G47" s="12" t="s">
        <v>48</v>
      </c>
    </row>
    <row r="48" spans="1:7" ht="25.5" x14ac:dyDescent="0.25">
      <c r="A48" s="552"/>
      <c r="B48" s="26" t="s">
        <v>51</v>
      </c>
      <c r="C48" s="30" t="s">
        <v>104</v>
      </c>
      <c r="D48" s="28" t="s">
        <v>797</v>
      </c>
      <c r="E48" s="28" t="s">
        <v>64</v>
      </c>
      <c r="F48" s="27" t="s">
        <v>59</v>
      </c>
      <c r="G48" s="8" t="s">
        <v>63</v>
      </c>
    </row>
    <row r="49" spans="1:7" x14ac:dyDescent="0.25">
      <c r="A49" s="553"/>
      <c r="B49" s="26"/>
      <c r="C49" s="30"/>
      <c r="D49" s="28"/>
      <c r="E49" s="28"/>
      <c r="F49" s="27"/>
      <c r="G49" s="8"/>
    </row>
  </sheetData>
  <mergeCells count="18">
    <mergeCell ref="C22:D22"/>
    <mergeCell ref="C24:D24"/>
    <mergeCell ref="A26:A49"/>
    <mergeCell ref="B2:G2"/>
    <mergeCell ref="B11:G11"/>
    <mergeCell ref="A11:A24"/>
    <mergeCell ref="B26:G26"/>
    <mergeCell ref="A2:A9"/>
    <mergeCell ref="C13:D13"/>
    <mergeCell ref="C14:D14"/>
    <mergeCell ref="C15:D15"/>
    <mergeCell ref="C16:D16"/>
    <mergeCell ref="C17:D17"/>
    <mergeCell ref="C18:D18"/>
    <mergeCell ref="C19:D19"/>
    <mergeCell ref="C20:D20"/>
    <mergeCell ref="C21:D21"/>
    <mergeCell ref="C23:D23"/>
  </mergeCells>
  <phoneticPr fontId="15" type="noConversion"/>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G87"/>
  <sheetViews>
    <sheetView zoomScale="90" zoomScaleNormal="90" workbookViewId="0">
      <pane xSplit="1" ySplit="4" topLeftCell="B29" activePane="bottomRight" state="frozen"/>
      <selection pane="topRight" activeCell="B1" sqref="B1"/>
      <selection pane="bottomLeft" activeCell="A5" sqref="A5"/>
      <selection pane="bottomRight" activeCell="G4" sqref="G4"/>
    </sheetView>
  </sheetViews>
  <sheetFormatPr defaultColWidth="9" defaultRowHeight="15.75" x14ac:dyDescent="0.25"/>
  <cols>
    <col min="1" max="1" width="15.5703125" style="36" customWidth="1"/>
    <col min="2" max="2" width="18.5703125" style="36" customWidth="1"/>
    <col min="3" max="7" width="18.5703125" style="35" customWidth="1"/>
    <col min="8" max="16384" width="9" style="35"/>
  </cols>
  <sheetData>
    <row r="1" spans="1:7" ht="30" customHeight="1" x14ac:dyDescent="0.25">
      <c r="A1" s="583" t="s">
        <v>270</v>
      </c>
      <c r="B1" s="584"/>
      <c r="C1" s="584"/>
      <c r="D1" s="584"/>
      <c r="E1" s="584"/>
      <c r="F1" s="584"/>
      <c r="G1" s="585"/>
    </row>
    <row r="3" spans="1:7" ht="30" customHeight="1" x14ac:dyDescent="0.25">
      <c r="A3" s="588" t="s">
        <v>801</v>
      </c>
      <c r="B3" s="586" t="s">
        <v>68</v>
      </c>
      <c r="C3" s="590" t="s">
        <v>778</v>
      </c>
      <c r="D3" s="590"/>
      <c r="E3" s="590"/>
      <c r="F3" s="590"/>
      <c r="G3" s="591"/>
    </row>
    <row r="4" spans="1:7" ht="45" customHeight="1" thickBot="1" x14ac:dyDescent="0.3">
      <c r="A4" s="589"/>
      <c r="B4" s="587"/>
      <c r="C4" s="34" t="str">
        <f t="array" ref="C4">'Attività, servizi e usi'!C5:C5</f>
        <v>Rimodulazione Spaziale</v>
      </c>
      <c r="D4" s="33" t="str">
        <f>'Attività, servizi e usi'!C6</f>
        <v>Riqualificazione Impiantistica</v>
      </c>
      <c r="E4" s="33" t="str">
        <f>'Attività, servizi e usi'!C7</f>
        <v>Adeguamento Sismico</v>
      </c>
      <c r="F4" s="33" t="str">
        <f>'Attività, servizi e usi'!C8</f>
        <v>Efficientamento energetico</v>
      </c>
      <c r="G4" s="33" t="str">
        <f>'Attività, servizi e usi'!C9</f>
        <v>Manutenzione</v>
      </c>
    </row>
    <row r="5" spans="1:7" ht="30" customHeight="1" x14ac:dyDescent="0.25">
      <c r="A5" s="578" t="s">
        <v>73</v>
      </c>
      <c r="B5" s="507" t="str">
        <f>'Attività, servizi e usi'!C14</f>
        <v>Rilevazione</v>
      </c>
      <c r="C5" s="37" t="s">
        <v>803</v>
      </c>
      <c r="D5" s="37" t="s">
        <v>803</v>
      </c>
      <c r="E5" s="37" t="s">
        <v>803</v>
      </c>
      <c r="F5" s="37" t="s">
        <v>803</v>
      </c>
      <c r="G5" s="37" t="s">
        <v>803</v>
      </c>
    </row>
    <row r="6" spans="1:7" ht="18" customHeight="1" x14ac:dyDescent="0.25">
      <c r="A6" s="579"/>
      <c r="B6" s="576" t="str">
        <f>'Attività, servizi e usi'!C15</f>
        <v>Indagini conoscitive</v>
      </c>
      <c r="C6" s="67" t="s">
        <v>16</v>
      </c>
      <c r="D6" s="68"/>
      <c r="E6" s="67"/>
      <c r="F6" s="67"/>
      <c r="G6" s="69" t="s">
        <v>16</v>
      </c>
    </row>
    <row r="7" spans="1:7" ht="18" customHeight="1" x14ac:dyDescent="0.25">
      <c r="A7" s="579"/>
      <c r="B7" s="577"/>
      <c r="C7" s="63" t="s">
        <v>19</v>
      </c>
      <c r="D7" s="62" t="s">
        <v>19</v>
      </c>
      <c r="E7" s="63"/>
      <c r="F7" s="61" t="s">
        <v>19</v>
      </c>
      <c r="G7" s="63" t="s">
        <v>19</v>
      </c>
    </row>
    <row r="8" spans="1:7" ht="18" customHeight="1" x14ac:dyDescent="0.25">
      <c r="A8" s="579"/>
      <c r="B8" s="577"/>
      <c r="C8" s="60" t="s">
        <v>22</v>
      </c>
      <c r="D8" s="59" t="s">
        <v>22</v>
      </c>
      <c r="E8" s="60"/>
      <c r="F8" s="60" t="s">
        <v>22</v>
      </c>
      <c r="G8" s="58" t="s">
        <v>22</v>
      </c>
    </row>
    <row r="9" spans="1:7" ht="18" customHeight="1" x14ac:dyDescent="0.25">
      <c r="A9" s="579"/>
      <c r="B9" s="577"/>
      <c r="C9" s="61" t="s">
        <v>24</v>
      </c>
      <c r="D9" s="62" t="s">
        <v>24</v>
      </c>
      <c r="E9" s="61"/>
      <c r="F9" s="61" t="s">
        <v>24</v>
      </c>
      <c r="G9" s="63" t="s">
        <v>24</v>
      </c>
    </row>
    <row r="10" spans="1:7" ht="18" customHeight="1" x14ac:dyDescent="0.25">
      <c r="A10" s="579"/>
      <c r="B10" s="577"/>
      <c r="C10" s="60" t="s">
        <v>27</v>
      </c>
      <c r="D10" s="59"/>
      <c r="E10" s="60" t="s">
        <v>27</v>
      </c>
      <c r="F10" s="60"/>
      <c r="G10" s="58" t="s">
        <v>27</v>
      </c>
    </row>
    <row r="11" spans="1:7" ht="18" customHeight="1" x14ac:dyDescent="0.25">
      <c r="A11" s="579"/>
      <c r="B11" s="582"/>
      <c r="C11" s="37" t="s">
        <v>30</v>
      </c>
      <c r="D11" s="38"/>
      <c r="E11" s="37"/>
      <c r="F11" s="37"/>
      <c r="G11" s="39"/>
    </row>
    <row r="12" spans="1:7" ht="18" customHeight="1" x14ac:dyDescent="0.25">
      <c r="A12" s="579"/>
      <c r="B12" s="574" t="str">
        <f>'Attività, servizi e usi'!C16</f>
        <v>Rappresentazione dell'esistente</v>
      </c>
      <c r="C12" s="67" t="s">
        <v>4</v>
      </c>
      <c r="D12" s="68" t="s">
        <v>4</v>
      </c>
      <c r="E12" s="67" t="s">
        <v>4</v>
      </c>
      <c r="F12" s="67" t="s">
        <v>4</v>
      </c>
      <c r="G12" s="69" t="s">
        <v>4</v>
      </c>
    </row>
    <row r="13" spans="1:7" ht="18" customHeight="1" x14ac:dyDescent="0.25">
      <c r="A13" s="579"/>
      <c r="B13" s="575"/>
      <c r="C13" s="63" t="s">
        <v>16</v>
      </c>
      <c r="D13" s="62"/>
      <c r="E13" s="63"/>
      <c r="F13" s="61"/>
      <c r="G13" s="63" t="s">
        <v>16</v>
      </c>
    </row>
    <row r="14" spans="1:7" ht="18" customHeight="1" x14ac:dyDescent="0.25">
      <c r="A14" s="579"/>
      <c r="B14" s="575"/>
      <c r="C14" s="60" t="s">
        <v>19</v>
      </c>
      <c r="D14" s="59" t="s">
        <v>19</v>
      </c>
      <c r="E14" s="60"/>
      <c r="F14" s="60" t="s">
        <v>19</v>
      </c>
      <c r="G14" s="58" t="s">
        <v>19</v>
      </c>
    </row>
    <row r="15" spans="1:7" ht="18" customHeight="1" x14ac:dyDescent="0.25">
      <c r="A15" s="579"/>
      <c r="B15" s="575"/>
      <c r="C15" s="61" t="s">
        <v>22</v>
      </c>
      <c r="D15" s="62" t="s">
        <v>22</v>
      </c>
      <c r="E15" s="61"/>
      <c r="F15" s="61" t="s">
        <v>22</v>
      </c>
      <c r="G15" s="63" t="s">
        <v>22</v>
      </c>
    </row>
    <row r="16" spans="1:7" ht="18" customHeight="1" x14ac:dyDescent="0.25">
      <c r="A16" s="579"/>
      <c r="B16" s="575"/>
      <c r="C16" s="60" t="s">
        <v>24</v>
      </c>
      <c r="D16" s="59" t="s">
        <v>24</v>
      </c>
      <c r="E16" s="60"/>
      <c r="F16" s="60" t="s">
        <v>24</v>
      </c>
      <c r="G16" s="58" t="s">
        <v>24</v>
      </c>
    </row>
    <row r="17" spans="1:7" ht="18" customHeight="1" x14ac:dyDescent="0.25">
      <c r="A17" s="579"/>
      <c r="B17" s="575"/>
      <c r="C17" s="61" t="s">
        <v>27</v>
      </c>
      <c r="D17" s="62"/>
      <c r="E17" s="61" t="s">
        <v>27</v>
      </c>
      <c r="F17" s="61"/>
      <c r="G17" s="63"/>
    </row>
    <row r="18" spans="1:7" ht="18" customHeight="1" x14ac:dyDescent="0.25">
      <c r="A18" s="579"/>
      <c r="B18" s="581"/>
      <c r="C18" s="65" t="s">
        <v>30</v>
      </c>
      <c r="D18" s="66" t="s">
        <v>30</v>
      </c>
      <c r="E18" s="65" t="s">
        <v>30</v>
      </c>
      <c r="F18" s="65" t="s">
        <v>30</v>
      </c>
      <c r="G18" s="64" t="s">
        <v>30</v>
      </c>
    </row>
    <row r="19" spans="1:7" ht="18" customHeight="1" x14ac:dyDescent="0.25">
      <c r="A19" s="579"/>
      <c r="B19" s="576" t="str">
        <f>'Attività, servizi e usi'!C17</f>
        <v>Valutazione</v>
      </c>
      <c r="C19" s="55" t="s">
        <v>4</v>
      </c>
      <c r="D19" s="56" t="s">
        <v>4</v>
      </c>
      <c r="E19" s="55" t="s">
        <v>4</v>
      </c>
      <c r="F19" s="55" t="s">
        <v>4</v>
      </c>
      <c r="G19" s="57" t="s">
        <v>4</v>
      </c>
    </row>
    <row r="20" spans="1:7" ht="18" customHeight="1" x14ac:dyDescent="0.25">
      <c r="A20" s="579"/>
      <c r="B20" s="577"/>
      <c r="C20" s="58" t="s">
        <v>10</v>
      </c>
      <c r="D20" s="59" t="s">
        <v>10</v>
      </c>
      <c r="E20" s="60" t="s">
        <v>10</v>
      </c>
      <c r="F20" s="60" t="s">
        <v>10</v>
      </c>
      <c r="G20" s="58" t="s">
        <v>10</v>
      </c>
    </row>
    <row r="21" spans="1:7" ht="18" customHeight="1" x14ac:dyDescent="0.25">
      <c r="A21" s="579"/>
      <c r="B21" s="577"/>
      <c r="C21" s="61" t="s">
        <v>16</v>
      </c>
      <c r="D21" s="62"/>
      <c r="E21" s="61"/>
      <c r="F21" s="61"/>
      <c r="G21" s="63" t="s">
        <v>16</v>
      </c>
    </row>
    <row r="22" spans="1:7" ht="18" customHeight="1" x14ac:dyDescent="0.25">
      <c r="A22" s="579"/>
      <c r="B22" s="577"/>
      <c r="C22" s="58" t="s">
        <v>19</v>
      </c>
      <c r="D22" s="59" t="s">
        <v>19</v>
      </c>
      <c r="E22" s="60"/>
      <c r="F22" s="60" t="s">
        <v>19</v>
      </c>
      <c r="G22" s="58" t="s">
        <v>19</v>
      </c>
    </row>
    <row r="23" spans="1:7" ht="18" customHeight="1" x14ac:dyDescent="0.25">
      <c r="A23" s="579"/>
      <c r="B23" s="577"/>
      <c r="C23" s="61" t="s">
        <v>22</v>
      </c>
      <c r="D23" s="62" t="s">
        <v>22</v>
      </c>
      <c r="E23" s="61"/>
      <c r="F23" s="61" t="s">
        <v>22</v>
      </c>
      <c r="G23" s="63" t="s">
        <v>22</v>
      </c>
    </row>
    <row r="24" spans="1:7" ht="18" customHeight="1" x14ac:dyDescent="0.25">
      <c r="A24" s="579"/>
      <c r="B24" s="577"/>
      <c r="C24" s="60" t="s">
        <v>24</v>
      </c>
      <c r="D24" s="60" t="s">
        <v>24</v>
      </c>
      <c r="E24" s="60"/>
      <c r="F24" s="60" t="s">
        <v>24</v>
      </c>
      <c r="G24" s="60" t="s">
        <v>24</v>
      </c>
    </row>
    <row r="25" spans="1:7" ht="18" customHeight="1" x14ac:dyDescent="0.25">
      <c r="A25" s="579"/>
      <c r="B25" s="577"/>
      <c r="C25" s="61" t="s">
        <v>27</v>
      </c>
      <c r="D25" s="62"/>
      <c r="E25" s="61" t="s">
        <v>27</v>
      </c>
      <c r="F25" s="61"/>
      <c r="G25" s="63" t="s">
        <v>27</v>
      </c>
    </row>
    <row r="26" spans="1:7" ht="18" customHeight="1" x14ac:dyDescent="0.25">
      <c r="A26" s="579"/>
      <c r="B26" s="582"/>
      <c r="C26" s="64" t="s">
        <v>30</v>
      </c>
      <c r="D26" s="64" t="s">
        <v>30</v>
      </c>
      <c r="E26" s="65"/>
      <c r="F26" s="64" t="s">
        <v>30</v>
      </c>
      <c r="G26" s="64" t="s">
        <v>30</v>
      </c>
    </row>
    <row r="27" spans="1:7" ht="18" customHeight="1" x14ac:dyDescent="0.25">
      <c r="A27" s="579" t="s">
        <v>807</v>
      </c>
      <c r="B27" s="574" t="str">
        <f>'Attività, servizi e usi'!C18</f>
        <v>PFTE</v>
      </c>
      <c r="C27" s="55" t="s">
        <v>4</v>
      </c>
      <c r="D27" s="56" t="s">
        <v>4</v>
      </c>
      <c r="E27" s="55" t="s">
        <v>4</v>
      </c>
      <c r="F27" s="55" t="s">
        <v>4</v>
      </c>
      <c r="G27" s="57" t="s">
        <v>4</v>
      </c>
    </row>
    <row r="28" spans="1:7" ht="18" customHeight="1" x14ac:dyDescent="0.25">
      <c r="A28" s="579"/>
      <c r="B28" s="575"/>
      <c r="C28" s="58" t="s">
        <v>7</v>
      </c>
      <c r="D28" s="59" t="s">
        <v>7</v>
      </c>
      <c r="E28" s="60" t="s">
        <v>7</v>
      </c>
      <c r="F28" s="60" t="s">
        <v>7</v>
      </c>
      <c r="G28" s="58" t="s">
        <v>7</v>
      </c>
    </row>
    <row r="29" spans="1:7" ht="18" customHeight="1" x14ac:dyDescent="0.25">
      <c r="A29" s="579"/>
      <c r="B29" s="575"/>
      <c r="C29" s="61" t="s">
        <v>10</v>
      </c>
      <c r="D29" s="62" t="s">
        <v>10</v>
      </c>
      <c r="E29" s="61" t="s">
        <v>10</v>
      </c>
      <c r="F29" s="61" t="s">
        <v>10</v>
      </c>
      <c r="G29" s="63" t="s">
        <v>10</v>
      </c>
    </row>
    <row r="30" spans="1:7" ht="18" customHeight="1" x14ac:dyDescent="0.25">
      <c r="A30" s="579"/>
      <c r="B30" s="575"/>
      <c r="C30" s="60" t="s">
        <v>13</v>
      </c>
      <c r="D30" s="59" t="s">
        <v>13</v>
      </c>
      <c r="E30" s="60" t="s">
        <v>13</v>
      </c>
      <c r="F30" s="60" t="s">
        <v>13</v>
      </c>
      <c r="G30" s="58" t="s">
        <v>13</v>
      </c>
    </row>
    <row r="31" spans="1:7" ht="18" customHeight="1" x14ac:dyDescent="0.25">
      <c r="A31" s="579"/>
      <c r="B31" s="575"/>
      <c r="C31" s="63" t="s">
        <v>16</v>
      </c>
      <c r="D31" s="62"/>
      <c r="E31" s="61"/>
      <c r="F31" s="61"/>
      <c r="G31" s="63" t="s">
        <v>16</v>
      </c>
    </row>
    <row r="32" spans="1:7" ht="18" customHeight="1" x14ac:dyDescent="0.25">
      <c r="A32" s="579"/>
      <c r="B32" s="575"/>
      <c r="C32" s="60" t="s">
        <v>19</v>
      </c>
      <c r="D32" s="59" t="s">
        <v>19</v>
      </c>
      <c r="E32" s="60"/>
      <c r="F32" s="60" t="s">
        <v>19</v>
      </c>
      <c r="G32" s="58" t="s">
        <v>19</v>
      </c>
    </row>
    <row r="33" spans="1:7" ht="18" customHeight="1" x14ac:dyDescent="0.25">
      <c r="A33" s="579"/>
      <c r="B33" s="575"/>
      <c r="C33" s="63" t="s">
        <v>22</v>
      </c>
      <c r="D33" s="61" t="s">
        <v>22</v>
      </c>
      <c r="E33" s="61"/>
      <c r="F33" s="61" t="s">
        <v>22</v>
      </c>
      <c r="G33" s="63" t="s">
        <v>22</v>
      </c>
    </row>
    <row r="34" spans="1:7" ht="18" customHeight="1" x14ac:dyDescent="0.25">
      <c r="A34" s="579"/>
      <c r="B34" s="575"/>
      <c r="C34" s="60" t="s">
        <v>24</v>
      </c>
      <c r="D34" s="60" t="s">
        <v>24</v>
      </c>
      <c r="E34" s="60"/>
      <c r="F34" s="60" t="s">
        <v>24</v>
      </c>
      <c r="G34" s="58" t="s">
        <v>24</v>
      </c>
    </row>
    <row r="35" spans="1:7" ht="18" customHeight="1" x14ac:dyDescent="0.25">
      <c r="A35" s="579"/>
      <c r="B35" s="575"/>
      <c r="C35" s="63" t="s">
        <v>27</v>
      </c>
      <c r="D35" s="61"/>
      <c r="E35" s="61" t="s">
        <v>27</v>
      </c>
      <c r="F35" s="61"/>
      <c r="G35" s="63" t="s">
        <v>27</v>
      </c>
    </row>
    <row r="36" spans="1:7" ht="18" customHeight="1" x14ac:dyDescent="0.25">
      <c r="A36" s="579"/>
      <c r="B36" s="581"/>
      <c r="C36" s="65" t="s">
        <v>30</v>
      </c>
      <c r="D36" s="65" t="s">
        <v>30</v>
      </c>
      <c r="E36" s="65" t="s">
        <v>30</v>
      </c>
      <c r="F36" s="65" t="s">
        <v>30</v>
      </c>
      <c r="G36" s="64" t="s">
        <v>30</v>
      </c>
    </row>
    <row r="37" spans="1:7" ht="18" customHeight="1" x14ac:dyDescent="0.25">
      <c r="A37" s="579"/>
      <c r="B37" s="576" t="str">
        <f>'Attività, servizi e usi'!C19</f>
        <v>Progettazione Definitiva</v>
      </c>
      <c r="C37" s="55" t="s">
        <v>4</v>
      </c>
      <c r="D37" s="56" t="s">
        <v>4</v>
      </c>
      <c r="E37" s="55" t="s">
        <v>4</v>
      </c>
      <c r="F37" s="55" t="s">
        <v>4</v>
      </c>
      <c r="G37" s="57" t="s">
        <v>4</v>
      </c>
    </row>
    <row r="38" spans="1:7" ht="18" customHeight="1" x14ac:dyDescent="0.25">
      <c r="A38" s="579"/>
      <c r="B38" s="577"/>
      <c r="C38" s="58" t="s">
        <v>7</v>
      </c>
      <c r="D38" s="59" t="s">
        <v>7</v>
      </c>
      <c r="E38" s="60" t="s">
        <v>7</v>
      </c>
      <c r="F38" s="60" t="s">
        <v>7</v>
      </c>
      <c r="G38" s="58" t="s">
        <v>7</v>
      </c>
    </row>
    <row r="39" spans="1:7" ht="18" customHeight="1" x14ac:dyDescent="0.25">
      <c r="A39" s="579"/>
      <c r="B39" s="577"/>
      <c r="C39" s="61" t="s">
        <v>10</v>
      </c>
      <c r="D39" s="62" t="s">
        <v>10</v>
      </c>
      <c r="E39" s="61" t="s">
        <v>10</v>
      </c>
      <c r="F39" s="61" t="s">
        <v>10</v>
      </c>
      <c r="G39" s="63" t="s">
        <v>10</v>
      </c>
    </row>
    <row r="40" spans="1:7" ht="18" customHeight="1" x14ac:dyDescent="0.25">
      <c r="A40" s="579"/>
      <c r="B40" s="577"/>
      <c r="C40" s="60" t="s">
        <v>13</v>
      </c>
      <c r="D40" s="59" t="s">
        <v>13</v>
      </c>
      <c r="E40" s="60" t="s">
        <v>13</v>
      </c>
      <c r="F40" s="60" t="s">
        <v>13</v>
      </c>
      <c r="G40" s="58" t="s">
        <v>13</v>
      </c>
    </row>
    <row r="41" spans="1:7" ht="18" customHeight="1" x14ac:dyDescent="0.25">
      <c r="A41" s="579"/>
      <c r="B41" s="577"/>
      <c r="C41" s="63" t="s">
        <v>16</v>
      </c>
      <c r="D41" s="62"/>
      <c r="E41" s="61"/>
      <c r="F41" s="61"/>
      <c r="G41" s="63" t="s">
        <v>16</v>
      </c>
    </row>
    <row r="42" spans="1:7" ht="18" customHeight="1" x14ac:dyDescent="0.25">
      <c r="A42" s="579"/>
      <c r="B42" s="577"/>
      <c r="C42" s="60" t="s">
        <v>19</v>
      </c>
      <c r="D42" s="59" t="s">
        <v>19</v>
      </c>
      <c r="E42" s="60"/>
      <c r="F42" s="60" t="s">
        <v>19</v>
      </c>
      <c r="G42" s="58" t="s">
        <v>19</v>
      </c>
    </row>
    <row r="43" spans="1:7" ht="18" customHeight="1" x14ac:dyDescent="0.25">
      <c r="A43" s="579"/>
      <c r="B43" s="577"/>
      <c r="C43" s="63" t="s">
        <v>22</v>
      </c>
      <c r="D43" s="61" t="s">
        <v>22</v>
      </c>
      <c r="E43" s="61"/>
      <c r="F43" s="61" t="s">
        <v>22</v>
      </c>
      <c r="G43" s="63" t="s">
        <v>22</v>
      </c>
    </row>
    <row r="44" spans="1:7" ht="18" customHeight="1" x14ac:dyDescent="0.25">
      <c r="A44" s="579"/>
      <c r="B44" s="577"/>
      <c r="C44" s="60" t="s">
        <v>24</v>
      </c>
      <c r="D44" s="60" t="s">
        <v>24</v>
      </c>
      <c r="E44" s="60"/>
      <c r="F44" s="60" t="s">
        <v>24</v>
      </c>
      <c r="G44" s="58" t="s">
        <v>24</v>
      </c>
    </row>
    <row r="45" spans="1:7" ht="18" customHeight="1" x14ac:dyDescent="0.25">
      <c r="A45" s="579"/>
      <c r="B45" s="577"/>
      <c r="C45" s="63" t="s">
        <v>27</v>
      </c>
      <c r="D45" s="61"/>
      <c r="E45" s="61" t="s">
        <v>27</v>
      </c>
      <c r="F45" s="61"/>
      <c r="G45" s="63" t="s">
        <v>27</v>
      </c>
    </row>
    <row r="46" spans="1:7" ht="18" customHeight="1" x14ac:dyDescent="0.25">
      <c r="A46" s="579"/>
      <c r="B46" s="582"/>
      <c r="C46" s="65" t="s">
        <v>30</v>
      </c>
      <c r="D46" s="65" t="s">
        <v>30</v>
      </c>
      <c r="E46" s="65" t="s">
        <v>30</v>
      </c>
      <c r="F46" s="65" t="s">
        <v>30</v>
      </c>
      <c r="G46" s="64" t="s">
        <v>30</v>
      </c>
    </row>
    <row r="47" spans="1:7" ht="18" customHeight="1" x14ac:dyDescent="0.25">
      <c r="A47" s="579"/>
      <c r="B47" s="574" t="str">
        <f>'Attività, servizi e usi'!C20</f>
        <v>Progettazione Esecutiva</v>
      </c>
      <c r="C47" s="55" t="s">
        <v>4</v>
      </c>
      <c r="D47" s="56" t="s">
        <v>4</v>
      </c>
      <c r="E47" s="55" t="s">
        <v>4</v>
      </c>
      <c r="F47" s="55" t="s">
        <v>4</v>
      </c>
      <c r="G47" s="57" t="s">
        <v>4</v>
      </c>
    </row>
    <row r="48" spans="1:7" ht="18" customHeight="1" x14ac:dyDescent="0.25">
      <c r="A48" s="579"/>
      <c r="B48" s="575"/>
      <c r="C48" s="58" t="s">
        <v>7</v>
      </c>
      <c r="D48" s="59" t="s">
        <v>7</v>
      </c>
      <c r="E48" s="60" t="s">
        <v>7</v>
      </c>
      <c r="F48" s="60" t="s">
        <v>7</v>
      </c>
      <c r="G48" s="58" t="s">
        <v>7</v>
      </c>
    </row>
    <row r="49" spans="1:7" ht="18" customHeight="1" x14ac:dyDescent="0.25">
      <c r="A49" s="579"/>
      <c r="B49" s="575"/>
      <c r="C49" s="61" t="s">
        <v>10</v>
      </c>
      <c r="D49" s="62" t="s">
        <v>10</v>
      </c>
      <c r="E49" s="61" t="s">
        <v>10</v>
      </c>
      <c r="F49" s="61" t="s">
        <v>10</v>
      </c>
      <c r="G49" s="63" t="s">
        <v>10</v>
      </c>
    </row>
    <row r="50" spans="1:7" ht="18" customHeight="1" x14ac:dyDescent="0.25">
      <c r="A50" s="579"/>
      <c r="B50" s="575"/>
      <c r="C50" s="60" t="s">
        <v>13</v>
      </c>
      <c r="D50" s="59" t="s">
        <v>13</v>
      </c>
      <c r="E50" s="60" t="s">
        <v>13</v>
      </c>
      <c r="F50" s="60" t="s">
        <v>13</v>
      </c>
      <c r="G50" s="58" t="s">
        <v>13</v>
      </c>
    </row>
    <row r="51" spans="1:7" ht="18" customHeight="1" x14ac:dyDescent="0.25">
      <c r="A51" s="579"/>
      <c r="B51" s="575"/>
      <c r="C51" s="63" t="s">
        <v>16</v>
      </c>
      <c r="D51" s="62"/>
      <c r="E51" s="61"/>
      <c r="F51" s="61"/>
      <c r="G51" s="63" t="s">
        <v>16</v>
      </c>
    </row>
    <row r="52" spans="1:7" ht="18" customHeight="1" x14ac:dyDescent="0.25">
      <c r="A52" s="579"/>
      <c r="B52" s="575"/>
      <c r="C52" s="60" t="s">
        <v>19</v>
      </c>
      <c r="D52" s="59" t="s">
        <v>19</v>
      </c>
      <c r="E52" s="60"/>
      <c r="F52" s="60" t="s">
        <v>19</v>
      </c>
      <c r="G52" s="58" t="s">
        <v>19</v>
      </c>
    </row>
    <row r="53" spans="1:7" ht="18" customHeight="1" x14ac:dyDescent="0.25">
      <c r="A53" s="579"/>
      <c r="B53" s="575"/>
      <c r="C53" s="63" t="s">
        <v>22</v>
      </c>
      <c r="D53" s="61" t="s">
        <v>22</v>
      </c>
      <c r="E53" s="61"/>
      <c r="F53" s="61" t="s">
        <v>22</v>
      </c>
      <c r="G53" s="63" t="s">
        <v>22</v>
      </c>
    </row>
    <row r="54" spans="1:7" ht="18" customHeight="1" x14ac:dyDescent="0.25">
      <c r="A54" s="579"/>
      <c r="B54" s="575"/>
      <c r="C54" s="60" t="s">
        <v>24</v>
      </c>
      <c r="D54" s="60" t="s">
        <v>24</v>
      </c>
      <c r="E54" s="60"/>
      <c r="F54" s="60" t="s">
        <v>24</v>
      </c>
      <c r="G54" s="58" t="s">
        <v>24</v>
      </c>
    </row>
    <row r="55" spans="1:7" ht="18" customHeight="1" x14ac:dyDescent="0.25">
      <c r="A55" s="579"/>
      <c r="B55" s="575"/>
      <c r="C55" s="63" t="s">
        <v>27</v>
      </c>
      <c r="D55" s="61"/>
      <c r="E55" s="61" t="s">
        <v>27</v>
      </c>
      <c r="F55" s="61"/>
      <c r="G55" s="63" t="s">
        <v>27</v>
      </c>
    </row>
    <row r="56" spans="1:7" ht="18" customHeight="1" x14ac:dyDescent="0.25">
      <c r="A56" s="580"/>
      <c r="B56" s="581"/>
      <c r="C56" s="65" t="s">
        <v>30</v>
      </c>
      <c r="D56" s="65" t="s">
        <v>30</v>
      </c>
      <c r="E56" s="65" t="s">
        <v>30</v>
      </c>
      <c r="F56" s="65" t="s">
        <v>30</v>
      </c>
      <c r="G56" s="64" t="s">
        <v>30</v>
      </c>
    </row>
    <row r="57" spans="1:7" ht="18" customHeight="1" x14ac:dyDescent="0.25">
      <c r="A57" s="578" t="s">
        <v>76</v>
      </c>
      <c r="B57" s="576" t="str">
        <f>'Attività, servizi e usi'!C21</f>
        <v>Costruzione (DL)</v>
      </c>
      <c r="C57" s="496" t="s">
        <v>7</v>
      </c>
      <c r="D57" s="496" t="s">
        <v>7</v>
      </c>
      <c r="E57" s="496" t="s">
        <v>7</v>
      </c>
      <c r="F57" s="496" t="s">
        <v>7</v>
      </c>
      <c r="G57" s="497" t="s">
        <v>7</v>
      </c>
    </row>
    <row r="58" spans="1:7" ht="18" customHeight="1" x14ac:dyDescent="0.25">
      <c r="A58" s="579"/>
      <c r="B58" s="577"/>
      <c r="C58" s="498" t="s">
        <v>10</v>
      </c>
      <c r="D58" s="498" t="s">
        <v>10</v>
      </c>
      <c r="E58" s="499" t="s">
        <v>10</v>
      </c>
      <c r="F58" s="499" t="s">
        <v>10</v>
      </c>
      <c r="G58" s="498" t="s">
        <v>10</v>
      </c>
    </row>
    <row r="59" spans="1:7" ht="18" customHeight="1" x14ac:dyDescent="0.25">
      <c r="A59" s="579"/>
      <c r="B59" s="577"/>
      <c r="C59" s="500" t="s">
        <v>13</v>
      </c>
      <c r="D59" s="500" t="s">
        <v>13</v>
      </c>
      <c r="E59" s="500" t="s">
        <v>13</v>
      </c>
      <c r="F59" s="500" t="s">
        <v>13</v>
      </c>
      <c r="G59" s="501" t="s">
        <v>13</v>
      </c>
    </row>
    <row r="60" spans="1:7" ht="18" customHeight="1" x14ac:dyDescent="0.25">
      <c r="A60" s="579"/>
      <c r="B60" s="577"/>
      <c r="C60" s="499" t="s">
        <v>16</v>
      </c>
      <c r="D60" s="499"/>
      <c r="E60" s="499"/>
      <c r="F60" s="499"/>
      <c r="G60" s="498" t="s">
        <v>16</v>
      </c>
    </row>
    <row r="61" spans="1:7" ht="18" customHeight="1" x14ac:dyDescent="0.25">
      <c r="A61" s="579"/>
      <c r="B61" s="577"/>
      <c r="C61" s="500" t="s">
        <v>19</v>
      </c>
      <c r="D61" s="500" t="s">
        <v>19</v>
      </c>
      <c r="E61" s="500"/>
      <c r="F61" s="500" t="s">
        <v>19</v>
      </c>
      <c r="G61" s="501" t="s">
        <v>19</v>
      </c>
    </row>
    <row r="62" spans="1:7" ht="18" customHeight="1" x14ac:dyDescent="0.25">
      <c r="A62" s="579"/>
      <c r="B62" s="577"/>
      <c r="C62" s="499" t="s">
        <v>22</v>
      </c>
      <c r="D62" s="499" t="s">
        <v>22</v>
      </c>
      <c r="E62" s="499"/>
      <c r="F62" s="499" t="s">
        <v>22</v>
      </c>
      <c r="G62" s="498" t="s">
        <v>22</v>
      </c>
    </row>
    <row r="63" spans="1:7" ht="18" customHeight="1" x14ac:dyDescent="0.25">
      <c r="A63" s="579"/>
      <c r="B63" s="577"/>
      <c r="C63" s="500" t="s">
        <v>24</v>
      </c>
      <c r="D63" s="500" t="s">
        <v>24</v>
      </c>
      <c r="E63" s="500"/>
      <c r="F63" s="500" t="s">
        <v>24</v>
      </c>
      <c r="G63" s="501" t="s">
        <v>24</v>
      </c>
    </row>
    <row r="64" spans="1:7" ht="18" customHeight="1" x14ac:dyDescent="0.25">
      <c r="A64" s="579"/>
      <c r="B64" s="577"/>
      <c r="C64" s="499" t="s">
        <v>27</v>
      </c>
      <c r="D64" s="499"/>
      <c r="E64" s="499" t="s">
        <v>27</v>
      </c>
      <c r="F64" s="499"/>
      <c r="G64" s="498" t="s">
        <v>27</v>
      </c>
    </row>
    <row r="65" spans="1:7" ht="18" customHeight="1" x14ac:dyDescent="0.25">
      <c r="A65" s="579"/>
      <c r="B65" s="582"/>
      <c r="C65" s="506" t="s">
        <v>30</v>
      </c>
      <c r="D65" s="506" t="s">
        <v>30</v>
      </c>
      <c r="E65" s="505" t="s">
        <v>30</v>
      </c>
      <c r="F65" s="505" t="s">
        <v>30</v>
      </c>
      <c r="G65" s="506" t="s">
        <v>30</v>
      </c>
    </row>
    <row r="66" spans="1:7" ht="18" customHeight="1" x14ac:dyDescent="0.25">
      <c r="A66" s="579"/>
      <c r="B66" s="574" t="str">
        <f>'Attività, servizi e usi'!C22</f>
        <v>Costruzione (CSP/CSE)</v>
      </c>
      <c r="C66" s="497" t="s">
        <v>7</v>
      </c>
      <c r="D66" s="497" t="s">
        <v>7</v>
      </c>
      <c r="E66" s="497" t="s">
        <v>7</v>
      </c>
      <c r="F66" s="497" t="s">
        <v>7</v>
      </c>
      <c r="G66" s="497" t="s">
        <v>7</v>
      </c>
    </row>
    <row r="67" spans="1:7" ht="18" customHeight="1" x14ac:dyDescent="0.25">
      <c r="A67" s="579"/>
      <c r="B67" s="575"/>
      <c r="C67" s="503" t="s">
        <v>40</v>
      </c>
      <c r="D67" s="503" t="s">
        <v>40</v>
      </c>
      <c r="E67" s="503" t="s">
        <v>40</v>
      </c>
      <c r="F67" s="503" t="s">
        <v>40</v>
      </c>
      <c r="G67" s="503" t="s">
        <v>40</v>
      </c>
    </row>
    <row r="68" spans="1:7" ht="18" customHeight="1" x14ac:dyDescent="0.25">
      <c r="A68" s="579"/>
      <c r="B68" s="575"/>
      <c r="C68" s="504" t="s">
        <v>44</v>
      </c>
      <c r="D68" s="504" t="s">
        <v>44</v>
      </c>
      <c r="E68" s="504" t="s">
        <v>44</v>
      </c>
      <c r="F68" s="504" t="s">
        <v>44</v>
      </c>
      <c r="G68" s="504" t="s">
        <v>44</v>
      </c>
    </row>
    <row r="69" spans="1:7" ht="18" customHeight="1" x14ac:dyDescent="0.25">
      <c r="A69" s="579"/>
      <c r="B69" s="576" t="str">
        <f>'Attività, servizi e usi'!C23</f>
        <v>Costruzione (As-Built)</v>
      </c>
      <c r="C69" s="498" t="s">
        <v>4</v>
      </c>
      <c r="D69" s="498" t="s">
        <v>4</v>
      </c>
      <c r="E69" s="498" t="s">
        <v>4</v>
      </c>
      <c r="F69" s="498" t="s">
        <v>4</v>
      </c>
      <c r="G69" s="498" t="s">
        <v>4</v>
      </c>
    </row>
    <row r="70" spans="1:7" ht="18" customHeight="1" x14ac:dyDescent="0.25">
      <c r="A70" s="579"/>
      <c r="B70" s="577"/>
      <c r="C70" s="501" t="s">
        <v>7</v>
      </c>
      <c r="D70" s="501" t="s">
        <v>7</v>
      </c>
      <c r="E70" s="501" t="s">
        <v>7</v>
      </c>
      <c r="F70" s="501" t="s">
        <v>7</v>
      </c>
      <c r="G70" s="501" t="s">
        <v>7</v>
      </c>
    </row>
    <row r="71" spans="1:7" ht="18" customHeight="1" x14ac:dyDescent="0.25">
      <c r="A71" s="579"/>
      <c r="B71" s="577"/>
      <c r="C71" s="498" t="s">
        <v>10</v>
      </c>
      <c r="D71" s="498" t="s">
        <v>10</v>
      </c>
      <c r="E71" s="498" t="s">
        <v>10</v>
      </c>
      <c r="F71" s="498" t="s">
        <v>10</v>
      </c>
      <c r="G71" s="498" t="s">
        <v>10</v>
      </c>
    </row>
    <row r="72" spans="1:7" ht="18" customHeight="1" x14ac:dyDescent="0.25">
      <c r="A72" s="579"/>
      <c r="B72" s="577"/>
      <c r="C72" s="501" t="s">
        <v>16</v>
      </c>
      <c r="D72" s="501"/>
      <c r="E72" s="501"/>
      <c r="F72" s="501"/>
      <c r="G72" s="501" t="s">
        <v>16</v>
      </c>
    </row>
    <row r="73" spans="1:7" ht="18" customHeight="1" x14ac:dyDescent="0.25">
      <c r="A73" s="579"/>
      <c r="B73" s="577"/>
      <c r="C73" s="498" t="s">
        <v>19</v>
      </c>
      <c r="D73" s="498" t="s">
        <v>19</v>
      </c>
      <c r="E73" s="498"/>
      <c r="F73" s="498" t="s">
        <v>19</v>
      </c>
      <c r="G73" s="498" t="s">
        <v>19</v>
      </c>
    </row>
    <row r="74" spans="1:7" ht="18" customHeight="1" x14ac:dyDescent="0.25">
      <c r="A74" s="579"/>
      <c r="B74" s="577"/>
      <c r="C74" s="501" t="s">
        <v>22</v>
      </c>
      <c r="D74" s="501" t="s">
        <v>22</v>
      </c>
      <c r="E74" s="501"/>
      <c r="F74" s="501" t="s">
        <v>22</v>
      </c>
      <c r="G74" s="501" t="s">
        <v>22</v>
      </c>
    </row>
    <row r="75" spans="1:7" ht="18" customHeight="1" x14ac:dyDescent="0.25">
      <c r="A75" s="579"/>
      <c r="B75" s="577"/>
      <c r="C75" s="498" t="s">
        <v>24</v>
      </c>
      <c r="D75" s="498" t="s">
        <v>24</v>
      </c>
      <c r="E75" s="498"/>
      <c r="F75" s="498" t="s">
        <v>24</v>
      </c>
      <c r="G75" s="498" t="s">
        <v>24</v>
      </c>
    </row>
    <row r="76" spans="1:7" ht="18" customHeight="1" x14ac:dyDescent="0.25">
      <c r="A76" s="579"/>
      <c r="B76" s="577"/>
      <c r="C76" s="501" t="s">
        <v>27</v>
      </c>
      <c r="D76" s="501"/>
      <c r="E76" s="501" t="s">
        <v>27</v>
      </c>
      <c r="F76" s="501"/>
      <c r="G76" s="501"/>
    </row>
    <row r="77" spans="1:7" ht="18" customHeight="1" x14ac:dyDescent="0.25">
      <c r="A77" s="579"/>
      <c r="B77" s="577"/>
      <c r="C77" s="498" t="s">
        <v>30</v>
      </c>
      <c r="D77" s="498" t="s">
        <v>30</v>
      </c>
      <c r="E77" s="498" t="s">
        <v>30</v>
      </c>
      <c r="F77" s="498" t="s">
        <v>30</v>
      </c>
      <c r="G77" s="498" t="s">
        <v>30</v>
      </c>
    </row>
    <row r="78" spans="1:7" ht="18" customHeight="1" x14ac:dyDescent="0.25">
      <c r="A78" s="578" t="s">
        <v>802</v>
      </c>
      <c r="B78" s="574" t="str">
        <f>'Attività, servizi e usi'!C24</f>
        <v>Manutenzione</v>
      </c>
      <c r="C78" s="496" t="s">
        <v>803</v>
      </c>
      <c r="D78" s="496" t="s">
        <v>803</v>
      </c>
      <c r="E78" s="496" t="s">
        <v>803</v>
      </c>
      <c r="F78" s="496" t="s">
        <v>803</v>
      </c>
      <c r="G78" s="497" t="s">
        <v>4</v>
      </c>
    </row>
    <row r="79" spans="1:7" ht="18" customHeight="1" x14ac:dyDescent="0.25">
      <c r="A79" s="579"/>
      <c r="B79" s="575"/>
      <c r="C79" s="498" t="s">
        <v>803</v>
      </c>
      <c r="D79" s="498" t="s">
        <v>803</v>
      </c>
      <c r="E79" s="498" t="s">
        <v>803</v>
      </c>
      <c r="F79" s="498" t="s">
        <v>803</v>
      </c>
      <c r="G79" s="498" t="s">
        <v>7</v>
      </c>
    </row>
    <row r="80" spans="1:7" ht="18" customHeight="1" x14ac:dyDescent="0.25">
      <c r="A80" s="579"/>
      <c r="B80" s="575"/>
      <c r="C80" s="500" t="s">
        <v>803</v>
      </c>
      <c r="D80" s="500" t="s">
        <v>803</v>
      </c>
      <c r="E80" s="500" t="s">
        <v>803</v>
      </c>
      <c r="F80" s="500" t="s">
        <v>803</v>
      </c>
      <c r="G80" s="501" t="s">
        <v>10</v>
      </c>
    </row>
    <row r="81" spans="1:7" ht="18" customHeight="1" x14ac:dyDescent="0.25">
      <c r="A81" s="579"/>
      <c r="B81" s="575"/>
      <c r="C81" s="499" t="s">
        <v>803</v>
      </c>
      <c r="D81" s="499" t="s">
        <v>803</v>
      </c>
      <c r="E81" s="499" t="s">
        <v>803</v>
      </c>
      <c r="F81" s="499" t="s">
        <v>803</v>
      </c>
      <c r="G81" s="498" t="s">
        <v>13</v>
      </c>
    </row>
    <row r="82" spans="1:7" ht="18" customHeight="1" x14ac:dyDescent="0.25">
      <c r="A82" s="579"/>
      <c r="B82" s="575"/>
      <c r="C82" s="500" t="s">
        <v>803</v>
      </c>
      <c r="D82" s="500" t="s">
        <v>803</v>
      </c>
      <c r="E82" s="500" t="s">
        <v>803</v>
      </c>
      <c r="F82" s="500" t="s">
        <v>803</v>
      </c>
      <c r="G82" s="501" t="s">
        <v>16</v>
      </c>
    </row>
    <row r="83" spans="1:7" ht="18" customHeight="1" x14ac:dyDescent="0.25">
      <c r="A83" s="579"/>
      <c r="B83" s="575"/>
      <c r="C83" s="499" t="s">
        <v>803</v>
      </c>
      <c r="D83" s="499" t="s">
        <v>803</v>
      </c>
      <c r="E83" s="499" t="s">
        <v>803</v>
      </c>
      <c r="F83" s="499" t="s">
        <v>803</v>
      </c>
      <c r="G83" s="498" t="s">
        <v>19</v>
      </c>
    </row>
    <row r="84" spans="1:7" ht="18" customHeight="1" x14ac:dyDescent="0.25">
      <c r="A84" s="579"/>
      <c r="B84" s="575"/>
      <c r="C84" s="500" t="s">
        <v>803</v>
      </c>
      <c r="D84" s="500" t="s">
        <v>803</v>
      </c>
      <c r="E84" s="500" t="s">
        <v>803</v>
      </c>
      <c r="F84" s="500" t="s">
        <v>803</v>
      </c>
      <c r="G84" s="501" t="s">
        <v>22</v>
      </c>
    </row>
    <row r="85" spans="1:7" ht="18" customHeight="1" x14ac:dyDescent="0.25">
      <c r="A85" s="579"/>
      <c r="B85" s="575"/>
      <c r="C85" s="499" t="s">
        <v>803</v>
      </c>
      <c r="D85" s="499" t="s">
        <v>803</v>
      </c>
      <c r="E85" s="499" t="s">
        <v>803</v>
      </c>
      <c r="F85" s="499" t="s">
        <v>803</v>
      </c>
      <c r="G85" s="498" t="s">
        <v>24</v>
      </c>
    </row>
    <row r="86" spans="1:7" ht="18" customHeight="1" x14ac:dyDescent="0.25">
      <c r="A86" s="579"/>
      <c r="B86" s="575"/>
      <c r="C86" s="500" t="s">
        <v>803</v>
      </c>
      <c r="D86" s="500" t="s">
        <v>803</v>
      </c>
      <c r="E86" s="500" t="s">
        <v>803</v>
      </c>
      <c r="F86" s="500" t="s">
        <v>803</v>
      </c>
      <c r="G86" s="501" t="s">
        <v>27</v>
      </c>
    </row>
    <row r="87" spans="1:7" ht="18" customHeight="1" x14ac:dyDescent="0.25">
      <c r="A87" s="580"/>
      <c r="B87" s="581"/>
      <c r="C87" s="502" t="s">
        <v>803</v>
      </c>
      <c r="D87" s="502" t="s">
        <v>803</v>
      </c>
      <c r="E87" s="502" t="s">
        <v>803</v>
      </c>
      <c r="F87" s="502" t="s">
        <v>803</v>
      </c>
      <c r="G87" s="502" t="s">
        <v>30</v>
      </c>
    </row>
  </sheetData>
  <mergeCells count="18">
    <mergeCell ref="B37:B46"/>
    <mergeCell ref="B47:B56"/>
    <mergeCell ref="A27:A56"/>
    <mergeCell ref="B12:B18"/>
    <mergeCell ref="B19:B26"/>
    <mergeCell ref="A5:A26"/>
    <mergeCell ref="B27:B36"/>
    <mergeCell ref="A1:G1"/>
    <mergeCell ref="B3:B4"/>
    <mergeCell ref="A3:A4"/>
    <mergeCell ref="C3:G3"/>
    <mergeCell ref="B6:B11"/>
    <mergeCell ref="B66:B68"/>
    <mergeCell ref="B69:B77"/>
    <mergeCell ref="A57:A77"/>
    <mergeCell ref="A78:A87"/>
    <mergeCell ref="B78:B87"/>
    <mergeCell ref="B57:B65"/>
  </mergeCells>
  <pageMargins left="0.7" right="0.7" top="0.75" bottom="0.75"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topLeftCell="A106" workbookViewId="0">
      <selection activeCell="I108" sqref="I108"/>
    </sheetView>
  </sheetViews>
  <sheetFormatPr defaultColWidth="8.85546875" defaultRowHeight="15" x14ac:dyDescent="0.25"/>
  <cols>
    <col min="1" max="1" width="11.28515625" style="459" customWidth="1"/>
    <col min="2" max="2" width="25.5703125" customWidth="1"/>
    <col min="3" max="3" width="35" customWidth="1"/>
    <col min="4" max="4" width="18.28515625" style="460" customWidth="1"/>
    <col min="5" max="5" width="34.85546875" customWidth="1"/>
    <col min="6" max="6" width="27.28515625" customWidth="1"/>
    <col min="7" max="7" width="18.28515625" style="461" customWidth="1"/>
    <col min="8" max="8" width="20.42578125" customWidth="1"/>
  </cols>
  <sheetData>
    <row r="1" spans="1:8" ht="47.25" customHeight="1" thickBot="1" x14ac:dyDescent="0.3">
      <c r="A1" s="317" t="s">
        <v>624</v>
      </c>
      <c r="B1" s="318" t="s">
        <v>625</v>
      </c>
      <c r="C1" s="318" t="s">
        <v>626</v>
      </c>
      <c r="D1" s="318" t="s">
        <v>627</v>
      </c>
      <c r="E1" s="318" t="s">
        <v>628</v>
      </c>
      <c r="F1" s="318" t="s">
        <v>629</v>
      </c>
      <c r="G1" s="319" t="s">
        <v>630</v>
      </c>
      <c r="H1" s="320" t="s">
        <v>631</v>
      </c>
    </row>
    <row r="2" spans="1:8" x14ac:dyDescent="0.25">
      <c r="A2" s="592" t="s">
        <v>4</v>
      </c>
      <c r="B2" s="595" t="s">
        <v>632</v>
      </c>
      <c r="C2" s="647" t="s">
        <v>633</v>
      </c>
      <c r="D2" s="619" t="s">
        <v>634</v>
      </c>
      <c r="E2" s="633" t="s">
        <v>635</v>
      </c>
      <c r="F2" s="619" t="s">
        <v>441</v>
      </c>
      <c r="G2" s="620" t="s">
        <v>636</v>
      </c>
      <c r="H2" s="648" t="s">
        <v>637</v>
      </c>
    </row>
    <row r="3" spans="1:8" x14ac:dyDescent="0.25">
      <c r="A3" s="593"/>
      <c r="B3" s="596"/>
      <c r="C3" s="599"/>
      <c r="D3" s="603"/>
      <c r="E3" s="605"/>
      <c r="F3" s="603"/>
      <c r="G3" s="616"/>
      <c r="H3" s="649"/>
    </row>
    <row r="4" spans="1:8" x14ac:dyDescent="0.25">
      <c r="A4" s="593"/>
      <c r="B4" s="596"/>
      <c r="C4" s="600"/>
      <c r="D4" s="321" t="s">
        <v>634</v>
      </c>
      <c r="E4" s="322" t="s">
        <v>638</v>
      </c>
      <c r="F4" s="321" t="s">
        <v>441</v>
      </c>
      <c r="G4" s="323" t="s">
        <v>636</v>
      </c>
      <c r="H4" s="324" t="s">
        <v>639</v>
      </c>
    </row>
    <row r="5" spans="1:8" ht="30.75" thickBot="1" x14ac:dyDescent="0.3">
      <c r="A5" s="593"/>
      <c r="B5" s="596"/>
      <c r="C5" s="601"/>
      <c r="D5" s="325" t="s">
        <v>634</v>
      </c>
      <c r="E5" s="326" t="s">
        <v>640</v>
      </c>
      <c r="F5" s="325" t="s">
        <v>441</v>
      </c>
      <c r="G5" s="327" t="s">
        <v>636</v>
      </c>
      <c r="H5" s="328" t="s">
        <v>641</v>
      </c>
    </row>
    <row r="6" spans="1:8" ht="75" x14ac:dyDescent="0.25">
      <c r="A6" s="593"/>
      <c r="B6" s="596"/>
      <c r="C6" s="329" t="s">
        <v>642</v>
      </c>
      <c r="D6" s="330" t="s">
        <v>643</v>
      </c>
      <c r="E6" s="331" t="s">
        <v>644</v>
      </c>
      <c r="F6" s="331" t="s">
        <v>780</v>
      </c>
      <c r="G6" s="332" t="s">
        <v>636</v>
      </c>
      <c r="H6" s="333" t="s">
        <v>645</v>
      </c>
    </row>
    <row r="7" spans="1:8" ht="75" x14ac:dyDescent="0.25">
      <c r="A7" s="593"/>
      <c r="B7" s="596"/>
      <c r="C7" s="334" t="s">
        <v>646</v>
      </c>
      <c r="D7" s="335" t="s">
        <v>643</v>
      </c>
      <c r="E7" s="336" t="s">
        <v>647</v>
      </c>
      <c r="F7" s="336" t="s">
        <v>781</v>
      </c>
      <c r="G7" s="337" t="s">
        <v>636</v>
      </c>
      <c r="H7" s="338" t="s">
        <v>645</v>
      </c>
    </row>
    <row r="8" spans="1:8" ht="45.75" thickBot="1" x14ac:dyDescent="0.3">
      <c r="A8" s="593"/>
      <c r="B8" s="596"/>
      <c r="C8" s="339" t="s">
        <v>648</v>
      </c>
      <c r="D8" s="340" t="s">
        <v>643</v>
      </c>
      <c r="E8" s="341" t="s">
        <v>649</v>
      </c>
      <c r="F8" s="341" t="s">
        <v>650</v>
      </c>
      <c r="G8" s="342" t="s">
        <v>651</v>
      </c>
      <c r="H8" s="343" t="s">
        <v>652</v>
      </c>
    </row>
    <row r="9" spans="1:8" ht="30.75" thickBot="1" x14ac:dyDescent="0.3">
      <c r="A9" s="593"/>
      <c r="B9" s="596"/>
      <c r="C9" s="344" t="s">
        <v>653</v>
      </c>
      <c r="D9" s="345"/>
      <c r="E9" s="346" t="s">
        <v>654</v>
      </c>
      <c r="F9" s="345" t="s">
        <v>655</v>
      </c>
      <c r="G9" s="347" t="s">
        <v>656</v>
      </c>
      <c r="H9" s="348" t="s">
        <v>657</v>
      </c>
    </row>
    <row r="10" spans="1:8" x14ac:dyDescent="0.25">
      <c r="A10" s="593"/>
      <c r="B10" s="596"/>
      <c r="C10" s="349" t="s">
        <v>658</v>
      </c>
      <c r="D10" s="350" t="s">
        <v>643</v>
      </c>
      <c r="E10" s="351" t="s">
        <v>659</v>
      </c>
      <c r="F10" s="350" t="s">
        <v>660</v>
      </c>
      <c r="G10" s="352" t="s">
        <v>661</v>
      </c>
      <c r="H10" s="353" t="s">
        <v>662</v>
      </c>
    </row>
    <row r="11" spans="1:8" x14ac:dyDescent="0.25">
      <c r="A11" s="593"/>
      <c r="B11" s="596"/>
      <c r="C11" s="354" t="s">
        <v>663</v>
      </c>
      <c r="D11" s="355" t="s">
        <v>643</v>
      </c>
      <c r="E11" s="356" t="s">
        <v>664</v>
      </c>
      <c r="F11" s="355" t="s">
        <v>665</v>
      </c>
      <c r="G11" s="357" t="s">
        <v>661</v>
      </c>
      <c r="H11" s="358" t="s">
        <v>662</v>
      </c>
    </row>
    <row r="12" spans="1:8" ht="15.75" thickBot="1" x14ac:dyDescent="0.3">
      <c r="A12" s="594"/>
      <c r="B12" s="597"/>
      <c r="C12" s="359" t="s">
        <v>666</v>
      </c>
      <c r="D12" s="360" t="s">
        <v>643</v>
      </c>
      <c r="E12" s="361" t="s">
        <v>667</v>
      </c>
      <c r="F12" s="360" t="s">
        <v>668</v>
      </c>
      <c r="G12" s="362" t="s">
        <v>661</v>
      </c>
      <c r="H12" s="363" t="s">
        <v>662</v>
      </c>
    </row>
    <row r="13" spans="1:8" x14ac:dyDescent="0.25">
      <c r="A13" s="592" t="s">
        <v>7</v>
      </c>
      <c r="B13" s="595" t="s">
        <v>669</v>
      </c>
      <c r="C13" s="598" t="s">
        <v>633</v>
      </c>
      <c r="D13" s="602" t="s">
        <v>634</v>
      </c>
      <c r="E13" s="604" t="s">
        <v>635</v>
      </c>
      <c r="F13" s="602" t="s">
        <v>441</v>
      </c>
      <c r="G13" s="615" t="s">
        <v>636</v>
      </c>
      <c r="H13" s="617" t="s">
        <v>637</v>
      </c>
    </row>
    <row r="14" spans="1:8" x14ac:dyDescent="0.25">
      <c r="A14" s="593"/>
      <c r="B14" s="596"/>
      <c r="C14" s="599"/>
      <c r="D14" s="603"/>
      <c r="E14" s="605"/>
      <c r="F14" s="603"/>
      <c r="G14" s="616"/>
      <c r="H14" s="618"/>
    </row>
    <row r="15" spans="1:8" x14ac:dyDescent="0.25">
      <c r="A15" s="593"/>
      <c r="B15" s="596"/>
      <c r="C15" s="600"/>
      <c r="D15" s="321" t="s">
        <v>634</v>
      </c>
      <c r="E15" s="322" t="s">
        <v>638</v>
      </c>
      <c r="F15" s="321" t="s">
        <v>441</v>
      </c>
      <c r="G15" s="323" t="s">
        <v>636</v>
      </c>
      <c r="H15" s="324" t="s">
        <v>639</v>
      </c>
    </row>
    <row r="16" spans="1:8" ht="30.75" thickBot="1" x14ac:dyDescent="0.3">
      <c r="A16" s="593"/>
      <c r="B16" s="596"/>
      <c r="C16" s="601"/>
      <c r="D16" s="325" t="s">
        <v>634</v>
      </c>
      <c r="E16" s="326" t="s">
        <v>640</v>
      </c>
      <c r="F16" s="325" t="s">
        <v>441</v>
      </c>
      <c r="G16" s="327" t="s">
        <v>636</v>
      </c>
      <c r="H16" s="328" t="s">
        <v>641</v>
      </c>
    </row>
    <row r="17" spans="1:8" ht="75" x14ac:dyDescent="0.25">
      <c r="A17" s="593"/>
      <c r="B17" s="596"/>
      <c r="C17" s="329" t="s">
        <v>642</v>
      </c>
      <c r="D17" s="330" t="s">
        <v>643</v>
      </c>
      <c r="E17" s="331" t="s">
        <v>644</v>
      </c>
      <c r="F17" s="331" t="s">
        <v>670</v>
      </c>
      <c r="G17" s="332" t="s">
        <v>636</v>
      </c>
      <c r="H17" s="333" t="s">
        <v>645</v>
      </c>
    </row>
    <row r="18" spans="1:8" ht="30" x14ac:dyDescent="0.25">
      <c r="A18" s="593"/>
      <c r="B18" s="596"/>
      <c r="C18" s="334" t="s">
        <v>671</v>
      </c>
      <c r="D18" s="364" t="s">
        <v>634</v>
      </c>
      <c r="E18" s="365" t="s">
        <v>672</v>
      </c>
      <c r="F18" s="364" t="s">
        <v>673</v>
      </c>
      <c r="G18" s="366" t="s">
        <v>636</v>
      </c>
      <c r="H18" s="367" t="s">
        <v>652</v>
      </c>
    </row>
    <row r="19" spans="1:8" ht="60" customHeight="1" thickBot="1" x14ac:dyDescent="0.3">
      <c r="A19" s="593"/>
      <c r="B19" s="596"/>
      <c r="C19" s="368" t="s">
        <v>674</v>
      </c>
      <c r="D19" s="369" t="s">
        <v>634</v>
      </c>
      <c r="E19" s="370" t="s">
        <v>675</v>
      </c>
      <c r="F19" s="369" t="s">
        <v>673</v>
      </c>
      <c r="G19" s="371" t="s">
        <v>636</v>
      </c>
      <c r="H19" s="372" t="s">
        <v>652</v>
      </c>
    </row>
    <row r="20" spans="1:8" x14ac:dyDescent="0.25">
      <c r="A20" s="593"/>
      <c r="B20" s="596"/>
      <c r="C20" s="373" t="s">
        <v>676</v>
      </c>
      <c r="D20" s="374"/>
      <c r="E20" s="375" t="s">
        <v>677</v>
      </c>
      <c r="F20" s="374" t="s">
        <v>678</v>
      </c>
      <c r="G20" s="376" t="s">
        <v>656</v>
      </c>
      <c r="H20" s="377" t="s">
        <v>679</v>
      </c>
    </row>
    <row r="21" spans="1:8" x14ac:dyDescent="0.25">
      <c r="A21" s="593"/>
      <c r="B21" s="596"/>
      <c r="C21" s="378" t="s">
        <v>680</v>
      </c>
      <c r="D21" s="379"/>
      <c r="E21" s="380" t="s">
        <v>654</v>
      </c>
      <c r="F21" s="379" t="s">
        <v>681</v>
      </c>
      <c r="G21" s="381" t="s">
        <v>656</v>
      </c>
      <c r="H21" s="382" t="s">
        <v>657</v>
      </c>
    </row>
    <row r="22" spans="1:8" x14ac:dyDescent="0.25">
      <c r="A22" s="593"/>
      <c r="B22" s="596"/>
      <c r="C22" s="378" t="s">
        <v>680</v>
      </c>
      <c r="D22" s="379"/>
      <c r="E22" s="380" t="s">
        <v>654</v>
      </c>
      <c r="F22" s="379" t="s">
        <v>682</v>
      </c>
      <c r="G22" s="381" t="s">
        <v>656</v>
      </c>
      <c r="H22" s="382" t="s">
        <v>657</v>
      </c>
    </row>
    <row r="23" spans="1:8" ht="15.75" thickBot="1" x14ac:dyDescent="0.3">
      <c r="A23" s="593"/>
      <c r="B23" s="596"/>
      <c r="C23" s="383" t="s">
        <v>680</v>
      </c>
      <c r="D23" s="384"/>
      <c r="E23" s="385" t="s">
        <v>683</v>
      </c>
      <c r="F23" s="384" t="s">
        <v>682</v>
      </c>
      <c r="G23" s="386" t="s">
        <v>651</v>
      </c>
      <c r="H23" s="387" t="s">
        <v>684</v>
      </c>
    </row>
    <row r="24" spans="1:8" ht="15.75" thickBot="1" x14ac:dyDescent="0.3">
      <c r="A24" s="594"/>
      <c r="B24" s="597"/>
      <c r="C24" s="388" t="s">
        <v>685</v>
      </c>
      <c r="D24" s="389" t="s">
        <v>643</v>
      </c>
      <c r="E24" s="390" t="s">
        <v>686</v>
      </c>
      <c r="F24" s="389" t="s">
        <v>687</v>
      </c>
      <c r="G24" s="391" t="s">
        <v>661</v>
      </c>
      <c r="H24" s="392" t="s">
        <v>662</v>
      </c>
    </row>
    <row r="25" spans="1:8" x14ac:dyDescent="0.25">
      <c r="A25" s="592" t="s">
        <v>10</v>
      </c>
      <c r="B25" s="595" t="s">
        <v>688</v>
      </c>
      <c r="C25" s="598" t="s">
        <v>633</v>
      </c>
      <c r="D25" s="602" t="s">
        <v>634</v>
      </c>
      <c r="E25" s="604" t="s">
        <v>635</v>
      </c>
      <c r="F25" s="602" t="s">
        <v>441</v>
      </c>
      <c r="G25" s="615" t="s">
        <v>636</v>
      </c>
      <c r="H25" s="617" t="s">
        <v>637</v>
      </c>
    </row>
    <row r="26" spans="1:8" x14ac:dyDescent="0.25">
      <c r="A26" s="593"/>
      <c r="B26" s="596"/>
      <c r="C26" s="599"/>
      <c r="D26" s="603"/>
      <c r="E26" s="605"/>
      <c r="F26" s="603"/>
      <c r="G26" s="616"/>
      <c r="H26" s="618"/>
    </row>
    <row r="27" spans="1:8" x14ac:dyDescent="0.25">
      <c r="A27" s="593"/>
      <c r="B27" s="596"/>
      <c r="C27" s="600"/>
      <c r="D27" s="321" t="s">
        <v>634</v>
      </c>
      <c r="E27" s="322" t="s">
        <v>638</v>
      </c>
      <c r="F27" s="321" t="s">
        <v>441</v>
      </c>
      <c r="G27" s="323" t="s">
        <v>636</v>
      </c>
      <c r="H27" s="324" t="s">
        <v>639</v>
      </c>
    </row>
    <row r="28" spans="1:8" ht="30.75" thickBot="1" x14ac:dyDescent="0.3">
      <c r="A28" s="593"/>
      <c r="B28" s="596"/>
      <c r="C28" s="601"/>
      <c r="D28" s="325" t="s">
        <v>634</v>
      </c>
      <c r="E28" s="326" t="s">
        <v>640</v>
      </c>
      <c r="F28" s="325" t="s">
        <v>441</v>
      </c>
      <c r="G28" s="327" t="s">
        <v>636</v>
      </c>
      <c r="H28" s="328" t="s">
        <v>641</v>
      </c>
    </row>
    <row r="29" spans="1:8" ht="75" x14ac:dyDescent="0.25">
      <c r="A29" s="593"/>
      <c r="B29" s="596"/>
      <c r="C29" s="329" t="s">
        <v>642</v>
      </c>
      <c r="D29" s="330" t="s">
        <v>643</v>
      </c>
      <c r="E29" s="331" t="s">
        <v>644</v>
      </c>
      <c r="F29" s="331" t="s">
        <v>689</v>
      </c>
      <c r="G29" s="332" t="s">
        <v>636</v>
      </c>
      <c r="H29" s="333" t="s">
        <v>645</v>
      </c>
    </row>
    <row r="30" spans="1:8" ht="30" x14ac:dyDescent="0.25">
      <c r="A30" s="593"/>
      <c r="B30" s="596"/>
      <c r="C30" s="334" t="s">
        <v>674</v>
      </c>
      <c r="D30" s="335" t="s">
        <v>643</v>
      </c>
      <c r="E30" s="336" t="s">
        <v>690</v>
      </c>
      <c r="F30" s="336" t="s">
        <v>691</v>
      </c>
      <c r="G30" s="337" t="s">
        <v>636</v>
      </c>
      <c r="H30" s="338" t="s">
        <v>645</v>
      </c>
    </row>
    <row r="31" spans="1:8" ht="30.75" thickBot="1" x14ac:dyDescent="0.3">
      <c r="A31" s="593"/>
      <c r="B31" s="596"/>
      <c r="C31" s="393" t="s">
        <v>692</v>
      </c>
      <c r="D31" s="394" t="s">
        <v>643</v>
      </c>
      <c r="E31" s="370" t="s">
        <v>693</v>
      </c>
      <c r="F31" s="370" t="s">
        <v>694</v>
      </c>
      <c r="G31" s="395" t="s">
        <v>636</v>
      </c>
      <c r="H31" s="396" t="s">
        <v>695</v>
      </c>
    </row>
    <row r="32" spans="1:8" ht="15.75" thickBot="1" x14ac:dyDescent="0.3">
      <c r="A32" s="593"/>
      <c r="B32" s="596"/>
      <c r="C32" s="397" t="s">
        <v>676</v>
      </c>
      <c r="D32" s="398" t="s">
        <v>643</v>
      </c>
      <c r="E32" s="399" t="s">
        <v>677</v>
      </c>
      <c r="F32" s="398" t="s">
        <v>678</v>
      </c>
      <c r="G32" s="400" t="s">
        <v>656</v>
      </c>
      <c r="H32" s="348" t="s">
        <v>679</v>
      </c>
    </row>
    <row r="33" spans="1:8" x14ac:dyDescent="0.25">
      <c r="A33" s="593"/>
      <c r="B33" s="596"/>
      <c r="C33" s="373" t="s">
        <v>680</v>
      </c>
      <c r="D33" s="374" t="s">
        <v>643</v>
      </c>
      <c r="E33" s="375" t="s">
        <v>654</v>
      </c>
      <c r="F33" s="374" t="s">
        <v>696</v>
      </c>
      <c r="G33" s="376" t="s">
        <v>656</v>
      </c>
      <c r="H33" s="377" t="s">
        <v>657</v>
      </c>
    </row>
    <row r="34" spans="1:8" x14ac:dyDescent="0.25">
      <c r="A34" s="593"/>
      <c r="B34" s="596"/>
      <c r="C34" s="401" t="s">
        <v>658</v>
      </c>
      <c r="D34" s="402" t="s">
        <v>643</v>
      </c>
      <c r="E34" s="403" t="s">
        <v>697</v>
      </c>
      <c r="F34" s="402" t="s">
        <v>660</v>
      </c>
      <c r="G34" s="404" t="s">
        <v>661</v>
      </c>
      <c r="H34" s="358" t="s">
        <v>662</v>
      </c>
    </row>
    <row r="35" spans="1:8" x14ac:dyDescent="0.25">
      <c r="A35" s="593"/>
      <c r="B35" s="596"/>
      <c r="C35" s="401" t="s">
        <v>663</v>
      </c>
      <c r="D35" s="402" t="s">
        <v>643</v>
      </c>
      <c r="E35" s="403" t="s">
        <v>698</v>
      </c>
      <c r="F35" s="402" t="s">
        <v>665</v>
      </c>
      <c r="G35" s="404" t="s">
        <v>661</v>
      </c>
      <c r="H35" s="358" t="s">
        <v>662</v>
      </c>
    </row>
    <row r="36" spans="1:8" ht="15.75" thickBot="1" x14ac:dyDescent="0.3">
      <c r="A36" s="593"/>
      <c r="B36" s="596"/>
      <c r="C36" s="405" t="s">
        <v>666</v>
      </c>
      <c r="D36" s="406" t="s">
        <v>643</v>
      </c>
      <c r="E36" s="407" t="s">
        <v>699</v>
      </c>
      <c r="F36" s="406" t="s">
        <v>668</v>
      </c>
      <c r="G36" s="408" t="s">
        <v>661</v>
      </c>
      <c r="H36" s="363" t="s">
        <v>662</v>
      </c>
    </row>
    <row r="37" spans="1:8" ht="15.75" thickBot="1" x14ac:dyDescent="0.3">
      <c r="A37" s="594"/>
      <c r="B37" s="597"/>
      <c r="C37" s="409"/>
      <c r="D37" s="410"/>
      <c r="E37" s="411" t="s">
        <v>700</v>
      </c>
      <c r="F37" s="410" t="s">
        <v>701</v>
      </c>
      <c r="G37" s="412" t="s">
        <v>636</v>
      </c>
      <c r="H37" s="413" t="s">
        <v>702</v>
      </c>
    </row>
    <row r="38" spans="1:8" x14ac:dyDescent="0.25">
      <c r="A38" s="592" t="s">
        <v>13</v>
      </c>
      <c r="B38" s="595" t="s">
        <v>14</v>
      </c>
      <c r="C38" s="598" t="s">
        <v>633</v>
      </c>
      <c r="D38" s="602" t="s">
        <v>634</v>
      </c>
      <c r="E38" s="604" t="s">
        <v>635</v>
      </c>
      <c r="F38" s="602" t="s">
        <v>441</v>
      </c>
      <c r="G38" s="615" t="s">
        <v>636</v>
      </c>
      <c r="H38" s="617" t="s">
        <v>637</v>
      </c>
    </row>
    <row r="39" spans="1:8" x14ac:dyDescent="0.25">
      <c r="A39" s="593"/>
      <c r="B39" s="596"/>
      <c r="C39" s="599"/>
      <c r="D39" s="603"/>
      <c r="E39" s="605"/>
      <c r="F39" s="603"/>
      <c r="G39" s="616"/>
      <c r="H39" s="618"/>
    </row>
    <row r="40" spans="1:8" x14ac:dyDescent="0.25">
      <c r="A40" s="593"/>
      <c r="B40" s="596"/>
      <c r="C40" s="600"/>
      <c r="D40" s="321" t="s">
        <v>634</v>
      </c>
      <c r="E40" s="322" t="s">
        <v>638</v>
      </c>
      <c r="F40" s="321" t="s">
        <v>441</v>
      </c>
      <c r="G40" s="323" t="s">
        <v>636</v>
      </c>
      <c r="H40" s="324" t="s">
        <v>639</v>
      </c>
    </row>
    <row r="41" spans="1:8" ht="30.75" thickBot="1" x14ac:dyDescent="0.3">
      <c r="A41" s="593"/>
      <c r="B41" s="596"/>
      <c r="C41" s="601"/>
      <c r="D41" s="325" t="s">
        <v>634</v>
      </c>
      <c r="E41" s="326" t="s">
        <v>640</v>
      </c>
      <c r="F41" s="325" t="s">
        <v>441</v>
      </c>
      <c r="G41" s="327" t="s">
        <v>636</v>
      </c>
      <c r="H41" s="328" t="s">
        <v>641</v>
      </c>
    </row>
    <row r="42" spans="1:8" ht="75" x14ac:dyDescent="0.25">
      <c r="A42" s="593"/>
      <c r="B42" s="596"/>
      <c r="C42" s="329" t="s">
        <v>642</v>
      </c>
      <c r="D42" s="330" t="s">
        <v>643</v>
      </c>
      <c r="E42" s="331" t="s">
        <v>644</v>
      </c>
      <c r="F42" s="331" t="s">
        <v>703</v>
      </c>
      <c r="G42" s="332" t="s">
        <v>636</v>
      </c>
      <c r="H42" s="333" t="s">
        <v>645</v>
      </c>
    </row>
    <row r="43" spans="1:8" ht="30" x14ac:dyDescent="0.25">
      <c r="A43" s="593"/>
      <c r="B43" s="596"/>
      <c r="C43" s="334" t="s">
        <v>674</v>
      </c>
      <c r="D43" s="335" t="s">
        <v>643</v>
      </c>
      <c r="E43" s="336" t="s">
        <v>690</v>
      </c>
      <c r="F43" s="336" t="s">
        <v>691</v>
      </c>
      <c r="G43" s="337" t="s">
        <v>636</v>
      </c>
      <c r="H43" s="338" t="s">
        <v>645</v>
      </c>
    </row>
    <row r="44" spans="1:8" ht="30.75" thickBot="1" x14ac:dyDescent="0.3">
      <c r="A44" s="593"/>
      <c r="B44" s="596"/>
      <c r="C44" s="393" t="s">
        <v>704</v>
      </c>
      <c r="D44" s="394" t="s">
        <v>643</v>
      </c>
      <c r="E44" s="370" t="s">
        <v>705</v>
      </c>
      <c r="F44" s="370" t="s">
        <v>706</v>
      </c>
      <c r="G44" s="395" t="s">
        <v>636</v>
      </c>
      <c r="H44" s="396" t="s">
        <v>695</v>
      </c>
    </row>
    <row r="45" spans="1:8" ht="15.75" thickBot="1" x14ac:dyDescent="0.3">
      <c r="A45" s="593"/>
      <c r="B45" s="596"/>
      <c r="C45" s="397" t="s">
        <v>680</v>
      </c>
      <c r="D45" s="398"/>
      <c r="E45" s="399" t="s">
        <v>654</v>
      </c>
      <c r="F45" s="398" t="s">
        <v>696</v>
      </c>
      <c r="G45" s="400" t="s">
        <v>656</v>
      </c>
      <c r="H45" s="348" t="s">
        <v>657</v>
      </c>
    </row>
    <row r="46" spans="1:8" x14ac:dyDescent="0.25">
      <c r="A46" s="593"/>
      <c r="B46" s="596"/>
      <c r="C46" s="414" t="s">
        <v>658</v>
      </c>
      <c r="D46" s="415" t="s">
        <v>643</v>
      </c>
      <c r="E46" s="416" t="s">
        <v>659</v>
      </c>
      <c r="F46" s="415" t="s">
        <v>660</v>
      </c>
      <c r="G46" s="417" t="s">
        <v>661</v>
      </c>
      <c r="H46" s="353" t="s">
        <v>662</v>
      </c>
    </row>
    <row r="47" spans="1:8" x14ac:dyDescent="0.25">
      <c r="A47" s="593"/>
      <c r="B47" s="596"/>
      <c r="C47" s="401" t="s">
        <v>663</v>
      </c>
      <c r="D47" s="402" t="s">
        <v>643</v>
      </c>
      <c r="E47" s="403" t="s">
        <v>664</v>
      </c>
      <c r="F47" s="402" t="s">
        <v>665</v>
      </c>
      <c r="G47" s="404" t="s">
        <v>661</v>
      </c>
      <c r="H47" s="358" t="s">
        <v>662</v>
      </c>
    </row>
    <row r="48" spans="1:8" ht="15.75" thickBot="1" x14ac:dyDescent="0.3">
      <c r="A48" s="593"/>
      <c r="B48" s="596"/>
      <c r="C48" s="405" t="s">
        <v>666</v>
      </c>
      <c r="D48" s="406" t="s">
        <v>643</v>
      </c>
      <c r="E48" s="407" t="s">
        <v>667</v>
      </c>
      <c r="F48" s="406" t="s">
        <v>668</v>
      </c>
      <c r="G48" s="408" t="s">
        <v>661</v>
      </c>
      <c r="H48" s="363" t="s">
        <v>662</v>
      </c>
    </row>
    <row r="49" spans="1:8" ht="15.75" thickBot="1" x14ac:dyDescent="0.3">
      <c r="A49" s="594"/>
      <c r="B49" s="597"/>
      <c r="C49" s="409"/>
      <c r="D49" s="410"/>
      <c r="E49" s="411" t="s">
        <v>700</v>
      </c>
      <c r="F49" s="410" t="s">
        <v>701</v>
      </c>
      <c r="G49" s="412" t="s">
        <v>636</v>
      </c>
      <c r="H49" s="413" t="s">
        <v>702</v>
      </c>
    </row>
    <row r="50" spans="1:8" x14ac:dyDescent="0.25">
      <c r="A50" s="592" t="s">
        <v>16</v>
      </c>
      <c r="B50" s="595" t="s">
        <v>707</v>
      </c>
      <c r="C50" s="598" t="s">
        <v>633</v>
      </c>
      <c r="D50" s="602" t="s">
        <v>634</v>
      </c>
      <c r="E50" s="604" t="s">
        <v>635</v>
      </c>
      <c r="F50" s="602" t="s">
        <v>441</v>
      </c>
      <c r="G50" s="615" t="s">
        <v>636</v>
      </c>
      <c r="H50" s="617" t="s">
        <v>637</v>
      </c>
    </row>
    <row r="51" spans="1:8" x14ac:dyDescent="0.25">
      <c r="A51" s="593"/>
      <c r="B51" s="596"/>
      <c r="C51" s="599"/>
      <c r="D51" s="603"/>
      <c r="E51" s="605"/>
      <c r="F51" s="603"/>
      <c r="G51" s="616"/>
      <c r="H51" s="618"/>
    </row>
    <row r="52" spans="1:8" x14ac:dyDescent="0.25">
      <c r="A52" s="593"/>
      <c r="B52" s="596"/>
      <c r="C52" s="600"/>
      <c r="D52" s="321" t="s">
        <v>634</v>
      </c>
      <c r="E52" s="322" t="s">
        <v>638</v>
      </c>
      <c r="F52" s="321" t="s">
        <v>441</v>
      </c>
      <c r="G52" s="323" t="s">
        <v>636</v>
      </c>
      <c r="H52" s="324" t="s">
        <v>639</v>
      </c>
    </row>
    <row r="53" spans="1:8" ht="30.75" thickBot="1" x14ac:dyDescent="0.3">
      <c r="A53" s="593"/>
      <c r="B53" s="596"/>
      <c r="C53" s="601"/>
      <c r="D53" s="325" t="s">
        <v>634</v>
      </c>
      <c r="E53" s="326" t="s">
        <v>640</v>
      </c>
      <c r="F53" s="325" t="s">
        <v>441</v>
      </c>
      <c r="G53" s="327" t="s">
        <v>636</v>
      </c>
      <c r="H53" s="328" t="s">
        <v>641</v>
      </c>
    </row>
    <row r="54" spans="1:8" ht="75.75" thickBot="1" x14ac:dyDescent="0.3">
      <c r="A54" s="593"/>
      <c r="B54" s="596"/>
      <c r="C54" s="418" t="s">
        <v>642</v>
      </c>
      <c r="D54" s="419" t="s">
        <v>643</v>
      </c>
      <c r="E54" s="420" t="s">
        <v>644</v>
      </c>
      <c r="F54" s="420" t="s">
        <v>708</v>
      </c>
      <c r="G54" s="421" t="s">
        <v>636</v>
      </c>
      <c r="H54" s="422" t="s">
        <v>645</v>
      </c>
    </row>
    <row r="55" spans="1:8" ht="15.75" thickBot="1" x14ac:dyDescent="0.3">
      <c r="A55" s="593"/>
      <c r="B55" s="596"/>
      <c r="C55" s="397" t="s">
        <v>709</v>
      </c>
      <c r="D55" s="398"/>
      <c r="E55" s="399" t="s">
        <v>710</v>
      </c>
      <c r="F55" s="398" t="s">
        <v>678</v>
      </c>
      <c r="G55" s="400" t="s">
        <v>656</v>
      </c>
      <c r="H55" s="348" t="s">
        <v>679</v>
      </c>
    </row>
    <row r="56" spans="1:8" ht="26.25" x14ac:dyDescent="0.25">
      <c r="A56" s="593"/>
      <c r="B56" s="596"/>
      <c r="C56" s="423" t="s">
        <v>711</v>
      </c>
      <c r="D56" s="424" t="s">
        <v>643</v>
      </c>
      <c r="E56" s="425" t="s">
        <v>712</v>
      </c>
      <c r="F56" s="424" t="s">
        <v>650</v>
      </c>
      <c r="G56" s="426" t="s">
        <v>636</v>
      </c>
      <c r="H56" s="427" t="s">
        <v>652</v>
      </c>
    </row>
    <row r="57" spans="1:8" ht="26.25" x14ac:dyDescent="0.25">
      <c r="A57" s="593"/>
      <c r="B57" s="596"/>
      <c r="C57" s="428" t="s">
        <v>713</v>
      </c>
      <c r="D57" s="364" t="s">
        <v>643</v>
      </c>
      <c r="E57" s="365" t="s">
        <v>714</v>
      </c>
      <c r="F57" s="364" t="s">
        <v>691</v>
      </c>
      <c r="G57" s="366" t="s">
        <v>636</v>
      </c>
      <c r="H57" s="367" t="s">
        <v>652</v>
      </c>
    </row>
    <row r="58" spans="1:8" ht="27" thickBot="1" x14ac:dyDescent="0.3">
      <c r="A58" s="593"/>
      <c r="B58" s="596"/>
      <c r="C58" s="368" t="s">
        <v>715</v>
      </c>
      <c r="D58" s="369" t="s">
        <v>643</v>
      </c>
      <c r="E58" s="429" t="s">
        <v>716</v>
      </c>
      <c r="F58" s="369" t="s">
        <v>717</v>
      </c>
      <c r="G58" s="371" t="s">
        <v>636</v>
      </c>
      <c r="H58" s="372" t="s">
        <v>652</v>
      </c>
    </row>
    <row r="59" spans="1:8" ht="45" x14ac:dyDescent="0.25">
      <c r="A59" s="593"/>
      <c r="B59" s="596"/>
      <c r="C59" s="373" t="s">
        <v>718</v>
      </c>
      <c r="D59" s="374" t="s">
        <v>643</v>
      </c>
      <c r="E59" s="430" t="s">
        <v>719</v>
      </c>
      <c r="F59" s="374" t="s">
        <v>720</v>
      </c>
      <c r="G59" s="376" t="s">
        <v>656</v>
      </c>
      <c r="H59" s="377" t="s">
        <v>721</v>
      </c>
    </row>
    <row r="60" spans="1:8" ht="15.75" thickBot="1" x14ac:dyDescent="0.3">
      <c r="A60" s="593"/>
      <c r="B60" s="596"/>
      <c r="C60" s="383" t="s">
        <v>722</v>
      </c>
      <c r="D60" s="384"/>
      <c r="E60" s="385" t="s">
        <v>654</v>
      </c>
      <c r="F60" s="384" t="s">
        <v>696</v>
      </c>
      <c r="G60" s="386" t="s">
        <v>656</v>
      </c>
      <c r="H60" s="387" t="s">
        <v>657</v>
      </c>
    </row>
    <row r="61" spans="1:8" x14ac:dyDescent="0.25">
      <c r="A61" s="593"/>
      <c r="B61" s="596"/>
      <c r="C61" s="414" t="s">
        <v>658</v>
      </c>
      <c r="D61" s="415" t="s">
        <v>643</v>
      </c>
      <c r="E61" s="416" t="s">
        <v>659</v>
      </c>
      <c r="F61" s="415" t="s">
        <v>660</v>
      </c>
      <c r="G61" s="417" t="s">
        <v>661</v>
      </c>
      <c r="H61" s="353" t="s">
        <v>662</v>
      </c>
    </row>
    <row r="62" spans="1:8" x14ac:dyDescent="0.25">
      <c r="A62" s="593"/>
      <c r="B62" s="596"/>
      <c r="C62" s="401" t="s">
        <v>663</v>
      </c>
      <c r="D62" s="402" t="s">
        <v>643</v>
      </c>
      <c r="E62" s="403" t="s">
        <v>664</v>
      </c>
      <c r="F62" s="402" t="s">
        <v>665</v>
      </c>
      <c r="G62" s="404" t="s">
        <v>661</v>
      </c>
      <c r="H62" s="358" t="s">
        <v>662</v>
      </c>
    </row>
    <row r="63" spans="1:8" ht="15.75" thickBot="1" x14ac:dyDescent="0.3">
      <c r="A63" s="593"/>
      <c r="B63" s="596"/>
      <c r="C63" s="405" t="s">
        <v>666</v>
      </c>
      <c r="D63" s="406" t="s">
        <v>643</v>
      </c>
      <c r="E63" s="407" t="s">
        <v>667</v>
      </c>
      <c r="F63" s="406" t="s">
        <v>668</v>
      </c>
      <c r="G63" s="408" t="s">
        <v>661</v>
      </c>
      <c r="H63" s="363" t="s">
        <v>662</v>
      </c>
    </row>
    <row r="64" spans="1:8" ht="60.75" thickBot="1" x14ac:dyDescent="0.3">
      <c r="A64" s="594"/>
      <c r="B64" s="597"/>
      <c r="C64" s="409"/>
      <c r="D64" s="410"/>
      <c r="E64" s="431" t="s">
        <v>723</v>
      </c>
      <c r="F64" s="410" t="s">
        <v>724</v>
      </c>
      <c r="G64" s="412" t="s">
        <v>636</v>
      </c>
      <c r="H64" s="413" t="s">
        <v>702</v>
      </c>
    </row>
    <row r="65" spans="1:8" x14ac:dyDescent="0.25">
      <c r="A65" s="626" t="s">
        <v>19</v>
      </c>
      <c r="B65" s="595" t="s">
        <v>725</v>
      </c>
      <c r="C65" s="629" t="s">
        <v>726</v>
      </c>
      <c r="D65" s="619" t="s">
        <v>634</v>
      </c>
      <c r="E65" s="633" t="s">
        <v>635</v>
      </c>
      <c r="F65" s="619" t="s">
        <v>441</v>
      </c>
      <c r="G65" s="620" t="s">
        <v>636</v>
      </c>
      <c r="H65" s="621" t="s">
        <v>637</v>
      </c>
    </row>
    <row r="66" spans="1:8" x14ac:dyDescent="0.25">
      <c r="A66" s="627"/>
      <c r="B66" s="596"/>
      <c r="C66" s="630"/>
      <c r="D66" s="603"/>
      <c r="E66" s="605"/>
      <c r="F66" s="603"/>
      <c r="G66" s="616"/>
      <c r="H66" s="618"/>
    </row>
    <row r="67" spans="1:8" x14ac:dyDescent="0.25">
      <c r="A67" s="627"/>
      <c r="B67" s="596"/>
      <c r="C67" s="631"/>
      <c r="D67" s="321" t="s">
        <v>634</v>
      </c>
      <c r="E67" s="322" t="s">
        <v>638</v>
      </c>
      <c r="F67" s="321" t="s">
        <v>441</v>
      </c>
      <c r="G67" s="323" t="s">
        <v>636</v>
      </c>
      <c r="H67" s="324" t="s">
        <v>639</v>
      </c>
    </row>
    <row r="68" spans="1:8" ht="30.75" thickBot="1" x14ac:dyDescent="0.3">
      <c r="A68" s="627"/>
      <c r="B68" s="596"/>
      <c r="C68" s="632"/>
      <c r="D68" s="325" t="s">
        <v>634</v>
      </c>
      <c r="E68" s="326" t="s">
        <v>640</v>
      </c>
      <c r="F68" s="325" t="s">
        <v>441</v>
      </c>
      <c r="G68" s="327" t="s">
        <v>636</v>
      </c>
      <c r="H68" s="328" t="s">
        <v>641</v>
      </c>
    </row>
    <row r="69" spans="1:8" ht="26.25" customHeight="1" x14ac:dyDescent="0.25">
      <c r="A69" s="627"/>
      <c r="B69" s="596"/>
      <c r="C69" s="423" t="s">
        <v>727</v>
      </c>
      <c r="D69" s="424" t="s">
        <v>643</v>
      </c>
      <c r="E69" s="332" t="s">
        <v>728</v>
      </c>
      <c r="F69" s="364" t="s">
        <v>729</v>
      </c>
      <c r="G69" s="426" t="s">
        <v>636</v>
      </c>
      <c r="H69" s="427" t="s">
        <v>652</v>
      </c>
    </row>
    <row r="70" spans="1:8" ht="30" x14ac:dyDescent="0.25">
      <c r="A70" s="627"/>
      <c r="B70" s="596"/>
      <c r="C70" s="428" t="s">
        <v>730</v>
      </c>
      <c r="D70" s="364" t="s">
        <v>643</v>
      </c>
      <c r="E70" s="337" t="s">
        <v>728</v>
      </c>
      <c r="F70" s="364" t="s">
        <v>729</v>
      </c>
      <c r="G70" s="366" t="s">
        <v>636</v>
      </c>
      <c r="H70" s="367" t="s">
        <v>731</v>
      </c>
    </row>
    <row r="71" spans="1:8" ht="45.75" thickBot="1" x14ac:dyDescent="0.3">
      <c r="A71" s="627"/>
      <c r="B71" s="596"/>
      <c r="C71" s="393" t="s">
        <v>732</v>
      </c>
      <c r="D71" s="369" t="s">
        <v>643</v>
      </c>
      <c r="E71" s="395" t="s">
        <v>728</v>
      </c>
      <c r="F71" s="364" t="s">
        <v>729</v>
      </c>
      <c r="G71" s="371" t="s">
        <v>636</v>
      </c>
      <c r="H71" s="372" t="s">
        <v>731</v>
      </c>
    </row>
    <row r="72" spans="1:8" x14ac:dyDescent="0.25">
      <c r="A72" s="627"/>
      <c r="B72" s="596"/>
      <c r="C72" s="639" t="s">
        <v>733</v>
      </c>
      <c r="D72" s="624" t="s">
        <v>643</v>
      </c>
      <c r="E72" s="375"/>
      <c r="F72" s="374"/>
      <c r="G72" s="376"/>
      <c r="H72" s="377"/>
    </row>
    <row r="73" spans="1:8" ht="15.75" thickBot="1" x14ac:dyDescent="0.3">
      <c r="A73" s="627"/>
      <c r="B73" s="596"/>
      <c r="C73" s="640"/>
      <c r="D73" s="641"/>
      <c r="E73" s="385" t="s">
        <v>734</v>
      </c>
      <c r="F73" s="384" t="s">
        <v>735</v>
      </c>
      <c r="G73" s="386" t="s">
        <v>656</v>
      </c>
      <c r="H73" s="387" t="s">
        <v>736</v>
      </c>
    </row>
    <row r="74" spans="1:8" x14ac:dyDescent="0.25">
      <c r="A74" s="627"/>
      <c r="B74" s="596"/>
      <c r="C74" s="432" t="s">
        <v>658</v>
      </c>
      <c r="D74" s="415" t="s">
        <v>643</v>
      </c>
      <c r="E74" s="416" t="s">
        <v>659</v>
      </c>
      <c r="F74" s="415" t="s">
        <v>660</v>
      </c>
      <c r="G74" s="417" t="s">
        <v>661</v>
      </c>
      <c r="H74" s="353" t="s">
        <v>662</v>
      </c>
    </row>
    <row r="75" spans="1:8" ht="15.75" thickBot="1" x14ac:dyDescent="0.3">
      <c r="A75" s="627"/>
      <c r="B75" s="596"/>
      <c r="C75" s="433" t="s">
        <v>666</v>
      </c>
      <c r="D75" s="406" t="s">
        <v>643</v>
      </c>
      <c r="E75" s="403" t="s">
        <v>667</v>
      </c>
      <c r="F75" s="402" t="s">
        <v>668</v>
      </c>
      <c r="G75" s="404" t="s">
        <v>661</v>
      </c>
      <c r="H75" s="358" t="s">
        <v>662</v>
      </c>
    </row>
    <row r="76" spans="1:8" ht="15.75" thickBot="1" x14ac:dyDescent="0.3">
      <c r="A76" s="627"/>
      <c r="B76" s="596"/>
      <c r="C76" s="409"/>
      <c r="D76" s="434"/>
      <c r="E76" s="435" t="s">
        <v>700</v>
      </c>
      <c r="F76" s="435" t="s">
        <v>737</v>
      </c>
      <c r="G76" s="436" t="s">
        <v>636</v>
      </c>
      <c r="H76" s="437" t="s">
        <v>702</v>
      </c>
    </row>
    <row r="77" spans="1:8" ht="15.75" thickBot="1" x14ac:dyDescent="0.3">
      <c r="A77" s="628"/>
      <c r="B77" s="597"/>
      <c r="C77" s="409"/>
      <c r="D77" s="438"/>
      <c r="E77" s="439" t="s">
        <v>738</v>
      </c>
      <c r="F77" s="439" t="s">
        <v>739</v>
      </c>
      <c r="G77" s="440" t="s">
        <v>636</v>
      </c>
      <c r="H77" s="441" t="s">
        <v>740</v>
      </c>
    </row>
    <row r="78" spans="1:8" ht="15" customHeight="1" x14ac:dyDescent="0.25">
      <c r="A78" s="626" t="s">
        <v>22</v>
      </c>
      <c r="B78" s="644" t="s">
        <v>741</v>
      </c>
      <c r="C78" s="647" t="s">
        <v>742</v>
      </c>
      <c r="D78" s="619" t="s">
        <v>634</v>
      </c>
      <c r="E78" s="633" t="s">
        <v>635</v>
      </c>
      <c r="F78" s="619" t="s">
        <v>441</v>
      </c>
      <c r="G78" s="620" t="s">
        <v>636</v>
      </c>
      <c r="H78" s="621" t="s">
        <v>637</v>
      </c>
    </row>
    <row r="79" spans="1:8" x14ac:dyDescent="0.25">
      <c r="A79" s="627"/>
      <c r="B79" s="645"/>
      <c r="C79" s="599"/>
      <c r="D79" s="603"/>
      <c r="E79" s="605"/>
      <c r="F79" s="603"/>
      <c r="G79" s="616"/>
      <c r="H79" s="618"/>
    </row>
    <row r="80" spans="1:8" x14ac:dyDescent="0.25">
      <c r="A80" s="627"/>
      <c r="B80" s="645"/>
      <c r="C80" s="600"/>
      <c r="D80" s="321" t="s">
        <v>634</v>
      </c>
      <c r="E80" s="322" t="s">
        <v>638</v>
      </c>
      <c r="F80" s="321" t="s">
        <v>441</v>
      </c>
      <c r="G80" s="323" t="s">
        <v>636</v>
      </c>
      <c r="H80" s="324" t="s">
        <v>639</v>
      </c>
    </row>
    <row r="81" spans="1:8" ht="30.75" thickBot="1" x14ac:dyDescent="0.3">
      <c r="A81" s="627"/>
      <c r="B81" s="645"/>
      <c r="C81" s="601"/>
      <c r="D81" s="325" t="s">
        <v>634</v>
      </c>
      <c r="E81" s="326" t="s">
        <v>640</v>
      </c>
      <c r="F81" s="325" t="s">
        <v>441</v>
      </c>
      <c r="G81" s="327" t="s">
        <v>636</v>
      </c>
      <c r="H81" s="328" t="s">
        <v>641</v>
      </c>
    </row>
    <row r="82" spans="1:8" ht="75" x14ac:dyDescent="0.25">
      <c r="A82" s="627"/>
      <c r="B82" s="645"/>
      <c r="C82" s="329" t="s">
        <v>642</v>
      </c>
      <c r="D82" s="330" t="s">
        <v>643</v>
      </c>
      <c r="E82" s="331" t="s">
        <v>644</v>
      </c>
      <c r="F82" s="331" t="s">
        <v>703</v>
      </c>
      <c r="G82" s="332" t="s">
        <v>636</v>
      </c>
      <c r="H82" s="333" t="s">
        <v>645</v>
      </c>
    </row>
    <row r="83" spans="1:8" ht="26.25" x14ac:dyDescent="0.25">
      <c r="A83" s="627"/>
      <c r="B83" s="645"/>
      <c r="C83" s="442" t="s">
        <v>727</v>
      </c>
      <c r="D83" s="364" t="s">
        <v>643</v>
      </c>
      <c r="E83" s="443" t="s">
        <v>743</v>
      </c>
      <c r="F83" s="364" t="s">
        <v>717</v>
      </c>
      <c r="G83" s="366" t="s">
        <v>636</v>
      </c>
      <c r="H83" s="367" t="s">
        <v>652</v>
      </c>
    </row>
    <row r="84" spans="1:8" ht="15.75" thickBot="1" x14ac:dyDescent="0.3">
      <c r="A84" s="627"/>
      <c r="B84" s="645"/>
      <c r="C84" s="368" t="s">
        <v>730</v>
      </c>
      <c r="D84" s="369" t="s">
        <v>643</v>
      </c>
      <c r="E84" s="429" t="s">
        <v>744</v>
      </c>
      <c r="F84" s="369" t="s">
        <v>729</v>
      </c>
      <c r="G84" s="371" t="s">
        <v>636</v>
      </c>
      <c r="H84" s="372" t="s">
        <v>731</v>
      </c>
    </row>
    <row r="85" spans="1:8" x14ac:dyDescent="0.25">
      <c r="A85" s="627"/>
      <c r="B85" s="645"/>
      <c r="C85" s="622" t="s">
        <v>745</v>
      </c>
      <c r="D85" s="624" t="s">
        <v>643</v>
      </c>
      <c r="E85" s="375" t="s">
        <v>654</v>
      </c>
      <c r="F85" s="374" t="s">
        <v>746</v>
      </c>
      <c r="G85" s="376" t="s">
        <v>656</v>
      </c>
      <c r="H85" s="377" t="s">
        <v>747</v>
      </c>
    </row>
    <row r="86" spans="1:8" x14ac:dyDescent="0.25">
      <c r="A86" s="627"/>
      <c r="B86" s="645"/>
      <c r="C86" s="642"/>
      <c r="D86" s="643"/>
      <c r="E86" s="380" t="s">
        <v>734</v>
      </c>
      <c r="F86" s="379" t="s">
        <v>735</v>
      </c>
      <c r="G86" s="381" t="s">
        <v>656</v>
      </c>
      <c r="H86" s="382" t="s">
        <v>736</v>
      </c>
    </row>
    <row r="87" spans="1:8" x14ac:dyDescent="0.25">
      <c r="A87" s="627"/>
      <c r="B87" s="645"/>
      <c r="C87" s="401" t="s">
        <v>658</v>
      </c>
      <c r="D87" s="402" t="s">
        <v>643</v>
      </c>
      <c r="E87" s="607" t="s">
        <v>748</v>
      </c>
      <c r="F87" s="607" t="s">
        <v>660</v>
      </c>
      <c r="G87" s="610" t="s">
        <v>661</v>
      </c>
      <c r="H87" s="634" t="s">
        <v>662</v>
      </c>
    </row>
    <row r="88" spans="1:8" ht="15.75" thickBot="1" x14ac:dyDescent="0.3">
      <c r="A88" s="627"/>
      <c r="B88" s="645"/>
      <c r="C88" s="405" t="s">
        <v>666</v>
      </c>
      <c r="D88" s="406" t="s">
        <v>643</v>
      </c>
      <c r="E88" s="608"/>
      <c r="F88" s="608"/>
      <c r="G88" s="611"/>
      <c r="H88" s="635"/>
    </row>
    <row r="89" spans="1:8" ht="15.75" thickBot="1" x14ac:dyDescent="0.3">
      <c r="A89" s="628"/>
      <c r="B89" s="646"/>
      <c r="C89" s="409"/>
      <c r="D89" s="410"/>
      <c r="E89" s="411" t="s">
        <v>700</v>
      </c>
      <c r="F89" s="411" t="s">
        <v>749</v>
      </c>
      <c r="G89" s="412" t="s">
        <v>636</v>
      </c>
      <c r="H89" s="413" t="s">
        <v>702</v>
      </c>
    </row>
    <row r="90" spans="1:8" x14ac:dyDescent="0.25">
      <c r="A90" s="636" t="s">
        <v>24</v>
      </c>
      <c r="B90" s="595" t="s">
        <v>750</v>
      </c>
      <c r="C90" s="629" t="s">
        <v>726</v>
      </c>
      <c r="D90" s="619" t="s">
        <v>634</v>
      </c>
      <c r="E90" s="633" t="s">
        <v>635</v>
      </c>
      <c r="F90" s="619" t="s">
        <v>441</v>
      </c>
      <c r="G90" s="620" t="s">
        <v>636</v>
      </c>
      <c r="H90" s="621" t="s">
        <v>637</v>
      </c>
    </row>
    <row r="91" spans="1:8" x14ac:dyDescent="0.25">
      <c r="A91" s="637"/>
      <c r="B91" s="596"/>
      <c r="C91" s="630"/>
      <c r="D91" s="603"/>
      <c r="E91" s="605"/>
      <c r="F91" s="603"/>
      <c r="G91" s="616"/>
      <c r="H91" s="618"/>
    </row>
    <row r="92" spans="1:8" x14ac:dyDescent="0.25">
      <c r="A92" s="637"/>
      <c r="B92" s="596"/>
      <c r="C92" s="631"/>
      <c r="D92" s="321" t="s">
        <v>634</v>
      </c>
      <c r="E92" s="322" t="s">
        <v>638</v>
      </c>
      <c r="F92" s="321" t="s">
        <v>441</v>
      </c>
      <c r="G92" s="323" t="s">
        <v>636</v>
      </c>
      <c r="H92" s="324" t="s">
        <v>639</v>
      </c>
    </row>
    <row r="93" spans="1:8" ht="30.75" thickBot="1" x14ac:dyDescent="0.3">
      <c r="A93" s="637"/>
      <c r="B93" s="596"/>
      <c r="C93" s="632"/>
      <c r="D93" s="325" t="s">
        <v>634</v>
      </c>
      <c r="E93" s="326" t="s">
        <v>640</v>
      </c>
      <c r="F93" s="325" t="s">
        <v>441</v>
      </c>
      <c r="G93" s="327" t="s">
        <v>636</v>
      </c>
      <c r="H93" s="328" t="s">
        <v>641</v>
      </c>
    </row>
    <row r="94" spans="1:8" ht="75" x14ac:dyDescent="0.25">
      <c r="A94" s="637"/>
      <c r="B94" s="596"/>
      <c r="C94" s="329" t="s">
        <v>642</v>
      </c>
      <c r="D94" s="330" t="s">
        <v>643</v>
      </c>
      <c r="E94" s="331" t="s">
        <v>644</v>
      </c>
      <c r="F94" s="331" t="s">
        <v>751</v>
      </c>
      <c r="G94" s="332" t="s">
        <v>636</v>
      </c>
      <c r="H94" s="333" t="s">
        <v>645</v>
      </c>
    </row>
    <row r="95" spans="1:8" ht="30" x14ac:dyDescent="0.25">
      <c r="A95" s="637"/>
      <c r="B95" s="596"/>
      <c r="C95" s="428" t="s">
        <v>730</v>
      </c>
      <c r="D95" s="364" t="s">
        <v>643</v>
      </c>
      <c r="E95" s="337" t="s">
        <v>728</v>
      </c>
      <c r="F95" s="364" t="s">
        <v>729</v>
      </c>
      <c r="G95" s="366" t="s">
        <v>636</v>
      </c>
      <c r="H95" s="367" t="s">
        <v>731</v>
      </c>
    </row>
    <row r="96" spans="1:8" ht="30.75" thickBot="1" x14ac:dyDescent="0.3">
      <c r="A96" s="637"/>
      <c r="B96" s="596"/>
      <c r="C96" s="368" t="s">
        <v>743</v>
      </c>
      <c r="D96" s="369" t="s">
        <v>643</v>
      </c>
      <c r="E96" s="395" t="s">
        <v>728</v>
      </c>
      <c r="F96" s="369" t="s">
        <v>650</v>
      </c>
      <c r="G96" s="371" t="s">
        <v>636</v>
      </c>
      <c r="H96" s="372" t="s">
        <v>731</v>
      </c>
    </row>
    <row r="97" spans="1:8" x14ac:dyDescent="0.25">
      <c r="A97" s="637"/>
      <c r="B97" s="596"/>
      <c r="C97" s="639" t="s">
        <v>733</v>
      </c>
      <c r="D97" s="624" t="s">
        <v>643</v>
      </c>
      <c r="E97" s="375" t="s">
        <v>654</v>
      </c>
      <c r="F97" s="374" t="s">
        <v>752</v>
      </c>
      <c r="G97" s="376" t="s">
        <v>656</v>
      </c>
      <c r="H97" s="377" t="s">
        <v>747</v>
      </c>
    </row>
    <row r="98" spans="1:8" ht="15.75" thickBot="1" x14ac:dyDescent="0.3">
      <c r="A98" s="637"/>
      <c r="B98" s="596"/>
      <c r="C98" s="640"/>
      <c r="D98" s="641"/>
      <c r="E98" s="385" t="s">
        <v>734</v>
      </c>
      <c r="F98" s="384" t="s">
        <v>753</v>
      </c>
      <c r="G98" s="386" t="s">
        <v>656</v>
      </c>
      <c r="H98" s="387" t="s">
        <v>736</v>
      </c>
    </row>
    <row r="99" spans="1:8" x14ac:dyDescent="0.25">
      <c r="A99" s="637"/>
      <c r="B99" s="596"/>
      <c r="C99" s="432" t="s">
        <v>658</v>
      </c>
      <c r="D99" s="415" t="s">
        <v>643</v>
      </c>
      <c r="E99" s="416" t="s">
        <v>659</v>
      </c>
      <c r="F99" s="415" t="s">
        <v>660</v>
      </c>
      <c r="G99" s="417" t="s">
        <v>661</v>
      </c>
      <c r="H99" s="353" t="s">
        <v>662</v>
      </c>
    </row>
    <row r="100" spans="1:8" ht="15.75" thickBot="1" x14ac:dyDescent="0.3">
      <c r="A100" s="637"/>
      <c r="B100" s="596"/>
      <c r="C100" s="433" t="s">
        <v>666</v>
      </c>
      <c r="D100" s="406" t="s">
        <v>643</v>
      </c>
      <c r="E100" s="403" t="s">
        <v>667</v>
      </c>
      <c r="F100" s="402" t="s">
        <v>668</v>
      </c>
      <c r="G100" s="404" t="s">
        <v>661</v>
      </c>
      <c r="H100" s="358" t="s">
        <v>662</v>
      </c>
    </row>
    <row r="101" spans="1:8" x14ac:dyDescent="0.25">
      <c r="A101" s="637"/>
      <c r="B101" s="596"/>
      <c r="C101" s="444"/>
      <c r="D101" s="434"/>
      <c r="E101" s="435" t="s">
        <v>700</v>
      </c>
      <c r="F101" s="435" t="s">
        <v>754</v>
      </c>
      <c r="G101" s="436" t="s">
        <v>636</v>
      </c>
      <c r="H101" s="437" t="s">
        <v>702</v>
      </c>
    </row>
    <row r="102" spans="1:8" ht="15.75" thickBot="1" x14ac:dyDescent="0.3">
      <c r="A102" s="638"/>
      <c r="B102" s="597"/>
      <c r="C102" s="445"/>
      <c r="D102" s="438"/>
      <c r="E102" s="439" t="s">
        <v>738</v>
      </c>
      <c r="F102" s="439" t="s">
        <v>739</v>
      </c>
      <c r="G102" s="440" t="s">
        <v>636</v>
      </c>
      <c r="H102" s="441" t="s">
        <v>740</v>
      </c>
    </row>
    <row r="103" spans="1:8" x14ac:dyDescent="0.25">
      <c r="A103" s="626">
        <v>9</v>
      </c>
      <c r="B103" s="595" t="s">
        <v>755</v>
      </c>
      <c r="C103" s="629" t="s">
        <v>742</v>
      </c>
      <c r="D103" s="619" t="s">
        <v>634</v>
      </c>
      <c r="E103" s="633" t="s">
        <v>635</v>
      </c>
      <c r="F103" s="619" t="s">
        <v>441</v>
      </c>
      <c r="G103" s="620" t="s">
        <v>636</v>
      </c>
      <c r="H103" s="621" t="s">
        <v>637</v>
      </c>
    </row>
    <row r="104" spans="1:8" x14ac:dyDescent="0.25">
      <c r="A104" s="627"/>
      <c r="B104" s="596"/>
      <c r="C104" s="630"/>
      <c r="D104" s="603"/>
      <c r="E104" s="605"/>
      <c r="F104" s="603"/>
      <c r="G104" s="616"/>
      <c r="H104" s="618"/>
    </row>
    <row r="105" spans="1:8" x14ac:dyDescent="0.25">
      <c r="A105" s="627"/>
      <c r="B105" s="596"/>
      <c r="C105" s="631"/>
      <c r="D105" s="321" t="s">
        <v>634</v>
      </c>
      <c r="E105" s="322" t="s">
        <v>638</v>
      </c>
      <c r="F105" s="321" t="s">
        <v>441</v>
      </c>
      <c r="G105" s="323" t="s">
        <v>636</v>
      </c>
      <c r="H105" s="324" t="s">
        <v>639</v>
      </c>
    </row>
    <row r="106" spans="1:8" ht="30.75" thickBot="1" x14ac:dyDescent="0.3">
      <c r="A106" s="627"/>
      <c r="B106" s="596"/>
      <c r="C106" s="632"/>
      <c r="D106" s="325" t="s">
        <v>634</v>
      </c>
      <c r="E106" s="326" t="s">
        <v>640</v>
      </c>
      <c r="F106" s="325" t="s">
        <v>441</v>
      </c>
      <c r="G106" s="327" t="s">
        <v>636</v>
      </c>
      <c r="H106" s="328" t="s">
        <v>641</v>
      </c>
    </row>
    <row r="107" spans="1:8" ht="75" x14ac:dyDescent="0.25">
      <c r="A107" s="627"/>
      <c r="B107" s="596"/>
      <c r="C107" s="329" t="s">
        <v>642</v>
      </c>
      <c r="D107" s="330" t="s">
        <v>643</v>
      </c>
      <c r="E107" s="331" t="s">
        <v>644</v>
      </c>
      <c r="F107" s="331" t="s">
        <v>782</v>
      </c>
      <c r="G107" s="332" t="s">
        <v>636</v>
      </c>
      <c r="H107" s="333" t="s">
        <v>645</v>
      </c>
    </row>
    <row r="108" spans="1:8" ht="30" x14ac:dyDescent="0.25">
      <c r="A108" s="627"/>
      <c r="B108" s="596"/>
      <c r="C108" s="446" t="s">
        <v>756</v>
      </c>
      <c r="D108" s="364" t="s">
        <v>643</v>
      </c>
      <c r="E108" s="337" t="s">
        <v>728</v>
      </c>
      <c r="F108" s="364" t="s">
        <v>691</v>
      </c>
      <c r="G108" s="366" t="s">
        <v>636</v>
      </c>
      <c r="H108" s="367" t="s">
        <v>652</v>
      </c>
    </row>
    <row r="109" spans="1:8" ht="30.75" thickBot="1" x14ac:dyDescent="0.3">
      <c r="A109" s="627"/>
      <c r="B109" s="596"/>
      <c r="C109" s="368"/>
      <c r="D109" s="369" t="s">
        <v>643</v>
      </c>
      <c r="E109" s="370" t="s">
        <v>757</v>
      </c>
      <c r="F109" s="369" t="s">
        <v>691</v>
      </c>
      <c r="G109" s="371" t="s">
        <v>636</v>
      </c>
      <c r="H109" s="372" t="s">
        <v>731</v>
      </c>
    </row>
    <row r="110" spans="1:8" x14ac:dyDescent="0.25">
      <c r="A110" s="627"/>
      <c r="B110" s="596"/>
      <c r="C110" s="622" t="s">
        <v>758</v>
      </c>
      <c r="D110" s="624" t="s">
        <v>643</v>
      </c>
      <c r="E110" s="375" t="s">
        <v>654</v>
      </c>
      <c r="F110" s="374" t="s">
        <v>759</v>
      </c>
      <c r="G110" s="376" t="s">
        <v>656</v>
      </c>
      <c r="H110" s="377" t="s">
        <v>760</v>
      </c>
    </row>
    <row r="111" spans="1:8" ht="15.75" thickBot="1" x14ac:dyDescent="0.3">
      <c r="A111" s="627"/>
      <c r="B111" s="596"/>
      <c r="C111" s="623"/>
      <c r="D111" s="625"/>
      <c r="E111" s="447" t="s">
        <v>761</v>
      </c>
      <c r="F111" s="448" t="s">
        <v>762</v>
      </c>
      <c r="G111" s="449" t="s">
        <v>656</v>
      </c>
      <c r="H111" s="450" t="s">
        <v>763</v>
      </c>
    </row>
    <row r="112" spans="1:8" x14ac:dyDescent="0.25">
      <c r="A112" s="627"/>
      <c r="B112" s="596"/>
      <c r="C112" s="451" t="s">
        <v>658</v>
      </c>
      <c r="D112" s="452" t="s">
        <v>643</v>
      </c>
      <c r="E112" s="606" t="s">
        <v>748</v>
      </c>
      <c r="F112" s="606" t="s">
        <v>764</v>
      </c>
      <c r="G112" s="609" t="s">
        <v>661</v>
      </c>
      <c r="H112" s="612" t="s">
        <v>662</v>
      </c>
    </row>
    <row r="113" spans="1:8" x14ac:dyDescent="0.25">
      <c r="A113" s="627"/>
      <c r="B113" s="596"/>
      <c r="C113" s="401" t="s">
        <v>663</v>
      </c>
      <c r="D113" s="402" t="s">
        <v>643</v>
      </c>
      <c r="E113" s="607"/>
      <c r="F113" s="607"/>
      <c r="G113" s="610"/>
      <c r="H113" s="613"/>
    </row>
    <row r="114" spans="1:8" ht="15.75" thickBot="1" x14ac:dyDescent="0.3">
      <c r="A114" s="627"/>
      <c r="B114" s="596"/>
      <c r="C114" s="405" t="s">
        <v>666</v>
      </c>
      <c r="D114" s="406" t="s">
        <v>643</v>
      </c>
      <c r="E114" s="608"/>
      <c r="F114" s="608"/>
      <c r="G114" s="611"/>
      <c r="H114" s="614"/>
    </row>
    <row r="115" spans="1:8" x14ac:dyDescent="0.25">
      <c r="A115" s="627"/>
      <c r="B115" s="596"/>
      <c r="C115" s="444"/>
      <c r="D115" s="434"/>
      <c r="E115" s="435" t="s">
        <v>700</v>
      </c>
      <c r="F115" s="435" t="s">
        <v>765</v>
      </c>
      <c r="G115" s="436" t="s">
        <v>636</v>
      </c>
      <c r="H115" s="437" t="s">
        <v>702</v>
      </c>
    </row>
    <row r="116" spans="1:8" ht="15.75" thickBot="1" x14ac:dyDescent="0.3">
      <c r="A116" s="628"/>
      <c r="B116" s="597"/>
      <c r="C116" s="445"/>
      <c r="D116" s="438"/>
      <c r="E116" s="439" t="s">
        <v>738</v>
      </c>
      <c r="F116" s="439" t="s">
        <v>739</v>
      </c>
      <c r="G116" s="440" t="s">
        <v>636</v>
      </c>
      <c r="H116" s="441" t="s">
        <v>740</v>
      </c>
    </row>
    <row r="117" spans="1:8" x14ac:dyDescent="0.25">
      <c r="A117" s="592">
        <v>10</v>
      </c>
      <c r="B117" s="595" t="s">
        <v>766</v>
      </c>
      <c r="C117" s="598" t="s">
        <v>633</v>
      </c>
      <c r="D117" s="602" t="s">
        <v>634</v>
      </c>
      <c r="E117" s="604" t="s">
        <v>635</v>
      </c>
      <c r="F117" s="602" t="s">
        <v>441</v>
      </c>
      <c r="G117" s="615" t="s">
        <v>636</v>
      </c>
      <c r="H117" s="617" t="s">
        <v>637</v>
      </c>
    </row>
    <row r="118" spans="1:8" x14ac:dyDescent="0.25">
      <c r="A118" s="593"/>
      <c r="B118" s="596"/>
      <c r="C118" s="599"/>
      <c r="D118" s="603"/>
      <c r="E118" s="605"/>
      <c r="F118" s="603"/>
      <c r="G118" s="616"/>
      <c r="H118" s="618"/>
    </row>
    <row r="119" spans="1:8" x14ac:dyDescent="0.25">
      <c r="A119" s="593"/>
      <c r="B119" s="596"/>
      <c r="C119" s="600"/>
      <c r="D119" s="321" t="s">
        <v>634</v>
      </c>
      <c r="E119" s="322" t="s">
        <v>638</v>
      </c>
      <c r="F119" s="321" t="s">
        <v>441</v>
      </c>
      <c r="G119" s="323" t="s">
        <v>636</v>
      </c>
      <c r="H119" s="324" t="s">
        <v>639</v>
      </c>
    </row>
    <row r="120" spans="1:8" ht="30.75" thickBot="1" x14ac:dyDescent="0.3">
      <c r="A120" s="593"/>
      <c r="B120" s="596"/>
      <c r="C120" s="601"/>
      <c r="D120" s="325" t="s">
        <v>634</v>
      </c>
      <c r="E120" s="326" t="s">
        <v>640</v>
      </c>
      <c r="F120" s="325" t="s">
        <v>441</v>
      </c>
      <c r="G120" s="327" t="s">
        <v>636</v>
      </c>
      <c r="H120" s="328" t="s">
        <v>641</v>
      </c>
    </row>
    <row r="121" spans="1:8" x14ac:dyDescent="0.25">
      <c r="A121" s="593"/>
      <c r="B121" s="596"/>
      <c r="C121" s="373" t="s">
        <v>676</v>
      </c>
      <c r="D121" s="374"/>
      <c r="E121" s="375"/>
      <c r="F121" s="374"/>
      <c r="G121" s="376"/>
      <c r="H121" s="377"/>
    </row>
    <row r="122" spans="1:8" x14ac:dyDescent="0.25">
      <c r="A122" s="593"/>
      <c r="B122" s="596"/>
      <c r="C122" s="378" t="s">
        <v>680</v>
      </c>
      <c r="D122" s="379"/>
      <c r="E122" s="380" t="s">
        <v>654</v>
      </c>
      <c r="F122" s="379" t="s">
        <v>746</v>
      </c>
      <c r="G122" s="381" t="s">
        <v>656</v>
      </c>
      <c r="H122" s="382" t="s">
        <v>657</v>
      </c>
    </row>
    <row r="123" spans="1:8" ht="45.75" thickBot="1" x14ac:dyDescent="0.3">
      <c r="A123" s="593"/>
      <c r="B123" s="596"/>
      <c r="C123" s="383" t="s">
        <v>680</v>
      </c>
      <c r="D123" s="384"/>
      <c r="E123" s="453" t="s">
        <v>767</v>
      </c>
      <c r="F123" s="384" t="s">
        <v>682</v>
      </c>
      <c r="G123" s="386" t="s">
        <v>656</v>
      </c>
      <c r="H123" s="387" t="s">
        <v>657</v>
      </c>
    </row>
    <row r="124" spans="1:8" ht="15.75" thickBot="1" x14ac:dyDescent="0.3">
      <c r="A124" s="593"/>
      <c r="B124" s="596"/>
      <c r="C124" s="454" t="s">
        <v>680</v>
      </c>
      <c r="D124" s="455"/>
      <c r="E124" s="456" t="s">
        <v>768</v>
      </c>
      <c r="F124" s="455" t="s">
        <v>682</v>
      </c>
      <c r="G124" s="457" t="s">
        <v>651</v>
      </c>
      <c r="H124" s="458" t="s">
        <v>684</v>
      </c>
    </row>
    <row r="125" spans="1:8" ht="15.75" thickBot="1" x14ac:dyDescent="0.3">
      <c r="A125" s="594"/>
      <c r="B125" s="597"/>
      <c r="C125" s="388" t="s">
        <v>685</v>
      </c>
      <c r="D125" s="389" t="s">
        <v>643</v>
      </c>
      <c r="E125" s="390" t="s">
        <v>769</v>
      </c>
      <c r="F125" s="389" t="s">
        <v>687</v>
      </c>
      <c r="G125" s="391" t="s">
        <v>661</v>
      </c>
      <c r="H125" s="392" t="s">
        <v>662</v>
      </c>
    </row>
  </sheetData>
  <mergeCells count="96">
    <mergeCell ref="G2:G3"/>
    <mergeCell ref="H2:H3"/>
    <mergeCell ref="A13:A24"/>
    <mergeCell ref="B13:B24"/>
    <mergeCell ref="C13:C16"/>
    <mergeCell ref="D13:D14"/>
    <mergeCell ref="E13:E14"/>
    <mergeCell ref="F13:F14"/>
    <mergeCell ref="G13:G14"/>
    <mergeCell ref="H13:H14"/>
    <mergeCell ref="A2:A12"/>
    <mergeCell ref="B2:B12"/>
    <mergeCell ref="C2:C5"/>
    <mergeCell ref="D2:D3"/>
    <mergeCell ref="E2:E3"/>
    <mergeCell ref="F2:F3"/>
    <mergeCell ref="G25:G26"/>
    <mergeCell ref="H25:H26"/>
    <mergeCell ref="A38:A49"/>
    <mergeCell ref="B38:B49"/>
    <mergeCell ref="C38:C41"/>
    <mergeCell ref="D38:D39"/>
    <mergeCell ref="E38:E39"/>
    <mergeCell ref="F38:F39"/>
    <mergeCell ref="G38:G39"/>
    <mergeCell ref="H38:H39"/>
    <mergeCell ref="A25:A37"/>
    <mergeCell ref="B25:B37"/>
    <mergeCell ref="C25:C28"/>
    <mergeCell ref="D25:D26"/>
    <mergeCell ref="E25:E26"/>
    <mergeCell ref="F25:F26"/>
    <mergeCell ref="G50:G51"/>
    <mergeCell ref="H50:H51"/>
    <mergeCell ref="A65:A77"/>
    <mergeCell ref="B65:B77"/>
    <mergeCell ref="C65:C68"/>
    <mergeCell ref="D65:D66"/>
    <mergeCell ref="E65:E66"/>
    <mergeCell ref="F65:F66"/>
    <mergeCell ref="G65:G66"/>
    <mergeCell ref="H65:H66"/>
    <mergeCell ref="A50:A64"/>
    <mergeCell ref="B50:B64"/>
    <mergeCell ref="C50:C53"/>
    <mergeCell ref="D50:D51"/>
    <mergeCell ref="E50:E51"/>
    <mergeCell ref="F50:F51"/>
    <mergeCell ref="C72:C73"/>
    <mergeCell ref="D72:D73"/>
    <mergeCell ref="A78:A89"/>
    <mergeCell ref="B78:B89"/>
    <mergeCell ref="C78:C81"/>
    <mergeCell ref="D78:D79"/>
    <mergeCell ref="E78:E79"/>
    <mergeCell ref="F78:F79"/>
    <mergeCell ref="G78:G79"/>
    <mergeCell ref="H78:H79"/>
    <mergeCell ref="C85:C86"/>
    <mergeCell ref="D85:D86"/>
    <mergeCell ref="E87:E88"/>
    <mergeCell ref="F87:F88"/>
    <mergeCell ref="G87:G88"/>
    <mergeCell ref="H87:H88"/>
    <mergeCell ref="A90:A102"/>
    <mergeCell ref="B90:B102"/>
    <mergeCell ref="C90:C93"/>
    <mergeCell ref="D90:D91"/>
    <mergeCell ref="E90:E91"/>
    <mergeCell ref="F90:F91"/>
    <mergeCell ref="G90:G91"/>
    <mergeCell ref="H90:H91"/>
    <mergeCell ref="C97:C98"/>
    <mergeCell ref="D97:D98"/>
    <mergeCell ref="A103:A116"/>
    <mergeCell ref="B103:B116"/>
    <mergeCell ref="C103:C106"/>
    <mergeCell ref="D103:D104"/>
    <mergeCell ref="E103:E104"/>
    <mergeCell ref="E112:E114"/>
    <mergeCell ref="F103:F104"/>
    <mergeCell ref="G103:G104"/>
    <mergeCell ref="H103:H104"/>
    <mergeCell ref="C110:C111"/>
    <mergeCell ref="D110:D111"/>
    <mergeCell ref="F112:F114"/>
    <mergeCell ref="G112:G114"/>
    <mergeCell ref="H112:H114"/>
    <mergeCell ref="G117:G118"/>
    <mergeCell ref="H117:H118"/>
    <mergeCell ref="F117:F118"/>
    <mergeCell ref="A117:A125"/>
    <mergeCell ref="B117:B125"/>
    <mergeCell ref="C117:C120"/>
    <mergeCell ref="D117:D118"/>
    <mergeCell ref="E117:E118"/>
  </mergeCells>
  <dataValidations count="2">
    <dataValidation type="list" allowBlank="1" showInputMessage="1" showErrorMessage="1" prompt="ACDat=Ambiente condivisione dati_x000a_SA=Stazione appaltante" sqref="D2:D125">
      <formula1>"ACDat, MODELLO, SA, SA+ACDat Altro, OIR+AIR+PIM"</formula1>
    </dataValidation>
    <dataValidation type="list" allowBlank="1" showInputMessage="1" showErrorMessage="1" prompt="EID (Elaborati Informativi Documentali); _x000a_EIG (Elaborati Informativi Grafici); _x000a_EIM (Elaborati Informativi Multimediali); " sqref="G2 G105:G112 G40:G78 G80:G87 G15:G25 G4:G13 G119:G125 G89:G90 G115:G117 G92:G103 G27:G38">
      <formula1>"EID, EIG, EIM, Modelli, Documenti, Altro"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M170"/>
  <sheetViews>
    <sheetView zoomScale="85" zoomScaleNormal="85" workbookViewId="0">
      <selection activeCell="F5" sqref="F5"/>
    </sheetView>
  </sheetViews>
  <sheetFormatPr defaultColWidth="88.42578125" defaultRowHeight="12.75" x14ac:dyDescent="0.25"/>
  <cols>
    <col min="1" max="1" width="26.140625" style="42" bestFit="1" customWidth="1"/>
    <col min="2" max="2" width="26.85546875" style="42" bestFit="1" customWidth="1"/>
    <col min="3" max="3" width="63.140625" style="42" bestFit="1" customWidth="1"/>
    <col min="4" max="4" width="60.42578125" style="42" customWidth="1"/>
    <col min="5" max="5" width="13.5703125" style="42" bestFit="1" customWidth="1"/>
    <col min="6" max="6" width="26.42578125" style="42" bestFit="1" customWidth="1"/>
    <col min="7" max="8" width="36.5703125" style="42" customWidth="1"/>
    <col min="9" max="10" width="36.5703125" style="43" customWidth="1"/>
    <col min="11" max="11" width="36.5703125" style="42" customWidth="1"/>
    <col min="12" max="12" width="10.42578125" style="43" bestFit="1" customWidth="1"/>
    <col min="13" max="13" width="27.140625" style="44" customWidth="1"/>
    <col min="14" max="16384" width="88.42578125" style="42"/>
  </cols>
  <sheetData>
    <row r="1" spans="1:13" s="40" customFormat="1" ht="15.75" x14ac:dyDescent="0.25">
      <c r="A1" s="73" t="str">
        <f t="shared" ref="A1:A32" si="0">IF(E1="Bene","IfcSite",IF(E1="Fabbricato","IfcBuilding",IF(E1="Locale","IfcSpace",IF(E1="Impianto","IfcSystem/IfcElementAssembly",IF(E1="Elemento","IfcElement","")))))</f>
        <v/>
      </c>
      <c r="B1" s="73" t="str">
        <f t="shared" ref="B1:B32" si="1">IF(ISBLANK(F1),"",CONCATENATE(".",F1))</f>
        <v/>
      </c>
      <c r="C1" s="73" t="str">
        <f t="shared" ref="C1:C32" si="2">IF(ISBLANK(G1),"",CONCATENATE(".",G1))</f>
        <v/>
      </c>
      <c r="D1" s="73" t="str">
        <f t="shared" ref="D1:D32" si="3">CONCATENATE(A1,B1,C1)</f>
        <v/>
      </c>
      <c r="E1" s="74" t="s">
        <v>621</v>
      </c>
      <c r="F1" s="74"/>
      <c r="G1" s="74"/>
      <c r="H1" s="74"/>
      <c r="I1" s="74"/>
      <c r="J1" s="74"/>
      <c r="K1" s="74"/>
      <c r="L1" s="74"/>
      <c r="M1" s="74"/>
    </row>
    <row r="2" spans="1:13" s="41" customFormat="1" ht="15" x14ac:dyDescent="0.25">
      <c r="A2" s="73" t="str">
        <f t="shared" si="0"/>
        <v>IfcBuilding</v>
      </c>
      <c r="B2" s="73" t="str">
        <f t="shared" si="1"/>
        <v/>
      </c>
      <c r="C2" s="73" t="str">
        <f t="shared" si="2"/>
        <v/>
      </c>
      <c r="D2" s="73" t="str">
        <f t="shared" si="3"/>
        <v>IfcBuilding</v>
      </c>
      <c r="E2" s="74" t="s">
        <v>155</v>
      </c>
      <c r="F2" s="74"/>
      <c r="G2" s="74"/>
      <c r="H2" s="74"/>
      <c r="I2" s="74"/>
      <c r="J2" s="74"/>
      <c r="K2" s="74"/>
      <c r="L2" s="74"/>
      <c r="M2" s="74"/>
    </row>
    <row r="3" spans="1:13" s="54" customFormat="1" ht="15" x14ac:dyDescent="0.25">
      <c r="A3" s="88" t="str">
        <f t="shared" si="0"/>
        <v>IfcBuilding</v>
      </c>
      <c r="B3" s="88" t="str">
        <f t="shared" si="1"/>
        <v>.FabbricatoDatiAnagrafici</v>
      </c>
      <c r="C3" s="88" t="str">
        <f t="shared" si="2"/>
        <v>.CodiceFabbricato</v>
      </c>
      <c r="D3" s="88" t="str">
        <f t="shared" si="3"/>
        <v>IfcBuilding.FabbricatoDatiAnagrafici.CodiceFabbricato</v>
      </c>
      <c r="E3" s="75" t="s">
        <v>155</v>
      </c>
      <c r="F3" s="76" t="s">
        <v>572</v>
      </c>
      <c r="G3" s="289" t="s">
        <v>156</v>
      </c>
      <c r="H3" s="289" t="s">
        <v>114</v>
      </c>
      <c r="I3" s="279" t="s">
        <v>115</v>
      </c>
      <c r="J3" s="279" t="s">
        <v>115</v>
      </c>
      <c r="K3" s="289" t="s">
        <v>157</v>
      </c>
      <c r="L3" s="75"/>
      <c r="M3" s="279"/>
    </row>
    <row r="4" spans="1:13" s="72" customFormat="1" ht="15" x14ac:dyDescent="0.25">
      <c r="A4" s="84" t="str">
        <f t="shared" si="0"/>
        <v>IfcBuilding</v>
      </c>
      <c r="B4" s="84" t="str">
        <f t="shared" si="1"/>
        <v>.FabbricatoDatiAnagrafici</v>
      </c>
      <c r="C4" s="84" t="str">
        <f t="shared" si="2"/>
        <v>.Denominazione</v>
      </c>
      <c r="D4" s="84" t="str">
        <f t="shared" si="3"/>
        <v>IfcBuilding.FabbricatoDatiAnagrafici.Denominazione</v>
      </c>
      <c r="E4" s="86" t="s">
        <v>155</v>
      </c>
      <c r="F4" s="87" t="s">
        <v>572</v>
      </c>
      <c r="G4" s="544" t="s">
        <v>113</v>
      </c>
      <c r="H4" s="544" t="s">
        <v>114</v>
      </c>
      <c r="I4" s="547" t="s">
        <v>115</v>
      </c>
      <c r="J4" s="547" t="s">
        <v>115</v>
      </c>
      <c r="K4" s="544" t="s">
        <v>116</v>
      </c>
      <c r="L4" s="236"/>
      <c r="M4" s="547"/>
    </row>
    <row r="5" spans="1:13" s="54" customFormat="1" ht="60" x14ac:dyDescent="0.25">
      <c r="A5" s="212" t="str">
        <f t="shared" si="0"/>
        <v>IfcBuilding</v>
      </c>
      <c r="B5" s="212" t="str">
        <f t="shared" si="1"/>
        <v>.FabbricatoDatiAnagrafici</v>
      </c>
      <c r="C5" s="212" t="str">
        <f t="shared" si="2"/>
        <v>.DestinazioneUso</v>
      </c>
      <c r="D5" s="212" t="str">
        <f t="shared" si="3"/>
        <v>IfcBuilding.FabbricatoDatiAnagrafici.DestinazioneUso</v>
      </c>
      <c r="E5" s="213" t="s">
        <v>155</v>
      </c>
      <c r="F5" s="214" t="s">
        <v>572</v>
      </c>
      <c r="G5" s="286" t="s">
        <v>770</v>
      </c>
      <c r="H5" s="286"/>
      <c r="I5" s="285"/>
      <c r="J5" s="285"/>
      <c r="K5" s="286" t="s">
        <v>772</v>
      </c>
      <c r="L5" s="213"/>
      <c r="M5" s="549" t="s">
        <v>812</v>
      </c>
    </row>
    <row r="6" spans="1:13" s="54" customFormat="1" ht="15" x14ac:dyDescent="0.25">
      <c r="A6" s="84" t="str">
        <f t="shared" si="0"/>
        <v>IfcBuilding</v>
      </c>
      <c r="B6" s="84" t="str">
        <f t="shared" si="1"/>
        <v>.FabbricatoDatiAnagrafici</v>
      </c>
      <c r="C6" s="84" t="str">
        <f t="shared" si="2"/>
        <v>.Foglio</v>
      </c>
      <c r="D6" s="84" t="str">
        <f t="shared" si="3"/>
        <v>IfcBuilding.FabbricatoDatiAnagrafici.Foglio</v>
      </c>
      <c r="E6" s="78" t="s">
        <v>155</v>
      </c>
      <c r="F6" s="79" t="s">
        <v>572</v>
      </c>
      <c r="G6" s="284" t="s">
        <v>158</v>
      </c>
      <c r="H6" s="284" t="s">
        <v>114</v>
      </c>
      <c r="I6" s="280" t="s">
        <v>115</v>
      </c>
      <c r="J6" s="280" t="s">
        <v>115</v>
      </c>
      <c r="K6" s="284" t="s">
        <v>158</v>
      </c>
      <c r="L6" s="78"/>
      <c r="M6" s="280"/>
    </row>
    <row r="7" spans="1:13" s="54" customFormat="1" ht="15" x14ac:dyDescent="0.25">
      <c r="A7" s="83" t="str">
        <f t="shared" si="0"/>
        <v>IfcBuilding</v>
      </c>
      <c r="B7" s="83" t="str">
        <f t="shared" si="1"/>
        <v>.FabbricatoDatiAnagrafici</v>
      </c>
      <c r="C7" s="83" t="str">
        <f t="shared" si="2"/>
        <v>.Particelle</v>
      </c>
      <c r="D7" s="83" t="str">
        <f t="shared" si="3"/>
        <v>IfcBuilding.FabbricatoDatiAnagrafici.Particelle</v>
      </c>
      <c r="E7" s="81" t="s">
        <v>155</v>
      </c>
      <c r="F7" s="82" t="s">
        <v>572</v>
      </c>
      <c r="G7" s="283" t="s">
        <v>159</v>
      </c>
      <c r="H7" s="283" t="s">
        <v>114</v>
      </c>
      <c r="I7" s="281" t="s">
        <v>115</v>
      </c>
      <c r="J7" s="281" t="s">
        <v>115</v>
      </c>
      <c r="K7" s="283" t="s">
        <v>159</v>
      </c>
      <c r="L7" s="81"/>
      <c r="M7" s="281"/>
    </row>
    <row r="8" spans="1:13" s="54" customFormat="1" ht="15" x14ac:dyDescent="0.25">
      <c r="A8" s="84" t="str">
        <f t="shared" si="0"/>
        <v>IfcBuilding</v>
      </c>
      <c r="B8" s="84" t="str">
        <f t="shared" si="1"/>
        <v>.FabbricatoDatiAnagrafici</v>
      </c>
      <c r="C8" s="84" t="str">
        <f t="shared" si="2"/>
        <v>.Sub</v>
      </c>
      <c r="D8" s="84" t="str">
        <f t="shared" si="3"/>
        <v>IfcBuilding.FabbricatoDatiAnagrafici.Sub</v>
      </c>
      <c r="E8" s="78" t="s">
        <v>155</v>
      </c>
      <c r="F8" s="79" t="s">
        <v>572</v>
      </c>
      <c r="G8" s="284" t="s">
        <v>160</v>
      </c>
      <c r="H8" s="284" t="s">
        <v>114</v>
      </c>
      <c r="I8" s="280" t="s">
        <v>115</v>
      </c>
      <c r="J8" s="280" t="s">
        <v>115</v>
      </c>
      <c r="K8" s="284" t="s">
        <v>160</v>
      </c>
      <c r="L8" s="78"/>
      <c r="M8" s="280"/>
    </row>
    <row r="9" spans="1:13" s="54" customFormat="1" ht="30" x14ac:dyDescent="0.25">
      <c r="A9" s="83" t="str">
        <f t="shared" si="0"/>
        <v>IfcBuilding</v>
      </c>
      <c r="B9" s="83" t="str">
        <f t="shared" si="1"/>
        <v>.FabbricatoDatiEnergetici</v>
      </c>
      <c r="C9" s="83" t="str">
        <f t="shared" si="2"/>
        <v>.Area solare Equivalente estiva per unità di superficie utile</v>
      </c>
      <c r="D9" s="83" t="str">
        <f t="shared" si="3"/>
        <v>IfcBuilding.FabbricatoDatiEnergetici.Area solare Equivalente estiva per unità di superficie utile</v>
      </c>
      <c r="E9" s="81" t="s">
        <v>155</v>
      </c>
      <c r="F9" s="82" t="s">
        <v>577</v>
      </c>
      <c r="G9" s="283" t="s">
        <v>361</v>
      </c>
      <c r="H9" s="283" t="s">
        <v>143</v>
      </c>
      <c r="I9" s="281" t="s">
        <v>115</v>
      </c>
      <c r="J9" s="281" t="s">
        <v>362</v>
      </c>
      <c r="K9" s="283" t="s">
        <v>361</v>
      </c>
      <c r="L9" s="81"/>
      <c r="M9" s="281"/>
    </row>
    <row r="10" spans="1:13" s="54" customFormat="1" ht="45" x14ac:dyDescent="0.25">
      <c r="A10" s="84" t="str">
        <f t="shared" si="0"/>
        <v>IfcBuilding</v>
      </c>
      <c r="B10" s="84" t="str">
        <f t="shared" si="1"/>
        <v>.FabbricatoDatiEnergetici</v>
      </c>
      <c r="C10" s="84" t="str">
        <f t="shared" si="2"/>
        <v>.Area solare Equivalente estiva per unità di superficie utile edificio equivalente</v>
      </c>
      <c r="D10" s="84" t="str">
        <f t="shared" si="3"/>
        <v>IfcBuilding.FabbricatoDatiEnergetici.Area solare Equivalente estiva per unità di superficie utile edificio equivalente</v>
      </c>
      <c r="E10" s="78" t="s">
        <v>155</v>
      </c>
      <c r="F10" s="79" t="s">
        <v>577</v>
      </c>
      <c r="G10" s="284" t="s">
        <v>363</v>
      </c>
      <c r="H10" s="284" t="s">
        <v>143</v>
      </c>
      <c r="I10" s="280" t="s">
        <v>115</v>
      </c>
      <c r="J10" s="280" t="s">
        <v>362</v>
      </c>
      <c r="K10" s="284" t="s">
        <v>363</v>
      </c>
      <c r="L10" s="78"/>
      <c r="M10" s="280"/>
    </row>
    <row r="11" spans="1:13" s="54" customFormat="1" ht="30" x14ac:dyDescent="0.25">
      <c r="A11" s="215" t="str">
        <f t="shared" si="0"/>
        <v>IfcBuilding</v>
      </c>
      <c r="B11" s="215" t="str">
        <f t="shared" si="1"/>
        <v>.FabbricatoDatiEnergetici</v>
      </c>
      <c r="C11" s="215" t="str">
        <f t="shared" si="2"/>
        <v>.CL_ES: Efficienza globale stagionale</v>
      </c>
      <c r="D11" s="215" t="str">
        <f t="shared" si="3"/>
        <v>IfcBuilding.FabbricatoDatiEnergetici.CL_ES: Efficienza globale stagionale</v>
      </c>
      <c r="E11" s="216" t="s">
        <v>155</v>
      </c>
      <c r="F11" s="217" t="s">
        <v>577</v>
      </c>
      <c r="G11" s="312" t="s">
        <v>530</v>
      </c>
      <c r="H11" s="312" t="s">
        <v>143</v>
      </c>
      <c r="I11" s="287" t="s">
        <v>115</v>
      </c>
      <c r="J11" s="287" t="s">
        <v>308</v>
      </c>
      <c r="K11" s="312" t="s">
        <v>318</v>
      </c>
      <c r="L11" s="216"/>
      <c r="M11" s="287"/>
    </row>
    <row r="12" spans="1:13" s="54" customFormat="1" ht="30" x14ac:dyDescent="0.25">
      <c r="A12" s="84" t="str">
        <f t="shared" si="0"/>
        <v>IfcBuilding</v>
      </c>
      <c r="B12" s="84" t="str">
        <f t="shared" si="1"/>
        <v>.FabbricatoDatiEnergetici</v>
      </c>
      <c r="C12" s="84" t="str">
        <f t="shared" si="2"/>
        <v>.CL_ES: Indice di prestazione rinnovabile</v>
      </c>
      <c r="D12" s="84" t="str">
        <f t="shared" si="3"/>
        <v>IfcBuilding.FabbricatoDatiEnergetici.CL_ES: Indice di prestazione rinnovabile</v>
      </c>
      <c r="E12" s="78" t="s">
        <v>155</v>
      </c>
      <c r="F12" s="78" t="s">
        <v>577</v>
      </c>
      <c r="G12" s="284" t="s">
        <v>528</v>
      </c>
      <c r="H12" s="284" t="s">
        <v>143</v>
      </c>
      <c r="I12" s="280" t="s">
        <v>295</v>
      </c>
      <c r="J12" s="280" t="s">
        <v>315</v>
      </c>
      <c r="K12" s="284" t="s">
        <v>314</v>
      </c>
      <c r="L12" s="78"/>
      <c r="M12" s="280"/>
    </row>
    <row r="13" spans="1:13" s="54" customFormat="1" ht="30" x14ac:dyDescent="0.25">
      <c r="A13" s="212" t="str">
        <f t="shared" si="0"/>
        <v>IfcBuilding</v>
      </c>
      <c r="B13" s="212" t="str">
        <f t="shared" si="1"/>
        <v>.FabbricatoDatiEnergetici</v>
      </c>
      <c r="C13" s="212" t="str">
        <f t="shared" si="2"/>
        <v xml:space="preserve">.CL_ES: Indice di prestazione totale	</v>
      </c>
      <c r="D13" s="212" t="str">
        <f t="shared" si="3"/>
        <v xml:space="preserve">IfcBuilding.FabbricatoDatiEnergetici.CL_ES: Indice di prestazione totale	</v>
      </c>
      <c r="E13" s="213" t="s">
        <v>155</v>
      </c>
      <c r="F13" s="214" t="s">
        <v>577</v>
      </c>
      <c r="G13" s="286" t="s">
        <v>529</v>
      </c>
      <c r="H13" s="286" t="s">
        <v>143</v>
      </c>
      <c r="I13" s="285" t="s">
        <v>295</v>
      </c>
      <c r="J13" s="285" t="s">
        <v>317</v>
      </c>
      <c r="K13" s="286" t="s">
        <v>316</v>
      </c>
      <c r="L13" s="213"/>
      <c r="M13" s="285"/>
    </row>
    <row r="14" spans="1:13" s="54" customFormat="1" ht="30" x14ac:dyDescent="0.25">
      <c r="A14" s="212" t="str">
        <f t="shared" si="0"/>
        <v>IfcBuilding</v>
      </c>
      <c r="B14" s="212" t="str">
        <f t="shared" si="1"/>
        <v>.FabbricatoDatiEnergetici</v>
      </c>
      <c r="C14" s="212" t="str">
        <f t="shared" si="2"/>
        <v>.CL_ES: Quota rinnovabile</v>
      </c>
      <c r="D14" s="212" t="str">
        <f t="shared" si="3"/>
        <v>IfcBuilding.FabbricatoDatiEnergetici.CL_ES: Quota rinnovabile</v>
      </c>
      <c r="E14" s="213" t="s">
        <v>155</v>
      </c>
      <c r="F14" s="214" t="s">
        <v>577</v>
      </c>
      <c r="G14" s="286" t="s">
        <v>531</v>
      </c>
      <c r="H14" s="286" t="s">
        <v>143</v>
      </c>
      <c r="I14" s="285" t="s">
        <v>310</v>
      </c>
      <c r="J14" s="285" t="s">
        <v>311</v>
      </c>
      <c r="K14" s="286" t="s">
        <v>319</v>
      </c>
      <c r="L14" s="213"/>
      <c r="M14" s="285"/>
    </row>
    <row r="15" spans="1:13" s="54" customFormat="1" ht="30" x14ac:dyDescent="0.25">
      <c r="A15" s="83" t="str">
        <f t="shared" si="0"/>
        <v>IfcBuilding</v>
      </c>
      <c r="B15" s="83" t="str">
        <f t="shared" si="1"/>
        <v>.FabbricatoDatiEnergetici</v>
      </c>
      <c r="C15" s="83" t="str">
        <f t="shared" si="2"/>
        <v>.CL_EST: Indice di prestazione non rinnovabile</v>
      </c>
      <c r="D15" s="83" t="str">
        <f t="shared" si="3"/>
        <v>IfcBuilding.FabbricatoDatiEnergetici.CL_EST: Indice di prestazione non rinnovabile</v>
      </c>
      <c r="E15" s="81" t="s">
        <v>155</v>
      </c>
      <c r="F15" s="81" t="s">
        <v>577</v>
      </c>
      <c r="G15" s="283" t="s">
        <v>527</v>
      </c>
      <c r="H15" s="283" t="s">
        <v>143</v>
      </c>
      <c r="I15" s="281" t="s">
        <v>295</v>
      </c>
      <c r="J15" s="281" t="s">
        <v>313</v>
      </c>
      <c r="K15" s="283" t="s">
        <v>312</v>
      </c>
      <c r="L15" s="81"/>
      <c r="M15" s="283"/>
    </row>
    <row r="16" spans="1:13" s="54" customFormat="1" ht="45" x14ac:dyDescent="0.25">
      <c r="A16" s="83" t="str">
        <f t="shared" si="0"/>
        <v>IfcBuilding</v>
      </c>
      <c r="B16" s="83" t="str">
        <f t="shared" si="1"/>
        <v>.FabbricatoDatiEnergetici</v>
      </c>
      <c r="C16" s="83" t="str">
        <f t="shared" si="2"/>
        <v>.CL_EST_EDEQ: Efficienza globale stagionale</v>
      </c>
      <c r="D16" s="83" t="str">
        <f t="shared" si="3"/>
        <v>IfcBuilding.FabbricatoDatiEnergetici.CL_EST_EDEQ: Efficienza globale stagionale</v>
      </c>
      <c r="E16" s="81" t="s">
        <v>155</v>
      </c>
      <c r="F16" s="81" t="s">
        <v>577</v>
      </c>
      <c r="G16" s="283" t="s">
        <v>557</v>
      </c>
      <c r="H16" s="283" t="s">
        <v>143</v>
      </c>
      <c r="I16" s="281" t="s">
        <v>115</v>
      </c>
      <c r="J16" s="281" t="s">
        <v>308</v>
      </c>
      <c r="K16" s="283" t="s">
        <v>352</v>
      </c>
      <c r="L16" s="81"/>
      <c r="M16" s="283"/>
    </row>
    <row r="17" spans="1:13" s="54" customFormat="1" ht="45" x14ac:dyDescent="0.25">
      <c r="A17" s="84" t="str">
        <f t="shared" si="0"/>
        <v>IfcBuilding</v>
      </c>
      <c r="B17" s="84" t="str">
        <f t="shared" si="1"/>
        <v>.FabbricatoDatiEnergetici</v>
      </c>
      <c r="C17" s="84" t="str">
        <f t="shared" si="2"/>
        <v>.CL_EST_EDEQ: Indice di prestazione non rinnovabile</v>
      </c>
      <c r="D17" s="84" t="str">
        <f t="shared" si="3"/>
        <v>IfcBuilding.FabbricatoDatiEnergetici.CL_EST_EDEQ: Indice di prestazione non rinnovabile</v>
      </c>
      <c r="E17" s="78" t="s">
        <v>155</v>
      </c>
      <c r="F17" s="78" t="s">
        <v>577</v>
      </c>
      <c r="G17" s="284" t="s">
        <v>554</v>
      </c>
      <c r="H17" s="284" t="s">
        <v>143</v>
      </c>
      <c r="I17" s="280" t="s">
        <v>295</v>
      </c>
      <c r="J17" s="280" t="s">
        <v>313</v>
      </c>
      <c r="K17" s="284" t="s">
        <v>349</v>
      </c>
      <c r="L17" s="78"/>
      <c r="M17" s="284"/>
    </row>
    <row r="18" spans="1:13" s="54" customFormat="1" ht="45" x14ac:dyDescent="0.25">
      <c r="A18" s="83" t="str">
        <f t="shared" si="0"/>
        <v>IfcBuilding</v>
      </c>
      <c r="B18" s="83" t="str">
        <f t="shared" si="1"/>
        <v>.FabbricatoDatiEnergetici</v>
      </c>
      <c r="C18" s="83" t="str">
        <f t="shared" si="2"/>
        <v>.CL_EST_EDEQ: Indice di prestazione rinnovabile</v>
      </c>
      <c r="D18" s="83" t="str">
        <f t="shared" si="3"/>
        <v>IfcBuilding.FabbricatoDatiEnergetici.CL_EST_EDEQ: Indice di prestazione rinnovabile</v>
      </c>
      <c r="E18" s="81" t="s">
        <v>155</v>
      </c>
      <c r="F18" s="81" t="s">
        <v>577</v>
      </c>
      <c r="G18" s="283" t="s">
        <v>555</v>
      </c>
      <c r="H18" s="283" t="s">
        <v>143</v>
      </c>
      <c r="I18" s="281" t="s">
        <v>295</v>
      </c>
      <c r="J18" s="281" t="s">
        <v>315</v>
      </c>
      <c r="K18" s="283" t="s">
        <v>350</v>
      </c>
      <c r="L18" s="81"/>
      <c r="M18" s="283"/>
    </row>
    <row r="19" spans="1:13" s="54" customFormat="1" ht="45" x14ac:dyDescent="0.25">
      <c r="A19" s="84" t="str">
        <f t="shared" si="0"/>
        <v>IfcBuilding</v>
      </c>
      <c r="B19" s="84" t="str">
        <f t="shared" si="1"/>
        <v>.FabbricatoDatiEnergetici</v>
      </c>
      <c r="C19" s="84" t="str">
        <f t="shared" si="2"/>
        <v xml:space="preserve">.CL_EST_EDEQ: Indice di prestazione totale	</v>
      </c>
      <c r="D19" s="84" t="str">
        <f t="shared" si="3"/>
        <v xml:space="preserve">IfcBuilding.FabbricatoDatiEnergetici.CL_EST_EDEQ: Indice di prestazione totale	</v>
      </c>
      <c r="E19" s="78" t="s">
        <v>155</v>
      </c>
      <c r="F19" s="78" t="s">
        <v>577</v>
      </c>
      <c r="G19" s="284" t="s">
        <v>556</v>
      </c>
      <c r="H19" s="284" t="s">
        <v>143</v>
      </c>
      <c r="I19" s="280" t="s">
        <v>295</v>
      </c>
      <c r="J19" s="280" t="s">
        <v>317</v>
      </c>
      <c r="K19" s="284" t="s">
        <v>351</v>
      </c>
      <c r="L19" s="78"/>
      <c r="M19" s="284"/>
    </row>
    <row r="20" spans="1:13" s="54" customFormat="1" ht="30" x14ac:dyDescent="0.25">
      <c r="A20" s="84" t="str">
        <f t="shared" si="0"/>
        <v>IfcBuilding</v>
      </c>
      <c r="B20" s="84" t="str">
        <f t="shared" si="1"/>
        <v>.FabbricatoDatiEnergetici</v>
      </c>
      <c r="C20" s="84" t="str">
        <f t="shared" si="2"/>
        <v>.CL_EST_EDEQ: Quota rinnovabile</v>
      </c>
      <c r="D20" s="84" t="str">
        <f t="shared" si="3"/>
        <v>IfcBuilding.FabbricatoDatiEnergetici.CL_EST_EDEQ: Quota rinnovabile</v>
      </c>
      <c r="E20" s="78" t="s">
        <v>155</v>
      </c>
      <c r="F20" s="78" t="s">
        <v>577</v>
      </c>
      <c r="G20" s="284" t="s">
        <v>558</v>
      </c>
      <c r="H20" s="284" t="s">
        <v>143</v>
      </c>
      <c r="I20" s="280" t="s">
        <v>310</v>
      </c>
      <c r="J20" s="280" t="s">
        <v>311</v>
      </c>
      <c r="K20" s="284" t="s">
        <v>353</v>
      </c>
      <c r="L20" s="78"/>
      <c r="M20" s="280"/>
    </row>
    <row r="21" spans="1:13" s="54" customFormat="1" ht="30" x14ac:dyDescent="0.25">
      <c r="A21" s="212" t="str">
        <f t="shared" si="0"/>
        <v>IfcBuilding</v>
      </c>
      <c r="B21" s="212" t="str">
        <f t="shared" si="1"/>
        <v>.FabbricatoDatiEnergetici</v>
      </c>
      <c r="C21" s="212" t="str">
        <f t="shared" si="2"/>
        <v>.CL_INV: Efficienza globale stagionale</v>
      </c>
      <c r="D21" s="212" t="str">
        <f t="shared" si="3"/>
        <v>IfcBuilding.FabbricatoDatiEnergetici.CL_INV: Efficienza globale stagionale</v>
      </c>
      <c r="E21" s="213" t="s">
        <v>155</v>
      </c>
      <c r="F21" s="213" t="s">
        <v>577</v>
      </c>
      <c r="G21" s="286" t="s">
        <v>525</v>
      </c>
      <c r="H21" s="286" t="s">
        <v>143</v>
      </c>
      <c r="I21" s="285" t="s">
        <v>115</v>
      </c>
      <c r="J21" s="285" t="s">
        <v>308</v>
      </c>
      <c r="K21" s="286" t="s">
        <v>307</v>
      </c>
      <c r="L21" s="213"/>
      <c r="M21" s="286"/>
    </row>
    <row r="22" spans="1:13" s="54" customFormat="1" ht="30" x14ac:dyDescent="0.25">
      <c r="A22" s="84" t="str">
        <f t="shared" si="0"/>
        <v>IfcBuilding</v>
      </c>
      <c r="B22" s="84" t="str">
        <f t="shared" si="1"/>
        <v>.FabbricatoDatiEnergetici</v>
      </c>
      <c r="C22" s="84" t="str">
        <f t="shared" si="2"/>
        <v>.CL_INV: Indice di prestazione non rinnovabile</v>
      </c>
      <c r="D22" s="84" t="str">
        <f t="shared" si="3"/>
        <v>IfcBuilding.FabbricatoDatiEnergetici.CL_INV: Indice di prestazione non rinnovabile</v>
      </c>
      <c r="E22" s="78" t="s">
        <v>155</v>
      </c>
      <c r="F22" s="79" t="s">
        <v>577</v>
      </c>
      <c r="G22" s="284" t="s">
        <v>522</v>
      </c>
      <c r="H22" s="284" t="s">
        <v>143</v>
      </c>
      <c r="I22" s="280" t="s">
        <v>295</v>
      </c>
      <c r="J22" s="280" t="s">
        <v>302</v>
      </c>
      <c r="K22" s="284" t="s">
        <v>301</v>
      </c>
      <c r="L22" s="78"/>
      <c r="M22" s="280"/>
    </row>
    <row r="23" spans="1:13" s="54" customFormat="1" ht="30" x14ac:dyDescent="0.25">
      <c r="A23" s="212" t="str">
        <f t="shared" si="0"/>
        <v>IfcBuilding</v>
      </c>
      <c r="B23" s="212" t="str">
        <f t="shared" si="1"/>
        <v>.FabbricatoDatiEnergetici</v>
      </c>
      <c r="C23" s="212" t="str">
        <f t="shared" si="2"/>
        <v>.CL_INV: Indice di prestazione rinnovabile</v>
      </c>
      <c r="D23" s="212" t="str">
        <f t="shared" si="3"/>
        <v>IfcBuilding.FabbricatoDatiEnergetici.CL_INV: Indice di prestazione rinnovabile</v>
      </c>
      <c r="E23" s="213" t="s">
        <v>155</v>
      </c>
      <c r="F23" s="214" t="s">
        <v>577</v>
      </c>
      <c r="G23" s="286" t="s">
        <v>523</v>
      </c>
      <c r="H23" s="286" t="s">
        <v>143</v>
      </c>
      <c r="I23" s="285" t="s">
        <v>295</v>
      </c>
      <c r="J23" s="285" t="s">
        <v>304</v>
      </c>
      <c r="K23" s="286" t="s">
        <v>303</v>
      </c>
      <c r="L23" s="213"/>
      <c r="M23" s="285"/>
    </row>
    <row r="24" spans="1:13" s="54" customFormat="1" ht="30" x14ac:dyDescent="0.25">
      <c r="A24" s="84" t="str">
        <f t="shared" si="0"/>
        <v>IfcBuilding</v>
      </c>
      <c r="B24" s="84" t="str">
        <f t="shared" si="1"/>
        <v>.FabbricatoDatiEnergetici</v>
      </c>
      <c r="C24" s="84" t="str">
        <f t="shared" si="2"/>
        <v>.CL_INV: Indice di prestazione totale</v>
      </c>
      <c r="D24" s="84" t="str">
        <f t="shared" si="3"/>
        <v>IfcBuilding.FabbricatoDatiEnergetici.CL_INV: Indice di prestazione totale</v>
      </c>
      <c r="E24" s="78" t="s">
        <v>155</v>
      </c>
      <c r="F24" s="78" t="s">
        <v>577</v>
      </c>
      <c r="G24" s="284" t="s">
        <v>524</v>
      </c>
      <c r="H24" s="284" t="s">
        <v>143</v>
      </c>
      <c r="I24" s="280" t="s">
        <v>295</v>
      </c>
      <c r="J24" s="280" t="s">
        <v>306</v>
      </c>
      <c r="K24" s="284" t="s">
        <v>305</v>
      </c>
      <c r="L24" s="78"/>
      <c r="M24" s="284"/>
    </row>
    <row r="25" spans="1:13" s="54" customFormat="1" ht="30" x14ac:dyDescent="0.25">
      <c r="A25" s="84" t="str">
        <f t="shared" si="0"/>
        <v>IfcBuilding</v>
      </c>
      <c r="B25" s="84" t="str">
        <f t="shared" si="1"/>
        <v>.FabbricatoDatiEnergetici</v>
      </c>
      <c r="C25" s="84" t="str">
        <f t="shared" si="2"/>
        <v>.CL_INV: Quota rinnovabile</v>
      </c>
      <c r="D25" s="84" t="str">
        <f t="shared" si="3"/>
        <v>IfcBuilding.FabbricatoDatiEnergetici.CL_INV: Quota rinnovabile</v>
      </c>
      <c r="E25" s="78" t="s">
        <v>155</v>
      </c>
      <c r="F25" s="78" t="s">
        <v>577</v>
      </c>
      <c r="G25" s="284" t="s">
        <v>526</v>
      </c>
      <c r="H25" s="284" t="s">
        <v>143</v>
      </c>
      <c r="I25" s="280" t="s">
        <v>310</v>
      </c>
      <c r="J25" s="280" t="s">
        <v>311</v>
      </c>
      <c r="K25" s="284" t="s">
        <v>309</v>
      </c>
      <c r="L25" s="78"/>
      <c r="M25" s="284"/>
    </row>
    <row r="26" spans="1:13" s="41" customFormat="1" ht="45" collapsed="1" x14ac:dyDescent="0.25">
      <c r="A26" s="85" t="str">
        <f t="shared" si="0"/>
        <v>IfcBuilding</v>
      </c>
      <c r="B26" s="85" t="str">
        <f t="shared" si="1"/>
        <v>.FabbricatoDatiEnergetici</v>
      </c>
      <c r="C26" s="85" t="str">
        <f t="shared" si="2"/>
        <v>.CL_INV_EDEQ: Efficienza globale stagionale</v>
      </c>
      <c r="D26" s="85" t="str">
        <f t="shared" si="3"/>
        <v>IfcBuilding.FabbricatoDatiEnergetici.CL_INV_EDEQ: Efficienza globale stagionale</v>
      </c>
      <c r="E26" s="86" t="s">
        <v>155</v>
      </c>
      <c r="F26" s="87" t="s">
        <v>577</v>
      </c>
      <c r="G26" s="288" t="s">
        <v>552</v>
      </c>
      <c r="H26" s="288" t="s">
        <v>143</v>
      </c>
      <c r="I26" s="282" t="s">
        <v>115</v>
      </c>
      <c r="J26" s="282" t="s">
        <v>308</v>
      </c>
      <c r="K26" s="288" t="s">
        <v>347</v>
      </c>
      <c r="L26" s="86"/>
      <c r="M26" s="282"/>
    </row>
    <row r="27" spans="1:13" s="54" customFormat="1" ht="45" x14ac:dyDescent="0.25">
      <c r="A27" s="88" t="str">
        <f t="shared" si="0"/>
        <v>IfcBuilding</v>
      </c>
      <c r="B27" s="88" t="str">
        <f t="shared" si="1"/>
        <v>.FabbricatoDatiEnergetici</v>
      </c>
      <c r="C27" s="88" t="str">
        <f t="shared" si="2"/>
        <v>.CL_INV_EDEQ: Indice di prestazione non rinnovabile</v>
      </c>
      <c r="D27" s="88" t="str">
        <f t="shared" si="3"/>
        <v>IfcBuilding.FabbricatoDatiEnergetici.CL_INV_EDEQ: Indice di prestazione non rinnovabile</v>
      </c>
      <c r="E27" s="75" t="s">
        <v>155</v>
      </c>
      <c r="F27" s="76" t="s">
        <v>577</v>
      </c>
      <c r="G27" s="289" t="s">
        <v>549</v>
      </c>
      <c r="H27" s="289" t="s">
        <v>143</v>
      </c>
      <c r="I27" s="279" t="s">
        <v>295</v>
      </c>
      <c r="J27" s="279" t="s">
        <v>302</v>
      </c>
      <c r="K27" s="289" t="s">
        <v>344</v>
      </c>
      <c r="L27" s="75"/>
      <c r="M27" s="279"/>
    </row>
    <row r="28" spans="1:13" s="54" customFormat="1" ht="45" x14ac:dyDescent="0.25">
      <c r="A28" s="84" t="str">
        <f t="shared" si="0"/>
        <v>IfcBuilding</v>
      </c>
      <c r="B28" s="84" t="str">
        <f t="shared" si="1"/>
        <v>.FabbricatoDatiEnergetici</v>
      </c>
      <c r="C28" s="84" t="str">
        <f t="shared" si="2"/>
        <v>.CL_INV_EDEQ: Indice di prestazione rinnovabile</v>
      </c>
      <c r="D28" s="84" t="str">
        <f t="shared" si="3"/>
        <v>IfcBuilding.FabbricatoDatiEnergetici.CL_INV_EDEQ: Indice di prestazione rinnovabile</v>
      </c>
      <c r="E28" s="78" t="s">
        <v>155</v>
      </c>
      <c r="F28" s="79" t="s">
        <v>577</v>
      </c>
      <c r="G28" s="284" t="s">
        <v>550</v>
      </c>
      <c r="H28" s="284" t="s">
        <v>143</v>
      </c>
      <c r="I28" s="280" t="s">
        <v>295</v>
      </c>
      <c r="J28" s="280" t="s">
        <v>304</v>
      </c>
      <c r="K28" s="284" t="s">
        <v>345</v>
      </c>
      <c r="L28" s="78"/>
      <c r="M28" s="280"/>
    </row>
    <row r="29" spans="1:13" s="72" customFormat="1" ht="45" x14ac:dyDescent="0.25">
      <c r="A29" s="83" t="str">
        <f t="shared" si="0"/>
        <v>IfcBuilding</v>
      </c>
      <c r="B29" s="83" t="str">
        <f t="shared" si="1"/>
        <v>.FabbricatoDatiEnergetici</v>
      </c>
      <c r="C29" s="83" t="str">
        <f t="shared" si="2"/>
        <v>.CL_INV_EDEQ: Indice di prestazione totale</v>
      </c>
      <c r="D29" s="83" t="str">
        <f t="shared" si="3"/>
        <v>IfcBuilding.FabbricatoDatiEnergetici.CL_INV_EDEQ: Indice di prestazione totale</v>
      </c>
      <c r="E29" s="81" t="s">
        <v>155</v>
      </c>
      <c r="F29" s="82" t="s">
        <v>577</v>
      </c>
      <c r="G29" s="283" t="s">
        <v>551</v>
      </c>
      <c r="H29" s="283" t="s">
        <v>143</v>
      </c>
      <c r="I29" s="281" t="s">
        <v>295</v>
      </c>
      <c r="J29" s="281" t="s">
        <v>306</v>
      </c>
      <c r="K29" s="283" t="s">
        <v>346</v>
      </c>
      <c r="L29" s="81"/>
      <c r="M29" s="550"/>
    </row>
    <row r="30" spans="1:13" s="54" customFormat="1" ht="30" x14ac:dyDescent="0.25">
      <c r="A30" s="83" t="str">
        <f t="shared" si="0"/>
        <v>IfcBuilding</v>
      </c>
      <c r="B30" s="83" t="str">
        <f t="shared" si="1"/>
        <v>.FabbricatoDatiEnergetici</v>
      </c>
      <c r="C30" s="83" t="str">
        <f t="shared" si="2"/>
        <v>.CL_INV_EDEQ: Quota rinnovabile</v>
      </c>
      <c r="D30" s="83" t="str">
        <f t="shared" si="3"/>
        <v>IfcBuilding.FabbricatoDatiEnergetici.CL_INV_EDEQ: Quota rinnovabile</v>
      </c>
      <c r="E30" s="81" t="s">
        <v>155</v>
      </c>
      <c r="F30" s="82" t="s">
        <v>577</v>
      </c>
      <c r="G30" s="283" t="s">
        <v>553</v>
      </c>
      <c r="H30" s="283" t="s">
        <v>143</v>
      </c>
      <c r="I30" s="281" t="s">
        <v>310</v>
      </c>
      <c r="J30" s="281" t="s">
        <v>311</v>
      </c>
      <c r="K30" s="283" t="s">
        <v>348</v>
      </c>
      <c r="L30" s="81"/>
      <c r="M30" s="281"/>
    </row>
    <row r="31" spans="1:13" s="54" customFormat="1" ht="15" x14ac:dyDescent="0.25">
      <c r="A31" s="84" t="str">
        <f t="shared" si="0"/>
        <v>IfcBuilding</v>
      </c>
      <c r="B31" s="84" t="str">
        <f t="shared" si="1"/>
        <v>.FabbricatoDatiEnergetici</v>
      </c>
      <c r="C31" s="84" t="str">
        <f t="shared" si="2"/>
        <v xml:space="preserve">.Classe energetica complessiva </v>
      </c>
      <c r="D31" s="84" t="str">
        <f t="shared" si="3"/>
        <v xml:space="preserve">IfcBuilding.FabbricatoDatiEnergetici.Classe energetica complessiva </v>
      </c>
      <c r="E31" s="78" t="s">
        <v>155</v>
      </c>
      <c r="F31" s="79" t="s">
        <v>577</v>
      </c>
      <c r="G31" s="284" t="s">
        <v>188</v>
      </c>
      <c r="H31" s="284" t="s">
        <v>114</v>
      </c>
      <c r="I31" s="280" t="s">
        <v>115</v>
      </c>
      <c r="J31" s="280" t="s">
        <v>115</v>
      </c>
      <c r="K31" s="284" t="s">
        <v>591</v>
      </c>
      <c r="L31" s="78"/>
      <c r="M31" s="280"/>
    </row>
    <row r="32" spans="1:13" s="54" customFormat="1" ht="15" x14ac:dyDescent="0.25">
      <c r="A32" s="212" t="str">
        <f t="shared" si="0"/>
        <v>IfcBuilding</v>
      </c>
      <c r="B32" s="212" t="str">
        <f t="shared" si="1"/>
        <v>.FabbricatoDatiEnergetici</v>
      </c>
      <c r="C32" s="212" t="str">
        <f t="shared" si="2"/>
        <v xml:space="preserve">.Coefficiente medio globale di scambio </v>
      </c>
      <c r="D32" s="212" t="str">
        <f t="shared" si="3"/>
        <v xml:space="preserve">IfcBuilding.FabbricatoDatiEnergetici.Coefficiente medio globale di scambio </v>
      </c>
      <c r="E32" s="213" t="s">
        <v>155</v>
      </c>
      <c r="F32" s="214" t="s">
        <v>577</v>
      </c>
      <c r="G32" s="286" t="s">
        <v>358</v>
      </c>
      <c r="H32" s="286" t="s">
        <v>143</v>
      </c>
      <c r="I32" s="285" t="s">
        <v>359</v>
      </c>
      <c r="J32" s="285"/>
      <c r="K32" s="286" t="s">
        <v>358</v>
      </c>
      <c r="L32" s="213"/>
      <c r="M32" s="285"/>
    </row>
    <row r="33" spans="1:13" s="54" customFormat="1" ht="30" x14ac:dyDescent="0.25">
      <c r="A33" s="84" t="str">
        <f t="shared" ref="A33:A64" si="4">IF(E33="Bene","IfcSite",IF(E33="Fabbricato","IfcBuilding",IF(E33="Locale","IfcSpace",IF(E33="Impianto","IfcSystem/IfcElementAssembly",IF(E33="Elemento","IfcElement","")))))</f>
        <v>IfcBuilding</v>
      </c>
      <c r="B33" s="84" t="str">
        <f t="shared" ref="B33:B64" si="5">IF(ISBLANK(F33),"",CONCATENATE(".",F33))</f>
        <v>.FabbricatoDatiEnergetici</v>
      </c>
      <c r="C33" s="84" t="str">
        <f t="shared" ref="C33:C64" si="6">IF(ISBLANK(G33),"",CONCATENATE(".",G33))</f>
        <v>.Coefficiente medio globale di scambio edificio equivalente</v>
      </c>
      <c r="D33" s="84" t="str">
        <f t="shared" ref="D33:D64" si="7">CONCATENATE(A33,B33,C33)</f>
        <v>IfcBuilding.FabbricatoDatiEnergetici.Coefficiente medio globale di scambio edificio equivalente</v>
      </c>
      <c r="E33" s="78" t="s">
        <v>155</v>
      </c>
      <c r="F33" s="79" t="s">
        <v>577</v>
      </c>
      <c r="G33" s="284" t="s">
        <v>360</v>
      </c>
      <c r="H33" s="284" t="s">
        <v>143</v>
      </c>
      <c r="I33" s="280" t="s">
        <v>359</v>
      </c>
      <c r="J33" s="280"/>
      <c r="K33" s="284" t="s">
        <v>360</v>
      </c>
      <c r="L33" s="78"/>
      <c r="M33" s="280"/>
    </row>
    <row r="34" spans="1:13" s="54" customFormat="1" ht="15" x14ac:dyDescent="0.25">
      <c r="A34" s="83" t="str">
        <f t="shared" si="4"/>
        <v>IfcBuilding</v>
      </c>
      <c r="B34" s="83" t="str">
        <f t="shared" si="5"/>
        <v>.FabbricatoDatiEnergetici</v>
      </c>
      <c r="C34" s="83" t="str">
        <f t="shared" si="6"/>
        <v xml:space="preserve">.Consumo annuo energia elettrica </v>
      </c>
      <c r="D34" s="83" t="str">
        <f t="shared" si="7"/>
        <v xml:space="preserve">IfcBuilding.FabbricatoDatiEnergetici.Consumo annuo energia elettrica </v>
      </c>
      <c r="E34" s="81" t="s">
        <v>155</v>
      </c>
      <c r="F34" s="82" t="s">
        <v>577</v>
      </c>
      <c r="G34" s="283" t="s">
        <v>364</v>
      </c>
      <c r="H34" s="283" t="s">
        <v>143</v>
      </c>
      <c r="I34" s="281" t="s">
        <v>365</v>
      </c>
      <c r="J34" s="281"/>
      <c r="K34" s="283" t="s">
        <v>364</v>
      </c>
      <c r="L34" s="81"/>
      <c r="M34" s="281"/>
    </row>
    <row r="35" spans="1:13" s="54" customFormat="1" ht="15" x14ac:dyDescent="0.25">
      <c r="A35" s="84" t="str">
        <f t="shared" si="4"/>
        <v>IfcBuilding</v>
      </c>
      <c r="B35" s="84" t="str">
        <f t="shared" si="5"/>
        <v>.FabbricatoDatiEnergetici</v>
      </c>
      <c r="C35" s="84" t="str">
        <f t="shared" si="6"/>
        <v>.Consumo annuo gas</v>
      </c>
      <c r="D35" s="84" t="str">
        <f t="shared" si="7"/>
        <v>IfcBuilding.FabbricatoDatiEnergetici.Consumo annuo gas</v>
      </c>
      <c r="E35" s="78" t="s">
        <v>155</v>
      </c>
      <c r="F35" s="79" t="s">
        <v>577</v>
      </c>
      <c r="G35" s="284" t="s">
        <v>366</v>
      </c>
      <c r="H35" s="284" t="s">
        <v>143</v>
      </c>
      <c r="I35" s="280" t="s">
        <v>367</v>
      </c>
      <c r="J35" s="280"/>
      <c r="K35" s="284" t="s">
        <v>366</v>
      </c>
      <c r="L35" s="78"/>
      <c r="M35" s="280"/>
    </row>
    <row r="36" spans="1:13" s="54" customFormat="1" ht="30" x14ac:dyDescent="0.25">
      <c r="A36" s="84" t="str">
        <f t="shared" si="4"/>
        <v>IfcBuilding</v>
      </c>
      <c r="B36" s="84" t="str">
        <f t="shared" si="5"/>
        <v>.FabbricatoDatiEnergetici</v>
      </c>
      <c r="C36" s="84" t="str">
        <f t="shared" si="6"/>
        <v>.FA_GLOB: Indice di prestazione non rinnovabile</v>
      </c>
      <c r="D36" s="84" t="str">
        <f t="shared" si="7"/>
        <v>IfcBuilding.FabbricatoDatiEnergetici.FA_GLOB: Indice di prestazione non rinnovabile</v>
      </c>
      <c r="E36" s="78" t="s">
        <v>155</v>
      </c>
      <c r="F36" s="78" t="s">
        <v>577</v>
      </c>
      <c r="G36" s="284" t="s">
        <v>542</v>
      </c>
      <c r="H36" s="284" t="s">
        <v>143</v>
      </c>
      <c r="I36" s="280" t="s">
        <v>295</v>
      </c>
      <c r="J36" s="280" t="s">
        <v>334</v>
      </c>
      <c r="K36" s="284" t="s">
        <v>333</v>
      </c>
      <c r="L36" s="78"/>
      <c r="M36" s="284"/>
    </row>
    <row r="37" spans="1:13" s="54" customFormat="1" ht="30" x14ac:dyDescent="0.25">
      <c r="A37" s="83" t="str">
        <f t="shared" si="4"/>
        <v>IfcBuilding</v>
      </c>
      <c r="B37" s="83" t="str">
        <f t="shared" si="5"/>
        <v>.FabbricatoDatiEnergetici</v>
      </c>
      <c r="C37" s="83" t="str">
        <f t="shared" si="6"/>
        <v>.FA_GLOB: Indice di prestazione rinnovabile</v>
      </c>
      <c r="D37" s="83" t="str">
        <f t="shared" si="7"/>
        <v>IfcBuilding.FabbricatoDatiEnergetici.FA_GLOB: Indice di prestazione rinnovabile</v>
      </c>
      <c r="E37" s="81" t="s">
        <v>155</v>
      </c>
      <c r="F37" s="81" t="s">
        <v>577</v>
      </c>
      <c r="G37" s="283" t="s">
        <v>543</v>
      </c>
      <c r="H37" s="283" t="s">
        <v>143</v>
      </c>
      <c r="I37" s="281" t="s">
        <v>295</v>
      </c>
      <c r="J37" s="281" t="s">
        <v>336</v>
      </c>
      <c r="K37" s="283" t="s">
        <v>335</v>
      </c>
      <c r="L37" s="81"/>
      <c r="M37" s="283"/>
    </row>
    <row r="38" spans="1:13" s="54" customFormat="1" ht="30" x14ac:dyDescent="0.25">
      <c r="A38" s="84" t="str">
        <f t="shared" si="4"/>
        <v>IfcBuilding</v>
      </c>
      <c r="B38" s="84" t="str">
        <f t="shared" si="5"/>
        <v>.FabbricatoDatiEnergetici</v>
      </c>
      <c r="C38" s="84" t="str">
        <f t="shared" si="6"/>
        <v>.FA_GLOB: Indice di prestazione totale</v>
      </c>
      <c r="D38" s="84" t="str">
        <f t="shared" si="7"/>
        <v>IfcBuilding.FabbricatoDatiEnergetici.FA_GLOB: Indice di prestazione totale</v>
      </c>
      <c r="E38" s="78" t="s">
        <v>155</v>
      </c>
      <c r="F38" s="78" t="s">
        <v>577</v>
      </c>
      <c r="G38" s="284" t="s">
        <v>544</v>
      </c>
      <c r="H38" s="284" t="s">
        <v>143</v>
      </c>
      <c r="I38" s="280" t="s">
        <v>295</v>
      </c>
      <c r="J38" s="280" t="s">
        <v>338</v>
      </c>
      <c r="K38" s="284" t="s">
        <v>337</v>
      </c>
      <c r="L38" s="78"/>
      <c r="M38" s="284"/>
    </row>
    <row r="39" spans="1:13" s="54" customFormat="1" ht="30" x14ac:dyDescent="0.25">
      <c r="A39" s="83" t="str">
        <f t="shared" si="4"/>
        <v>IfcBuilding</v>
      </c>
      <c r="B39" s="83" t="str">
        <f t="shared" si="5"/>
        <v>.FabbricatoDatiEnergetici</v>
      </c>
      <c r="C39" s="83" t="str">
        <f t="shared" si="6"/>
        <v>.FA_GLOB: Quota rinnovabile</v>
      </c>
      <c r="D39" s="83" t="str">
        <f t="shared" si="7"/>
        <v>IfcBuilding.FabbricatoDatiEnergetici.FA_GLOB: Quota rinnovabile</v>
      </c>
      <c r="E39" s="81" t="s">
        <v>155</v>
      </c>
      <c r="F39" s="81" t="s">
        <v>577</v>
      </c>
      <c r="G39" s="283" t="s">
        <v>545</v>
      </c>
      <c r="H39" s="283" t="s">
        <v>143</v>
      </c>
      <c r="I39" s="281" t="s">
        <v>310</v>
      </c>
      <c r="J39" s="281" t="s">
        <v>340</v>
      </c>
      <c r="K39" s="283" t="s">
        <v>339</v>
      </c>
      <c r="L39" s="81"/>
      <c r="M39" s="283"/>
    </row>
    <row r="40" spans="1:13" s="54" customFormat="1" ht="45" x14ac:dyDescent="0.25">
      <c r="A40" s="212" t="str">
        <f t="shared" si="4"/>
        <v>IfcBuilding</v>
      </c>
      <c r="B40" s="212" t="str">
        <f t="shared" si="5"/>
        <v>.FabbricatoDatiEnergetici</v>
      </c>
      <c r="C40" s="212" t="str">
        <f t="shared" si="6"/>
        <v>.FA_GLOB_EDEQ: Indice di prestazione non rinnovabile</v>
      </c>
      <c r="D40" s="212" t="str">
        <f t="shared" si="7"/>
        <v>IfcBuilding.FabbricatoDatiEnergetici.FA_GLOB_EDEQ: Indice di prestazione non rinnovabile</v>
      </c>
      <c r="E40" s="213" t="s">
        <v>155</v>
      </c>
      <c r="F40" s="214" t="s">
        <v>577</v>
      </c>
      <c r="G40" s="286" t="s">
        <v>559</v>
      </c>
      <c r="H40" s="286" t="s">
        <v>143</v>
      </c>
      <c r="I40" s="285" t="s">
        <v>295</v>
      </c>
      <c r="J40" s="285" t="s">
        <v>334</v>
      </c>
      <c r="K40" s="286" t="s">
        <v>354</v>
      </c>
      <c r="L40" s="213"/>
      <c r="M40" s="285"/>
    </row>
    <row r="41" spans="1:13" s="54" customFormat="1" ht="45" x14ac:dyDescent="0.25">
      <c r="A41" s="215" t="str">
        <f t="shared" si="4"/>
        <v>IfcBuilding</v>
      </c>
      <c r="B41" s="215" t="str">
        <f t="shared" si="5"/>
        <v>.FabbricatoDatiEnergetici</v>
      </c>
      <c r="C41" s="215" t="str">
        <f t="shared" si="6"/>
        <v>.FA_GLOB_EDEQ: Indice di prestazione rinnovabile</v>
      </c>
      <c r="D41" s="215" t="str">
        <f t="shared" si="7"/>
        <v>IfcBuilding.FabbricatoDatiEnergetici.FA_GLOB_EDEQ: Indice di prestazione rinnovabile</v>
      </c>
      <c r="E41" s="216" t="s">
        <v>155</v>
      </c>
      <c r="F41" s="217" t="s">
        <v>577</v>
      </c>
      <c r="G41" s="312" t="s">
        <v>560</v>
      </c>
      <c r="H41" s="312" t="s">
        <v>143</v>
      </c>
      <c r="I41" s="287" t="s">
        <v>295</v>
      </c>
      <c r="J41" s="287" t="s">
        <v>336</v>
      </c>
      <c r="K41" s="312" t="s">
        <v>355</v>
      </c>
      <c r="L41" s="216"/>
      <c r="M41" s="287"/>
    </row>
    <row r="42" spans="1:13" s="54" customFormat="1" ht="45" x14ac:dyDescent="0.25">
      <c r="A42" s="212" t="str">
        <f t="shared" si="4"/>
        <v>IfcBuilding</v>
      </c>
      <c r="B42" s="212" t="str">
        <f t="shared" si="5"/>
        <v>.FabbricatoDatiEnergetici</v>
      </c>
      <c r="C42" s="212" t="str">
        <f t="shared" si="6"/>
        <v>.FA_GLOB_EDEQ: Indice di prestazione totale</v>
      </c>
      <c r="D42" s="212" t="str">
        <f t="shared" si="7"/>
        <v>IfcBuilding.FabbricatoDatiEnergetici.FA_GLOB_EDEQ: Indice di prestazione totale</v>
      </c>
      <c r="E42" s="213" t="s">
        <v>155</v>
      </c>
      <c r="F42" s="214" t="s">
        <v>577</v>
      </c>
      <c r="G42" s="286" t="s">
        <v>561</v>
      </c>
      <c r="H42" s="286" t="s">
        <v>143</v>
      </c>
      <c r="I42" s="285" t="s">
        <v>295</v>
      </c>
      <c r="J42" s="285" t="s">
        <v>338</v>
      </c>
      <c r="K42" s="286" t="s">
        <v>356</v>
      </c>
      <c r="L42" s="213"/>
      <c r="M42" s="285"/>
    </row>
    <row r="43" spans="1:13" s="54" customFormat="1" ht="30" x14ac:dyDescent="0.25">
      <c r="A43" s="215" t="str">
        <f t="shared" si="4"/>
        <v>IfcBuilding</v>
      </c>
      <c r="B43" s="215" t="str">
        <f t="shared" si="5"/>
        <v>.FabbricatoDatiEnergetici</v>
      </c>
      <c r="C43" s="215" t="str">
        <f t="shared" si="6"/>
        <v>.FA_GLOB_EDEQ: Quota rinnovabile</v>
      </c>
      <c r="D43" s="215" t="str">
        <f t="shared" si="7"/>
        <v>IfcBuilding.FabbricatoDatiEnergetici.FA_GLOB_EDEQ: Quota rinnovabile</v>
      </c>
      <c r="E43" s="216" t="s">
        <v>155</v>
      </c>
      <c r="F43" s="217" t="s">
        <v>577</v>
      </c>
      <c r="G43" s="312" t="s">
        <v>562</v>
      </c>
      <c r="H43" s="312" t="s">
        <v>143</v>
      </c>
      <c r="I43" s="287" t="s">
        <v>310</v>
      </c>
      <c r="J43" s="287" t="s">
        <v>340</v>
      </c>
      <c r="K43" s="312" t="s">
        <v>357</v>
      </c>
      <c r="L43" s="216"/>
      <c r="M43" s="287"/>
    </row>
    <row r="44" spans="1:13" s="54" customFormat="1" ht="30" x14ac:dyDescent="0.25">
      <c r="A44" s="83" t="str">
        <f t="shared" si="4"/>
        <v>IfcBuilding</v>
      </c>
      <c r="B44" s="83" t="str">
        <f t="shared" si="5"/>
        <v>.FabbricatoDatiEnergetici</v>
      </c>
      <c r="C44" s="83" t="str">
        <f t="shared" si="6"/>
        <v>.FA_TER: Indice di prestazione termica utile acs</v>
      </c>
      <c r="D44" s="83" t="str">
        <f t="shared" si="7"/>
        <v>IfcBuilding.FabbricatoDatiEnergetici.FA_TER: Indice di prestazione termica utile acs</v>
      </c>
      <c r="E44" s="81" t="s">
        <v>155</v>
      </c>
      <c r="F44" s="82" t="s">
        <v>577</v>
      </c>
      <c r="G44" s="283" t="s">
        <v>521</v>
      </c>
      <c r="H44" s="283" t="s">
        <v>143</v>
      </c>
      <c r="I44" s="281" t="s">
        <v>295</v>
      </c>
      <c r="J44" s="281" t="s">
        <v>300</v>
      </c>
      <c r="K44" s="283" t="s">
        <v>299</v>
      </c>
      <c r="L44" s="81"/>
      <c r="M44" s="281"/>
    </row>
    <row r="45" spans="1:13" s="54" customFormat="1" ht="45" x14ac:dyDescent="0.25">
      <c r="A45" s="84" t="str">
        <f t="shared" si="4"/>
        <v>IfcBuilding</v>
      </c>
      <c r="B45" s="84" t="str">
        <f t="shared" si="5"/>
        <v>.FabbricatoDatiEnergetici</v>
      </c>
      <c r="C45" s="84" t="str">
        <f t="shared" si="6"/>
        <v>.FA_TER: Indice di prestazione termica utile raffrescamento</v>
      </c>
      <c r="D45" s="84" t="str">
        <f t="shared" si="7"/>
        <v>IfcBuilding.FabbricatoDatiEnergetici.FA_TER: Indice di prestazione termica utile raffrescamento</v>
      </c>
      <c r="E45" s="78" t="s">
        <v>155</v>
      </c>
      <c r="F45" s="79" t="s">
        <v>577</v>
      </c>
      <c r="G45" s="284" t="s">
        <v>520</v>
      </c>
      <c r="H45" s="284" t="s">
        <v>143</v>
      </c>
      <c r="I45" s="280" t="s">
        <v>295</v>
      </c>
      <c r="J45" s="280" t="s">
        <v>298</v>
      </c>
      <c r="K45" s="284" t="s">
        <v>297</v>
      </c>
      <c r="L45" s="78"/>
      <c r="M45" s="280"/>
    </row>
    <row r="46" spans="1:13" s="54" customFormat="1" ht="45" x14ac:dyDescent="0.25">
      <c r="A46" s="83" t="str">
        <f t="shared" si="4"/>
        <v>IfcBuilding</v>
      </c>
      <c r="B46" s="83" t="str">
        <f t="shared" si="5"/>
        <v>.FabbricatoDatiEnergetici</v>
      </c>
      <c r="C46" s="83" t="str">
        <f t="shared" si="6"/>
        <v>.FA_TER: Indice di prestazione termica utile riscaldamento</v>
      </c>
      <c r="D46" s="83" t="str">
        <f t="shared" si="7"/>
        <v>IfcBuilding.FabbricatoDatiEnergetici.FA_TER: Indice di prestazione termica utile riscaldamento</v>
      </c>
      <c r="E46" s="81" t="s">
        <v>155</v>
      </c>
      <c r="F46" s="82" t="s">
        <v>577</v>
      </c>
      <c r="G46" s="283" t="s">
        <v>519</v>
      </c>
      <c r="H46" s="283" t="s">
        <v>143</v>
      </c>
      <c r="I46" s="281" t="s">
        <v>295</v>
      </c>
      <c r="J46" s="281" t="s">
        <v>296</v>
      </c>
      <c r="K46" s="283" t="s">
        <v>294</v>
      </c>
      <c r="L46" s="81"/>
      <c r="M46" s="281"/>
    </row>
    <row r="47" spans="1:13" s="54" customFormat="1" ht="45" x14ac:dyDescent="0.25">
      <c r="A47" s="84" t="str">
        <f t="shared" si="4"/>
        <v>IfcBuilding</v>
      </c>
      <c r="B47" s="84" t="str">
        <f t="shared" si="5"/>
        <v>.FabbricatoDatiEnergetici</v>
      </c>
      <c r="C47" s="84" t="str">
        <f t="shared" si="6"/>
        <v>.FA_TER_EDEQ: Indice di prestazione termica utile acs</v>
      </c>
      <c r="D47" s="84" t="str">
        <f t="shared" si="7"/>
        <v>IfcBuilding.FabbricatoDatiEnergetici.FA_TER_EDEQ: Indice di prestazione termica utile acs</v>
      </c>
      <c r="E47" s="78" t="s">
        <v>155</v>
      </c>
      <c r="F47" s="79" t="s">
        <v>577</v>
      </c>
      <c r="G47" s="284" t="s">
        <v>548</v>
      </c>
      <c r="H47" s="284" t="s">
        <v>143</v>
      </c>
      <c r="I47" s="280" t="s">
        <v>295</v>
      </c>
      <c r="J47" s="280" t="s">
        <v>300</v>
      </c>
      <c r="K47" s="284" t="s">
        <v>343</v>
      </c>
      <c r="L47" s="78"/>
      <c r="M47" s="280"/>
    </row>
    <row r="48" spans="1:13" s="54" customFormat="1" ht="60" x14ac:dyDescent="0.25">
      <c r="A48" s="212" t="str">
        <f t="shared" si="4"/>
        <v>IfcBuilding</v>
      </c>
      <c r="B48" s="212" t="str">
        <f t="shared" si="5"/>
        <v>.FabbricatoDatiEnergetici</v>
      </c>
      <c r="C48" s="212" t="str">
        <f t="shared" si="6"/>
        <v>.FA_TER_EDEQ: Indice di prestazione termica utile raffrescamento</v>
      </c>
      <c r="D48" s="212" t="str">
        <f t="shared" si="7"/>
        <v>IfcBuilding.FabbricatoDatiEnergetici.FA_TER_EDEQ: Indice di prestazione termica utile raffrescamento</v>
      </c>
      <c r="E48" s="213" t="s">
        <v>155</v>
      </c>
      <c r="F48" s="214" t="s">
        <v>577</v>
      </c>
      <c r="G48" s="286" t="s">
        <v>547</v>
      </c>
      <c r="H48" s="286" t="s">
        <v>143</v>
      </c>
      <c r="I48" s="285" t="s">
        <v>295</v>
      </c>
      <c r="J48" s="285" t="s">
        <v>298</v>
      </c>
      <c r="K48" s="286" t="s">
        <v>342</v>
      </c>
      <c r="L48" s="213"/>
      <c r="M48" s="285"/>
    </row>
    <row r="49" spans="1:13" s="54" customFormat="1" ht="60" x14ac:dyDescent="0.25">
      <c r="A49" s="84" t="str">
        <f t="shared" si="4"/>
        <v>IfcBuilding</v>
      </c>
      <c r="B49" s="84" t="str">
        <f t="shared" si="5"/>
        <v>.FabbricatoDatiEnergetici</v>
      </c>
      <c r="C49" s="84" t="str">
        <f t="shared" si="6"/>
        <v>.FA_TER_EDEQ: Indice di prestazione termica utile riscaldamento</v>
      </c>
      <c r="D49" s="84" t="str">
        <f t="shared" si="7"/>
        <v>IfcBuilding.FabbricatoDatiEnergetici.FA_TER_EDEQ: Indice di prestazione termica utile riscaldamento</v>
      </c>
      <c r="E49" s="78" t="s">
        <v>155</v>
      </c>
      <c r="F49" s="78" t="s">
        <v>577</v>
      </c>
      <c r="G49" s="284" t="s">
        <v>546</v>
      </c>
      <c r="H49" s="284" t="s">
        <v>143</v>
      </c>
      <c r="I49" s="280" t="s">
        <v>295</v>
      </c>
      <c r="J49" s="280" t="s">
        <v>296</v>
      </c>
      <c r="K49" s="284" t="s">
        <v>341</v>
      </c>
      <c r="L49" s="78"/>
      <c r="M49" s="280"/>
    </row>
    <row r="50" spans="1:13" s="54" customFormat="1" ht="30" x14ac:dyDescent="0.25">
      <c r="A50" s="212" t="str">
        <f t="shared" si="4"/>
        <v>IfcBuilding</v>
      </c>
      <c r="B50" s="212" t="str">
        <f t="shared" si="5"/>
        <v>.FabbricatoDatiEnergetici</v>
      </c>
      <c r="C50" s="212" t="str">
        <f t="shared" si="6"/>
        <v>.PR_ACS: Efficienza globale stagionale</v>
      </c>
      <c r="D50" s="212" t="str">
        <f t="shared" si="7"/>
        <v>IfcBuilding.FabbricatoDatiEnergetici.PR_ACS: Efficienza globale stagionale</v>
      </c>
      <c r="E50" s="213" t="s">
        <v>155</v>
      </c>
      <c r="F50" s="213" t="s">
        <v>577</v>
      </c>
      <c r="G50" s="286" t="s">
        <v>535</v>
      </c>
      <c r="H50" s="286" t="s">
        <v>143</v>
      </c>
      <c r="I50" s="285" t="s">
        <v>325</v>
      </c>
      <c r="J50" s="285" t="s">
        <v>115</v>
      </c>
      <c r="K50" s="286" t="s">
        <v>324</v>
      </c>
      <c r="L50" s="213"/>
      <c r="M50" s="286"/>
    </row>
    <row r="51" spans="1:13" s="54" customFormat="1" ht="30" x14ac:dyDescent="0.25">
      <c r="A51" s="215" t="str">
        <f t="shared" si="4"/>
        <v>IfcBuilding</v>
      </c>
      <c r="B51" s="215" t="str">
        <f t="shared" si="5"/>
        <v>.FabbricatoDatiEnergetici</v>
      </c>
      <c r="C51" s="215" t="str">
        <f t="shared" si="6"/>
        <v xml:space="preserve">.PR_ACS: Indice di prestazione non rinnovabile	</v>
      </c>
      <c r="D51" s="215" t="str">
        <f t="shared" si="7"/>
        <v xml:space="preserve">IfcBuilding.FabbricatoDatiEnergetici.PR_ACS: Indice di prestazione non rinnovabile	</v>
      </c>
      <c r="E51" s="216" t="s">
        <v>155</v>
      </c>
      <c r="F51" s="217" t="s">
        <v>577</v>
      </c>
      <c r="G51" s="312" t="s">
        <v>532</v>
      </c>
      <c r="H51" s="312" t="s">
        <v>143</v>
      </c>
      <c r="I51" s="287" t="s">
        <v>295</v>
      </c>
      <c r="J51" s="287" t="s">
        <v>321</v>
      </c>
      <c r="K51" s="312" t="s">
        <v>320</v>
      </c>
      <c r="L51" s="216"/>
      <c r="M51" s="287"/>
    </row>
    <row r="52" spans="1:13" s="54" customFormat="1" ht="30" x14ac:dyDescent="0.25">
      <c r="A52" s="212" t="str">
        <f t="shared" si="4"/>
        <v>IfcBuilding</v>
      </c>
      <c r="B52" s="212" t="str">
        <f t="shared" si="5"/>
        <v>.FabbricatoDatiEnergetici</v>
      </c>
      <c r="C52" s="212" t="str">
        <f t="shared" si="6"/>
        <v>.PR_ACS: Indice di prestazione rinnovabile</v>
      </c>
      <c r="D52" s="212" t="str">
        <f t="shared" si="7"/>
        <v>IfcBuilding.FabbricatoDatiEnergetici.PR_ACS: Indice di prestazione rinnovabile</v>
      </c>
      <c r="E52" s="213" t="s">
        <v>155</v>
      </c>
      <c r="F52" s="214" t="s">
        <v>577</v>
      </c>
      <c r="G52" s="286" t="s">
        <v>533</v>
      </c>
      <c r="H52" s="286" t="s">
        <v>143</v>
      </c>
      <c r="I52" s="285" t="s">
        <v>295</v>
      </c>
      <c r="J52" s="285" t="s">
        <v>315</v>
      </c>
      <c r="K52" s="286" t="s">
        <v>322</v>
      </c>
      <c r="L52" s="213"/>
      <c r="M52" s="285"/>
    </row>
    <row r="53" spans="1:13" s="54" customFormat="1" ht="30" x14ac:dyDescent="0.25">
      <c r="A53" s="215" t="str">
        <f t="shared" si="4"/>
        <v>IfcBuilding</v>
      </c>
      <c r="B53" s="215" t="str">
        <f t="shared" si="5"/>
        <v>.FabbricatoDatiEnergetici</v>
      </c>
      <c r="C53" s="215" t="str">
        <f t="shared" si="6"/>
        <v>.PR_ACS: Indice di prestazione totale</v>
      </c>
      <c r="D53" s="215" t="str">
        <f t="shared" si="7"/>
        <v>IfcBuilding.FabbricatoDatiEnergetici.PR_ACS: Indice di prestazione totale</v>
      </c>
      <c r="E53" s="216" t="s">
        <v>155</v>
      </c>
      <c r="F53" s="217" t="s">
        <v>577</v>
      </c>
      <c r="G53" s="312" t="s">
        <v>534</v>
      </c>
      <c r="H53" s="312" t="s">
        <v>143</v>
      </c>
      <c r="I53" s="287" t="s">
        <v>295</v>
      </c>
      <c r="J53" s="287" t="s">
        <v>317</v>
      </c>
      <c r="K53" s="312" t="s">
        <v>323</v>
      </c>
      <c r="L53" s="216"/>
      <c r="M53" s="287"/>
    </row>
    <row r="54" spans="1:13" s="54" customFormat="1" ht="15" x14ac:dyDescent="0.25">
      <c r="A54" s="84" t="str">
        <f t="shared" si="4"/>
        <v>IfcBuilding</v>
      </c>
      <c r="B54" s="84" t="str">
        <f t="shared" si="5"/>
        <v>.FabbricatoDatiEnergetici</v>
      </c>
      <c r="C54" s="84" t="str">
        <f t="shared" si="6"/>
        <v>.PR_ACS: Quota rinnovabile</v>
      </c>
      <c r="D54" s="84" t="str">
        <f t="shared" si="7"/>
        <v>IfcBuilding.FabbricatoDatiEnergetici.PR_ACS: Quota rinnovabile</v>
      </c>
      <c r="E54" s="78" t="s">
        <v>155</v>
      </c>
      <c r="F54" s="79" t="s">
        <v>577</v>
      </c>
      <c r="G54" s="284" t="s">
        <v>536</v>
      </c>
      <c r="H54" s="284" t="s">
        <v>143</v>
      </c>
      <c r="I54" s="280" t="s">
        <v>327</v>
      </c>
      <c r="J54" s="280" t="s">
        <v>310</v>
      </c>
      <c r="K54" s="284" t="s">
        <v>326</v>
      </c>
      <c r="L54" s="78"/>
      <c r="M54" s="280"/>
    </row>
    <row r="55" spans="1:13" s="54" customFormat="1" ht="45" x14ac:dyDescent="0.25">
      <c r="A55" s="84" t="str">
        <f t="shared" si="4"/>
        <v>IfcBuilding</v>
      </c>
      <c r="B55" s="84" t="str">
        <f t="shared" si="5"/>
        <v>.FabbricatoDatiEnergetici</v>
      </c>
      <c r="C55" s="84" t="str">
        <f t="shared" si="6"/>
        <v>.PR_ACS_EDEQ: Efficienza globale stagionale</v>
      </c>
      <c r="D55" s="84" t="str">
        <f t="shared" si="7"/>
        <v>IfcBuilding.FabbricatoDatiEnergetici.PR_ACS_EDEQ: Efficienza globale stagionale</v>
      </c>
      <c r="E55" s="78" t="s">
        <v>155</v>
      </c>
      <c r="F55" s="79" t="s">
        <v>577</v>
      </c>
      <c r="G55" s="284" t="s">
        <v>540</v>
      </c>
      <c r="H55" s="284" t="s">
        <v>143</v>
      </c>
      <c r="I55" s="280" t="s">
        <v>325</v>
      </c>
      <c r="J55" s="280" t="s">
        <v>115</v>
      </c>
      <c r="K55" s="284" t="s">
        <v>331</v>
      </c>
      <c r="L55" s="78"/>
      <c r="M55" s="280"/>
    </row>
    <row r="56" spans="1:13" s="54" customFormat="1" ht="45" x14ac:dyDescent="0.25">
      <c r="A56" s="83" t="str">
        <f t="shared" si="4"/>
        <v>IfcBuilding</v>
      </c>
      <c r="B56" s="83" t="str">
        <f t="shared" si="5"/>
        <v>.FabbricatoDatiEnergetici</v>
      </c>
      <c r="C56" s="83" t="str">
        <f t="shared" si="6"/>
        <v>.PR_ACS_EDEQ: Indice di prestazione non rinnovabile</v>
      </c>
      <c r="D56" s="83" t="str">
        <f t="shared" si="7"/>
        <v>IfcBuilding.FabbricatoDatiEnergetici.PR_ACS_EDEQ: Indice di prestazione non rinnovabile</v>
      </c>
      <c r="E56" s="81" t="s">
        <v>155</v>
      </c>
      <c r="F56" s="82" t="s">
        <v>577</v>
      </c>
      <c r="G56" s="283" t="s">
        <v>537</v>
      </c>
      <c r="H56" s="283" t="s">
        <v>143</v>
      </c>
      <c r="I56" s="281" t="s">
        <v>295</v>
      </c>
      <c r="J56" s="281" t="s">
        <v>321</v>
      </c>
      <c r="K56" s="283" t="s">
        <v>328</v>
      </c>
      <c r="L56" s="81"/>
      <c r="M56" s="281"/>
    </row>
    <row r="57" spans="1:13" s="54" customFormat="1" ht="45" x14ac:dyDescent="0.25">
      <c r="A57" s="84" t="str">
        <f t="shared" si="4"/>
        <v>IfcBuilding</v>
      </c>
      <c r="B57" s="84" t="str">
        <f t="shared" si="5"/>
        <v>.FabbricatoDatiEnergetici</v>
      </c>
      <c r="C57" s="84" t="str">
        <f t="shared" si="6"/>
        <v>.PR_ACS_EDEQ: Indice di prestazione rinnovabile</v>
      </c>
      <c r="D57" s="84" t="str">
        <f t="shared" si="7"/>
        <v>IfcBuilding.FabbricatoDatiEnergetici.PR_ACS_EDEQ: Indice di prestazione rinnovabile</v>
      </c>
      <c r="E57" s="78" t="s">
        <v>155</v>
      </c>
      <c r="F57" s="79" t="s">
        <v>577</v>
      </c>
      <c r="G57" s="284" t="s">
        <v>538</v>
      </c>
      <c r="H57" s="284" t="s">
        <v>143</v>
      </c>
      <c r="I57" s="280" t="s">
        <v>295</v>
      </c>
      <c r="J57" s="280" t="s">
        <v>315</v>
      </c>
      <c r="K57" s="284" t="s">
        <v>329</v>
      </c>
      <c r="L57" s="78"/>
      <c r="M57" s="280"/>
    </row>
    <row r="58" spans="1:13" s="54" customFormat="1" ht="45" x14ac:dyDescent="0.25">
      <c r="A58" s="83" t="str">
        <f t="shared" si="4"/>
        <v>IfcBuilding</v>
      </c>
      <c r="B58" s="83" t="str">
        <f t="shared" si="5"/>
        <v>.FabbricatoDatiEnergetici</v>
      </c>
      <c r="C58" s="83" t="str">
        <f t="shared" si="6"/>
        <v>.PR_ACS_EDEQ: Indice di prestazione totale</v>
      </c>
      <c r="D58" s="83" t="str">
        <f t="shared" si="7"/>
        <v>IfcBuilding.FabbricatoDatiEnergetici.PR_ACS_EDEQ: Indice di prestazione totale</v>
      </c>
      <c r="E58" s="81" t="s">
        <v>155</v>
      </c>
      <c r="F58" s="82" t="s">
        <v>577</v>
      </c>
      <c r="G58" s="283" t="s">
        <v>539</v>
      </c>
      <c r="H58" s="283" t="s">
        <v>143</v>
      </c>
      <c r="I58" s="281" t="s">
        <v>295</v>
      </c>
      <c r="J58" s="281" t="s">
        <v>317</v>
      </c>
      <c r="K58" s="283" t="s">
        <v>330</v>
      </c>
      <c r="L58" s="81"/>
      <c r="M58" s="281"/>
    </row>
    <row r="59" spans="1:13" s="54" customFormat="1" ht="30" x14ac:dyDescent="0.25">
      <c r="A59" s="83" t="str">
        <f t="shared" si="4"/>
        <v>IfcBuilding</v>
      </c>
      <c r="B59" s="83" t="str">
        <f t="shared" si="5"/>
        <v>.FabbricatoDatiEnergetici</v>
      </c>
      <c r="C59" s="83" t="str">
        <f t="shared" si="6"/>
        <v>.PR_ACS_EDEQ: Quota rinnovabile</v>
      </c>
      <c r="D59" s="83" t="str">
        <f t="shared" si="7"/>
        <v>IfcBuilding.FabbricatoDatiEnergetici.PR_ACS_EDEQ: Quota rinnovabile</v>
      </c>
      <c r="E59" s="81" t="s">
        <v>155</v>
      </c>
      <c r="F59" s="82" t="s">
        <v>577</v>
      </c>
      <c r="G59" s="283" t="s">
        <v>541</v>
      </c>
      <c r="H59" s="283" t="s">
        <v>143</v>
      </c>
      <c r="I59" s="281" t="s">
        <v>327</v>
      </c>
      <c r="J59" s="281" t="s">
        <v>310</v>
      </c>
      <c r="K59" s="283" t="s">
        <v>332</v>
      </c>
      <c r="L59" s="81"/>
      <c r="M59" s="281"/>
    </row>
    <row r="60" spans="1:13" s="54" customFormat="1" ht="30" x14ac:dyDescent="0.25">
      <c r="A60" s="83" t="str">
        <f t="shared" si="4"/>
        <v>IfcBuilding</v>
      </c>
      <c r="B60" s="83" t="str">
        <f t="shared" si="5"/>
        <v>.FabbricatoDatiQualitativi</v>
      </c>
      <c r="C60" s="83" t="str">
        <f t="shared" si="6"/>
        <v>.AccessibilitaDisabili</v>
      </c>
      <c r="D60" s="83" t="str">
        <f t="shared" si="7"/>
        <v>IfcBuilding.FabbricatoDatiQualitativi.AccessibilitaDisabili</v>
      </c>
      <c r="E60" s="81" t="s">
        <v>155</v>
      </c>
      <c r="F60" s="81" t="s">
        <v>573</v>
      </c>
      <c r="G60" s="283" t="s">
        <v>584</v>
      </c>
      <c r="H60" s="283" t="s">
        <v>166</v>
      </c>
      <c r="I60" s="281" t="s">
        <v>115</v>
      </c>
      <c r="J60" s="281" t="s">
        <v>115</v>
      </c>
      <c r="K60" s="283" t="s">
        <v>284</v>
      </c>
      <c r="L60" s="81"/>
      <c r="M60" s="281"/>
    </row>
    <row r="61" spans="1:13" s="54" customFormat="1" ht="15" x14ac:dyDescent="0.25">
      <c r="A61" s="83" t="str">
        <f t="shared" si="4"/>
        <v>IfcBuilding</v>
      </c>
      <c r="B61" s="83" t="str">
        <f t="shared" si="5"/>
        <v>.FabbricatoDatiQualitativi</v>
      </c>
      <c r="C61" s="83" t="str">
        <f t="shared" si="6"/>
        <v>.AnnoProgettazione</v>
      </c>
      <c r="D61" s="83" t="str">
        <f t="shared" si="7"/>
        <v>IfcBuilding.FabbricatoDatiQualitativi.AnnoProgettazione</v>
      </c>
      <c r="E61" s="81" t="s">
        <v>155</v>
      </c>
      <c r="F61" s="81" t="s">
        <v>573</v>
      </c>
      <c r="G61" s="283" t="s">
        <v>172</v>
      </c>
      <c r="H61" s="283" t="s">
        <v>162</v>
      </c>
      <c r="I61" s="281" t="s">
        <v>115</v>
      </c>
      <c r="J61" s="281" t="s">
        <v>115</v>
      </c>
      <c r="K61" s="283" t="s">
        <v>173</v>
      </c>
      <c r="L61" s="81"/>
      <c r="M61" s="281"/>
    </row>
    <row r="62" spans="1:13" s="54" customFormat="1" ht="15" x14ac:dyDescent="0.25">
      <c r="A62" s="84" t="str">
        <f t="shared" si="4"/>
        <v>IfcBuilding</v>
      </c>
      <c r="B62" s="84" t="str">
        <f t="shared" si="5"/>
        <v>.FabbricatoDatiQualitativi</v>
      </c>
      <c r="C62" s="84" t="str">
        <f t="shared" si="6"/>
        <v>.AnnoRealizzazione</v>
      </c>
      <c r="D62" s="84" t="str">
        <f t="shared" si="7"/>
        <v>IfcBuilding.FabbricatoDatiQualitativi.AnnoRealizzazione</v>
      </c>
      <c r="E62" s="78" t="s">
        <v>155</v>
      </c>
      <c r="F62" s="78" t="s">
        <v>573</v>
      </c>
      <c r="G62" s="284" t="s">
        <v>174</v>
      </c>
      <c r="H62" s="284" t="s">
        <v>162</v>
      </c>
      <c r="I62" s="280" t="s">
        <v>115</v>
      </c>
      <c r="J62" s="280" t="s">
        <v>115</v>
      </c>
      <c r="K62" s="284" t="s">
        <v>175</v>
      </c>
      <c r="L62" s="78"/>
      <c r="M62" s="280"/>
    </row>
    <row r="63" spans="1:13" s="54" customFormat="1" ht="15" x14ac:dyDescent="0.25">
      <c r="A63" s="84" t="str">
        <f t="shared" si="4"/>
        <v>IfcBuilding</v>
      </c>
      <c r="B63" s="84" t="str">
        <f t="shared" si="5"/>
        <v>.FabbricatoDatiQualitativi</v>
      </c>
      <c r="C63" s="84" t="str">
        <f t="shared" si="6"/>
        <v>.AttualmenteUtilizzato</v>
      </c>
      <c r="D63" s="84" t="str">
        <f t="shared" si="7"/>
        <v>IfcBuilding.FabbricatoDatiQualitativi.AttualmenteUtilizzato</v>
      </c>
      <c r="E63" s="78" t="s">
        <v>155</v>
      </c>
      <c r="F63" s="78" t="s">
        <v>573</v>
      </c>
      <c r="G63" s="284" t="s">
        <v>170</v>
      </c>
      <c r="H63" s="284" t="s">
        <v>166</v>
      </c>
      <c r="I63" s="280" t="s">
        <v>115</v>
      </c>
      <c r="J63" s="280" t="s">
        <v>115</v>
      </c>
      <c r="K63" s="284" t="s">
        <v>171</v>
      </c>
      <c r="L63" s="78"/>
      <c r="M63" s="280"/>
    </row>
    <row r="64" spans="1:13" s="54" customFormat="1" ht="15" x14ac:dyDescent="0.25">
      <c r="A64" s="84" t="str">
        <f t="shared" si="4"/>
        <v>IfcBuilding</v>
      </c>
      <c r="B64" s="84" t="str">
        <f t="shared" si="5"/>
        <v>.FabbricatoDatiQualitativi</v>
      </c>
      <c r="C64" s="84" t="str">
        <f t="shared" si="6"/>
        <v>.ImmobileCieloTerra</v>
      </c>
      <c r="D64" s="84" t="str">
        <f t="shared" si="7"/>
        <v>IfcBuilding.FabbricatoDatiQualitativi.ImmobileCieloTerra</v>
      </c>
      <c r="E64" s="78" t="s">
        <v>155</v>
      </c>
      <c r="F64" s="78" t="s">
        <v>573</v>
      </c>
      <c r="G64" s="284" t="s">
        <v>165</v>
      </c>
      <c r="H64" s="284" t="s">
        <v>166</v>
      </c>
      <c r="I64" s="280" t="s">
        <v>115</v>
      </c>
      <c r="J64" s="280" t="s">
        <v>115</v>
      </c>
      <c r="K64" s="284" t="s">
        <v>167</v>
      </c>
      <c r="L64" s="78"/>
      <c r="M64" s="280"/>
    </row>
    <row r="65" spans="1:13" s="54" customFormat="1" ht="15" x14ac:dyDescent="0.25">
      <c r="A65" s="83" t="str">
        <f t="shared" ref="A65:A96" si="8">IF(E65="Bene","IfcSite",IF(E65="Fabbricato","IfcBuilding",IF(E65="Locale","IfcSpace",IF(E65="Impianto","IfcSystem/IfcElementAssembly",IF(E65="Elemento","IfcElement","")))))</f>
        <v>IfcBuilding</v>
      </c>
      <c r="B65" s="83" t="str">
        <f t="shared" ref="B65:B96" si="9">IF(ISBLANK(F65),"",CONCATENATE(".",F65))</f>
        <v>.FabbricatoDatiQualitativi</v>
      </c>
      <c r="C65" s="83" t="str">
        <f t="shared" ref="C65:C96" si="10">IF(ISBLANK(G65),"",CONCATENATE(".",G65))</f>
        <v>.PianiFuoriTerra</v>
      </c>
      <c r="D65" s="83" t="str">
        <f t="shared" ref="D65:D96" si="11">CONCATENATE(A65,B65,C65)</f>
        <v>IfcBuilding.FabbricatoDatiQualitativi.PianiFuoriTerra</v>
      </c>
      <c r="E65" s="81" t="s">
        <v>155</v>
      </c>
      <c r="F65" s="81" t="s">
        <v>573</v>
      </c>
      <c r="G65" s="283" t="s">
        <v>164</v>
      </c>
      <c r="H65" s="283" t="s">
        <v>162</v>
      </c>
      <c r="I65" s="281" t="s">
        <v>115</v>
      </c>
      <c r="J65" s="281" t="s">
        <v>115</v>
      </c>
      <c r="K65" s="283" t="s">
        <v>282</v>
      </c>
      <c r="L65" s="81"/>
      <c r="M65" s="281"/>
    </row>
    <row r="66" spans="1:13" s="54" customFormat="1" ht="15" x14ac:dyDescent="0.25">
      <c r="A66" s="84" t="str">
        <f t="shared" si="8"/>
        <v>IfcBuilding</v>
      </c>
      <c r="B66" s="84" t="str">
        <f t="shared" si="9"/>
        <v>.FabbricatoDatiQualitativi</v>
      </c>
      <c r="C66" s="84" t="str">
        <f t="shared" si="10"/>
        <v>.PianiInterrati</v>
      </c>
      <c r="D66" s="84" t="str">
        <f t="shared" si="11"/>
        <v>IfcBuilding.FabbricatoDatiQualitativi.PianiInterrati</v>
      </c>
      <c r="E66" s="78" t="s">
        <v>155</v>
      </c>
      <c r="F66" s="78" t="s">
        <v>573</v>
      </c>
      <c r="G66" s="284" t="s">
        <v>163</v>
      </c>
      <c r="H66" s="284" t="s">
        <v>162</v>
      </c>
      <c r="I66" s="280" t="s">
        <v>115</v>
      </c>
      <c r="J66" s="280" t="s">
        <v>115</v>
      </c>
      <c r="K66" s="284" t="s">
        <v>281</v>
      </c>
      <c r="L66" s="78"/>
      <c r="M66" s="280"/>
    </row>
    <row r="67" spans="1:13" s="54" customFormat="1" ht="15" x14ac:dyDescent="0.25">
      <c r="A67" s="83" t="str">
        <f t="shared" si="8"/>
        <v>IfcBuilding</v>
      </c>
      <c r="B67" s="83" t="str">
        <f t="shared" si="9"/>
        <v>.FabbricatoDatiQualitativi</v>
      </c>
      <c r="C67" s="83" t="str">
        <f t="shared" si="10"/>
        <v>.PianiTotali</v>
      </c>
      <c r="D67" s="83" t="str">
        <f t="shared" si="11"/>
        <v>IfcBuilding.FabbricatoDatiQualitativi.PianiTotali</v>
      </c>
      <c r="E67" s="81" t="s">
        <v>155</v>
      </c>
      <c r="F67" s="81" t="s">
        <v>573</v>
      </c>
      <c r="G67" s="283" t="s">
        <v>161</v>
      </c>
      <c r="H67" s="283" t="s">
        <v>162</v>
      </c>
      <c r="I67" s="281" t="s">
        <v>115</v>
      </c>
      <c r="J67" s="281" t="s">
        <v>115</v>
      </c>
      <c r="K67" s="283" t="s">
        <v>280</v>
      </c>
      <c r="L67" s="81"/>
      <c r="M67" s="281"/>
    </row>
    <row r="68" spans="1:13" s="54" customFormat="1" ht="60" x14ac:dyDescent="0.25">
      <c r="A68" s="83" t="str">
        <f t="shared" si="8"/>
        <v>IfcBuilding</v>
      </c>
      <c r="B68" s="83" t="str">
        <f t="shared" si="9"/>
        <v>.FabbricatoDatiQualitativi</v>
      </c>
      <c r="C68" s="83" t="str">
        <f t="shared" si="10"/>
        <v>.TipologiaEdilizia</v>
      </c>
      <c r="D68" s="83" t="str">
        <f t="shared" si="11"/>
        <v>IfcBuilding.FabbricatoDatiQualitativi.TipologiaEdilizia</v>
      </c>
      <c r="E68" s="81" t="s">
        <v>155</v>
      </c>
      <c r="F68" s="81" t="s">
        <v>573</v>
      </c>
      <c r="G68" s="283" t="s">
        <v>168</v>
      </c>
      <c r="H68" s="283" t="s">
        <v>114</v>
      </c>
      <c r="I68" s="281" t="s">
        <v>115</v>
      </c>
      <c r="J68" s="281" t="s">
        <v>115</v>
      </c>
      <c r="K68" s="283" t="s">
        <v>283</v>
      </c>
      <c r="L68" s="81" t="s">
        <v>110</v>
      </c>
      <c r="M68" s="283" t="s">
        <v>169</v>
      </c>
    </row>
    <row r="69" spans="1:13" s="54" customFormat="1" ht="30" x14ac:dyDescent="0.25">
      <c r="A69" s="84" t="str">
        <f t="shared" si="8"/>
        <v>IfcBuilding</v>
      </c>
      <c r="B69" s="84" t="str">
        <f t="shared" si="9"/>
        <v>.FabbricatoDatiQuantitativi</v>
      </c>
      <c r="C69" s="84" t="str">
        <f t="shared" si="10"/>
        <v>.SupCalpestabile</v>
      </c>
      <c r="D69" s="84" t="str">
        <f t="shared" si="11"/>
        <v>IfcBuilding.FabbricatoDatiQuantitativi.SupCalpestabile</v>
      </c>
      <c r="E69" s="78" t="s">
        <v>155</v>
      </c>
      <c r="F69" s="79" t="s">
        <v>574</v>
      </c>
      <c r="G69" s="284" t="s">
        <v>147</v>
      </c>
      <c r="H69" s="284" t="s">
        <v>143</v>
      </c>
      <c r="I69" s="280" t="s">
        <v>144</v>
      </c>
      <c r="J69" s="280" t="s">
        <v>145</v>
      </c>
      <c r="K69" s="284" t="s">
        <v>287</v>
      </c>
      <c r="L69" s="78"/>
      <c r="M69" s="280"/>
    </row>
    <row r="70" spans="1:13" s="54" customFormat="1" ht="30" x14ac:dyDescent="0.25">
      <c r="A70" s="83" t="str">
        <f t="shared" si="8"/>
        <v>IfcBuilding</v>
      </c>
      <c r="B70" s="83" t="str">
        <f t="shared" si="9"/>
        <v>.FabbricatoDatiQuantitativi</v>
      </c>
      <c r="C70" s="83" t="str">
        <f t="shared" si="10"/>
        <v>.SupCoperta</v>
      </c>
      <c r="D70" s="83" t="str">
        <f t="shared" si="11"/>
        <v>IfcBuilding.FabbricatoDatiQuantitativi.SupCoperta</v>
      </c>
      <c r="E70" s="81" t="s">
        <v>155</v>
      </c>
      <c r="F70" s="82" t="s">
        <v>574</v>
      </c>
      <c r="G70" s="283" t="s">
        <v>148</v>
      </c>
      <c r="H70" s="283" t="s">
        <v>143</v>
      </c>
      <c r="I70" s="281" t="s">
        <v>144</v>
      </c>
      <c r="J70" s="281" t="s">
        <v>145</v>
      </c>
      <c r="K70" s="283" t="s">
        <v>288</v>
      </c>
      <c r="L70" s="81"/>
      <c r="M70" s="281"/>
    </row>
    <row r="71" spans="1:13" s="54" customFormat="1" ht="15" x14ac:dyDescent="0.25">
      <c r="A71" s="84" t="str">
        <f t="shared" si="8"/>
        <v>IfcBuilding</v>
      </c>
      <c r="B71" s="84" t="str">
        <f t="shared" si="9"/>
        <v>.FabbricatoDatiQuantitativi</v>
      </c>
      <c r="C71" s="84" t="str">
        <f t="shared" si="10"/>
        <v>.SupLorda</v>
      </c>
      <c r="D71" s="84" t="str">
        <f t="shared" si="11"/>
        <v>IfcBuilding.FabbricatoDatiQuantitativi.SupLorda</v>
      </c>
      <c r="E71" s="78" t="s">
        <v>155</v>
      </c>
      <c r="F71" s="79" t="s">
        <v>574</v>
      </c>
      <c r="G71" s="284" t="s">
        <v>142</v>
      </c>
      <c r="H71" s="284" t="s">
        <v>143</v>
      </c>
      <c r="I71" s="280" t="s">
        <v>144</v>
      </c>
      <c r="J71" s="280" t="s">
        <v>145</v>
      </c>
      <c r="K71" s="284" t="s">
        <v>285</v>
      </c>
      <c r="L71" s="78"/>
      <c r="M71" s="280"/>
    </row>
    <row r="72" spans="1:13" s="54" customFormat="1" ht="30" x14ac:dyDescent="0.25">
      <c r="A72" s="83" t="str">
        <f t="shared" si="8"/>
        <v>IfcBuilding</v>
      </c>
      <c r="B72" s="83" t="str">
        <f t="shared" si="9"/>
        <v>.FabbricatoDatiQuantitativi</v>
      </c>
      <c r="C72" s="83" t="str">
        <f t="shared" si="10"/>
        <v>.SupRiscaldata</v>
      </c>
      <c r="D72" s="83" t="str">
        <f t="shared" si="11"/>
        <v>IfcBuilding.FabbricatoDatiQuantitativi.SupRiscaldata</v>
      </c>
      <c r="E72" s="81" t="s">
        <v>155</v>
      </c>
      <c r="F72" s="82" t="s">
        <v>574</v>
      </c>
      <c r="G72" s="283" t="s">
        <v>146</v>
      </c>
      <c r="H72" s="283" t="s">
        <v>143</v>
      </c>
      <c r="I72" s="281" t="s">
        <v>144</v>
      </c>
      <c r="J72" s="281" t="s">
        <v>145</v>
      </c>
      <c r="K72" s="283" t="s">
        <v>286</v>
      </c>
      <c r="L72" s="81"/>
      <c r="M72" s="281"/>
    </row>
    <row r="73" spans="1:13" s="54" customFormat="1" ht="30" x14ac:dyDescent="0.25">
      <c r="A73" s="84" t="str">
        <f t="shared" si="8"/>
        <v>IfcBuilding</v>
      </c>
      <c r="B73" s="84" t="str">
        <f t="shared" si="9"/>
        <v>.FabbricatoDatiQuantitativi</v>
      </c>
      <c r="C73" s="84" t="str">
        <f t="shared" si="10"/>
        <v>.SupScoperta</v>
      </c>
      <c r="D73" s="84" t="str">
        <f t="shared" si="11"/>
        <v>IfcBuilding.FabbricatoDatiQuantitativi.SupScoperta</v>
      </c>
      <c r="E73" s="78" t="s">
        <v>155</v>
      </c>
      <c r="F73" s="79" t="s">
        <v>574</v>
      </c>
      <c r="G73" s="284" t="s">
        <v>149</v>
      </c>
      <c r="H73" s="284" t="s">
        <v>143</v>
      </c>
      <c r="I73" s="280" t="s">
        <v>144</v>
      </c>
      <c r="J73" s="280" t="s">
        <v>145</v>
      </c>
      <c r="K73" s="284" t="s">
        <v>289</v>
      </c>
      <c r="L73" s="78"/>
      <c r="M73" s="280"/>
    </row>
    <row r="74" spans="1:13" s="54" customFormat="1" ht="15" x14ac:dyDescent="0.25">
      <c r="A74" s="83" t="str">
        <f t="shared" si="8"/>
        <v>IfcBuilding</v>
      </c>
      <c r="B74" s="83" t="str">
        <f t="shared" si="9"/>
        <v>.FabbricatoDatiQuantitativi</v>
      </c>
      <c r="C74" s="83" t="str">
        <f t="shared" si="10"/>
        <v>.VolumeLordo</v>
      </c>
      <c r="D74" s="83" t="str">
        <f t="shared" si="11"/>
        <v>IfcBuilding.FabbricatoDatiQuantitativi.VolumeLordo</v>
      </c>
      <c r="E74" s="81" t="s">
        <v>155</v>
      </c>
      <c r="F74" s="82" t="s">
        <v>574</v>
      </c>
      <c r="G74" s="283" t="s">
        <v>150</v>
      </c>
      <c r="H74" s="283" t="s">
        <v>143</v>
      </c>
      <c r="I74" s="281" t="s">
        <v>151</v>
      </c>
      <c r="J74" s="281" t="s">
        <v>152</v>
      </c>
      <c r="K74" s="283" t="s">
        <v>290</v>
      </c>
      <c r="L74" s="81"/>
      <c r="M74" s="281"/>
    </row>
    <row r="75" spans="1:13" s="54" customFormat="1" ht="15" x14ac:dyDescent="0.25">
      <c r="A75" s="84" t="str">
        <f t="shared" si="8"/>
        <v>IfcBuilding</v>
      </c>
      <c r="B75" s="84" t="str">
        <f t="shared" si="9"/>
        <v>.FabbricatoDatiQuantitativi</v>
      </c>
      <c r="C75" s="84" t="str">
        <f t="shared" si="10"/>
        <v>.VolumeNetto</v>
      </c>
      <c r="D75" s="84" t="str">
        <f t="shared" si="11"/>
        <v>IfcBuilding.FabbricatoDatiQuantitativi.VolumeNetto</v>
      </c>
      <c r="E75" s="78" t="s">
        <v>155</v>
      </c>
      <c r="F75" s="79" t="s">
        <v>574</v>
      </c>
      <c r="G75" s="284" t="s">
        <v>153</v>
      </c>
      <c r="H75" s="284" t="s">
        <v>143</v>
      </c>
      <c r="I75" s="280" t="s">
        <v>151</v>
      </c>
      <c r="J75" s="280" t="s">
        <v>152</v>
      </c>
      <c r="K75" s="284" t="s">
        <v>291</v>
      </c>
      <c r="L75" s="78"/>
      <c r="M75" s="280"/>
    </row>
    <row r="76" spans="1:13" s="54" customFormat="1" ht="15" x14ac:dyDescent="0.25">
      <c r="A76" s="83" t="str">
        <f t="shared" si="8"/>
        <v>IfcBuilding</v>
      </c>
      <c r="B76" s="83" t="str">
        <f t="shared" si="9"/>
        <v>.FabbricatoDatiQuantitativi</v>
      </c>
      <c r="C76" s="83" t="str">
        <f t="shared" si="10"/>
        <v>.VolumeRiscaldato</v>
      </c>
      <c r="D76" s="83" t="str">
        <f t="shared" si="11"/>
        <v>IfcBuilding.FabbricatoDatiQuantitativi.VolumeRiscaldato</v>
      </c>
      <c r="E76" s="81" t="s">
        <v>155</v>
      </c>
      <c r="F76" s="82" t="s">
        <v>574</v>
      </c>
      <c r="G76" s="283" t="s">
        <v>154</v>
      </c>
      <c r="H76" s="283" t="s">
        <v>143</v>
      </c>
      <c r="I76" s="281" t="s">
        <v>151</v>
      </c>
      <c r="J76" s="281" t="s">
        <v>152</v>
      </c>
      <c r="K76" s="283" t="s">
        <v>292</v>
      </c>
      <c r="L76" s="81"/>
      <c r="M76" s="281"/>
    </row>
    <row r="77" spans="1:13" s="54" customFormat="1" ht="15" x14ac:dyDescent="0.25">
      <c r="A77" s="84" t="str">
        <f t="shared" si="8"/>
        <v>IfcBuilding</v>
      </c>
      <c r="B77" s="84" t="str">
        <f t="shared" si="9"/>
        <v>.FabbricatoDatiStrutturali</v>
      </c>
      <c r="C77" s="84" t="str">
        <f t="shared" si="10"/>
        <v>.ClasseDiRischioSismico</v>
      </c>
      <c r="D77" s="84" t="str">
        <f t="shared" si="11"/>
        <v>IfcBuilding.FabbricatoDatiStrutturali.ClasseDiRischioSismico</v>
      </c>
      <c r="E77" s="78" t="s">
        <v>155</v>
      </c>
      <c r="F77" s="78" t="s">
        <v>575</v>
      </c>
      <c r="G77" s="284" t="s">
        <v>176</v>
      </c>
      <c r="H77" s="284" t="s">
        <v>143</v>
      </c>
      <c r="I77" s="280" t="s">
        <v>115</v>
      </c>
      <c r="J77" s="280" t="s">
        <v>115</v>
      </c>
      <c r="K77" s="284" t="s">
        <v>293</v>
      </c>
      <c r="L77" s="78"/>
      <c r="M77" s="284"/>
    </row>
    <row r="78" spans="1:13" s="54" customFormat="1" ht="90" x14ac:dyDescent="0.25">
      <c r="A78" s="83" t="str">
        <f t="shared" si="8"/>
        <v>IfcBuilding</v>
      </c>
      <c r="B78" s="83" t="str">
        <f t="shared" si="9"/>
        <v>.FabbricatoDatiStrutturali</v>
      </c>
      <c r="C78" s="83" t="str">
        <f t="shared" si="10"/>
        <v>.TecnologiaCostruttiva</v>
      </c>
      <c r="D78" s="83" t="str">
        <f t="shared" si="11"/>
        <v>IfcBuilding.FabbricatoDatiStrutturali.TecnologiaCostruttiva</v>
      </c>
      <c r="E78" s="81" t="s">
        <v>155</v>
      </c>
      <c r="F78" s="81" t="s">
        <v>575</v>
      </c>
      <c r="G78" s="283" t="s">
        <v>177</v>
      </c>
      <c r="H78" s="283" t="s">
        <v>114</v>
      </c>
      <c r="I78" s="281" t="s">
        <v>115</v>
      </c>
      <c r="J78" s="281" t="s">
        <v>115</v>
      </c>
      <c r="K78" s="283" t="s">
        <v>252</v>
      </c>
      <c r="L78" s="81" t="s">
        <v>110</v>
      </c>
      <c r="M78" s="283" t="s">
        <v>178</v>
      </c>
    </row>
    <row r="79" spans="1:13" s="54" customFormat="1" ht="30" x14ac:dyDescent="0.25">
      <c r="A79" s="84" t="str">
        <f t="shared" si="8"/>
        <v>IfcBuilding</v>
      </c>
      <c r="B79" s="84" t="str">
        <f t="shared" si="9"/>
        <v>.FabbricatoDatiStrutturali</v>
      </c>
      <c r="C79" s="84" t="str">
        <f t="shared" si="10"/>
        <v>.TipologiaFondazioni</v>
      </c>
      <c r="D79" s="84" t="str">
        <f t="shared" si="11"/>
        <v>IfcBuilding.FabbricatoDatiStrutturali.TipologiaFondazioni</v>
      </c>
      <c r="E79" s="78" t="s">
        <v>155</v>
      </c>
      <c r="F79" s="78" t="s">
        <v>575</v>
      </c>
      <c r="G79" s="284" t="s">
        <v>179</v>
      </c>
      <c r="H79" s="284" t="s">
        <v>114</v>
      </c>
      <c r="I79" s="280" t="s">
        <v>115</v>
      </c>
      <c r="J79" s="280" t="s">
        <v>115</v>
      </c>
      <c r="K79" s="284" t="s">
        <v>180</v>
      </c>
      <c r="L79" s="78"/>
      <c r="M79" s="284"/>
    </row>
    <row r="80" spans="1:13" s="54" customFormat="1" ht="30" x14ac:dyDescent="0.25">
      <c r="A80" s="83" t="str">
        <f t="shared" si="8"/>
        <v>IfcBuilding</v>
      </c>
      <c r="B80" s="83" t="str">
        <f t="shared" si="9"/>
        <v>.FabbricatoDatiStrutturali</v>
      </c>
      <c r="C80" s="83" t="str">
        <f t="shared" si="10"/>
        <v>.TipologiaStrutturale</v>
      </c>
      <c r="D80" s="83" t="str">
        <f t="shared" si="11"/>
        <v>IfcBuilding.FabbricatoDatiStrutturali.TipologiaStrutturale</v>
      </c>
      <c r="E80" s="81" t="s">
        <v>155</v>
      </c>
      <c r="F80" s="81" t="s">
        <v>575</v>
      </c>
      <c r="G80" s="283" t="s">
        <v>181</v>
      </c>
      <c r="H80" s="283" t="s">
        <v>114</v>
      </c>
      <c r="I80" s="281" t="s">
        <v>115</v>
      </c>
      <c r="J80" s="281" t="s">
        <v>115</v>
      </c>
      <c r="K80" s="283" t="s">
        <v>182</v>
      </c>
      <c r="L80" s="81" t="s">
        <v>110</v>
      </c>
      <c r="M80" s="283" t="s">
        <v>183</v>
      </c>
    </row>
    <row r="81" spans="1:13" s="54" customFormat="1" ht="15" x14ac:dyDescent="0.25">
      <c r="A81" s="83" t="str">
        <f t="shared" si="8"/>
        <v>IfcBuilding</v>
      </c>
      <c r="B81" s="83" t="str">
        <f t="shared" si="9"/>
        <v>.FabbricatoDocumenti</v>
      </c>
      <c r="C81" s="83" t="str">
        <f t="shared" si="10"/>
        <v>.EsitiProveLab</v>
      </c>
      <c r="D81" s="83" t="str">
        <f t="shared" si="11"/>
        <v>IfcBuilding.FabbricatoDocumenti.EsitiProveLab</v>
      </c>
      <c r="E81" s="81" t="s">
        <v>155</v>
      </c>
      <c r="F81" s="81" t="s">
        <v>576</v>
      </c>
      <c r="G81" s="283" t="s">
        <v>186</v>
      </c>
      <c r="H81" s="283" t="s">
        <v>114</v>
      </c>
      <c r="I81" s="281" t="s">
        <v>115</v>
      </c>
      <c r="J81" s="281" t="s">
        <v>115</v>
      </c>
      <c r="K81" s="283" t="s">
        <v>187</v>
      </c>
      <c r="L81" s="81"/>
      <c r="M81" s="281"/>
    </row>
    <row r="82" spans="1:13" s="54" customFormat="1" ht="15" x14ac:dyDescent="0.25">
      <c r="A82" s="84" t="str">
        <f t="shared" si="8"/>
        <v>IfcBuilding</v>
      </c>
      <c r="B82" s="84" t="str">
        <f t="shared" si="9"/>
        <v>.FabbricatoDocumenti</v>
      </c>
      <c r="C82" s="84" t="str">
        <f t="shared" si="10"/>
        <v>.EsitiProveSitu</v>
      </c>
      <c r="D82" s="84" t="str">
        <f t="shared" si="11"/>
        <v>IfcBuilding.FabbricatoDocumenti.EsitiProveSitu</v>
      </c>
      <c r="E82" s="78" t="s">
        <v>155</v>
      </c>
      <c r="F82" s="78" t="s">
        <v>576</v>
      </c>
      <c r="G82" s="284" t="s">
        <v>184</v>
      </c>
      <c r="H82" s="284" t="s">
        <v>114</v>
      </c>
      <c r="I82" s="280" t="s">
        <v>115</v>
      </c>
      <c r="J82" s="280" t="s">
        <v>115</v>
      </c>
      <c r="K82" s="284" t="s">
        <v>185</v>
      </c>
      <c r="L82" s="78"/>
      <c r="M82" s="280"/>
    </row>
    <row r="83" spans="1:13" s="54" customFormat="1" ht="15" x14ac:dyDescent="0.25">
      <c r="A83" s="535" t="str">
        <f t="shared" si="8"/>
        <v>IfcElement</v>
      </c>
      <c r="B83" s="535" t="str">
        <f t="shared" si="9"/>
        <v/>
      </c>
      <c r="C83" s="535" t="str">
        <f t="shared" si="10"/>
        <v/>
      </c>
      <c r="D83" s="535" t="str">
        <f t="shared" si="11"/>
        <v>IfcElement</v>
      </c>
      <c r="E83" s="538" t="s">
        <v>242</v>
      </c>
      <c r="F83" s="538"/>
      <c r="G83" s="538"/>
      <c r="H83" s="538"/>
      <c r="I83" s="538"/>
      <c r="J83" s="538"/>
      <c r="K83" s="538"/>
      <c r="L83" s="538"/>
      <c r="M83" s="538"/>
    </row>
    <row r="84" spans="1:13" s="54" customFormat="1" ht="15" x14ac:dyDescent="0.25">
      <c r="A84" s="305" t="str">
        <f t="shared" si="8"/>
        <v>IfcElement</v>
      </c>
      <c r="B84" s="305" t="str">
        <f t="shared" si="9"/>
        <v>.ElementoCodifica</v>
      </c>
      <c r="C84" s="305" t="str">
        <f t="shared" si="10"/>
        <v>.ClasseElementoTecnico</v>
      </c>
      <c r="D84" s="305" t="str">
        <f t="shared" si="11"/>
        <v>IfcElement.ElementoCodifica.ClasseElementoTecnico</v>
      </c>
      <c r="E84" s="306" t="s">
        <v>242</v>
      </c>
      <c r="F84" s="306" t="s">
        <v>265</v>
      </c>
      <c r="G84" s="307" t="s">
        <v>266</v>
      </c>
      <c r="H84" s="307" t="s">
        <v>114</v>
      </c>
      <c r="I84" s="315" t="s">
        <v>115</v>
      </c>
      <c r="J84" s="315" t="s">
        <v>115</v>
      </c>
      <c r="K84" s="307" t="s">
        <v>267</v>
      </c>
      <c r="L84" s="306"/>
      <c r="M84" s="307"/>
    </row>
    <row r="85" spans="1:13" s="54" customFormat="1" ht="15" x14ac:dyDescent="0.25">
      <c r="A85" s="84" t="str">
        <f t="shared" si="8"/>
        <v>IfcElement</v>
      </c>
      <c r="B85" s="84" t="str">
        <f t="shared" si="9"/>
        <v>.ElementoDatiAnagrafici</v>
      </c>
      <c r="C85" s="84" t="str">
        <f t="shared" si="10"/>
        <v>.Descrizione</v>
      </c>
      <c r="D85" s="84" t="str">
        <f t="shared" si="11"/>
        <v>IfcElement.ElementoDatiAnagrafici.Descrizione</v>
      </c>
      <c r="E85" s="78" t="s">
        <v>242</v>
      </c>
      <c r="F85" s="78" t="s">
        <v>245</v>
      </c>
      <c r="G85" s="284" t="s">
        <v>2</v>
      </c>
      <c r="H85" s="284" t="s">
        <v>114</v>
      </c>
      <c r="I85" s="280" t="s">
        <v>115</v>
      </c>
      <c r="J85" s="280" t="s">
        <v>115</v>
      </c>
      <c r="K85" s="284"/>
      <c r="L85" s="78"/>
      <c r="M85" s="284"/>
    </row>
    <row r="86" spans="1:13" s="54" customFormat="1" ht="15" x14ac:dyDescent="0.25">
      <c r="A86" s="84" t="str">
        <f t="shared" si="8"/>
        <v>IfcElement</v>
      </c>
      <c r="B86" s="84" t="str">
        <f t="shared" si="9"/>
        <v>.ElementoDatiAnagrafici</v>
      </c>
      <c r="C86" s="84" t="str">
        <f t="shared" si="10"/>
        <v>.Fornitore</v>
      </c>
      <c r="D86" s="84" t="str">
        <f t="shared" si="11"/>
        <v>IfcElement.ElementoDatiAnagrafici.Fornitore</v>
      </c>
      <c r="E86" s="78" t="s">
        <v>242</v>
      </c>
      <c r="F86" s="78" t="s">
        <v>245</v>
      </c>
      <c r="G86" s="284" t="s">
        <v>247</v>
      </c>
      <c r="H86" s="284" t="s">
        <v>114</v>
      </c>
      <c r="I86" s="280" t="s">
        <v>115</v>
      </c>
      <c r="J86" s="280" t="s">
        <v>115</v>
      </c>
      <c r="K86" s="284" t="s">
        <v>248</v>
      </c>
      <c r="L86" s="78"/>
      <c r="M86" s="284"/>
    </row>
    <row r="87" spans="1:13" s="54" customFormat="1" ht="30" x14ac:dyDescent="0.25">
      <c r="A87" s="83" t="str">
        <f t="shared" si="8"/>
        <v>IfcElement</v>
      </c>
      <c r="B87" s="83" t="str">
        <f t="shared" si="9"/>
        <v>.ElementoDatiAnagrafici</v>
      </c>
      <c r="C87" s="83" t="str">
        <f t="shared" si="10"/>
        <v>.Installatore</v>
      </c>
      <c r="D87" s="83" t="str">
        <f t="shared" si="11"/>
        <v>IfcElement.ElementoDatiAnagrafici.Installatore</v>
      </c>
      <c r="E87" s="81" t="s">
        <v>242</v>
      </c>
      <c r="F87" s="81" t="s">
        <v>245</v>
      </c>
      <c r="G87" s="283" t="s">
        <v>249</v>
      </c>
      <c r="H87" s="283" t="s">
        <v>114</v>
      </c>
      <c r="I87" s="281" t="s">
        <v>115</v>
      </c>
      <c r="J87" s="281" t="s">
        <v>115</v>
      </c>
      <c r="K87" s="283" t="s">
        <v>250</v>
      </c>
      <c r="L87" s="81"/>
      <c r="M87" s="283"/>
    </row>
    <row r="88" spans="1:13" s="54" customFormat="1" ht="15" x14ac:dyDescent="0.25">
      <c r="A88" s="83" t="str">
        <f t="shared" si="8"/>
        <v>IfcElement</v>
      </c>
      <c r="B88" s="83" t="str">
        <f t="shared" si="9"/>
        <v>.ElementoDatiAnagrafici</v>
      </c>
      <c r="C88" s="83" t="str">
        <f t="shared" si="10"/>
        <v>.Modello</v>
      </c>
      <c r="D88" s="83" t="str">
        <f t="shared" si="11"/>
        <v>IfcElement.ElementoDatiAnagrafici.Modello</v>
      </c>
      <c r="E88" s="81" t="s">
        <v>242</v>
      </c>
      <c r="F88" s="81" t="s">
        <v>245</v>
      </c>
      <c r="G88" s="283" t="s">
        <v>243</v>
      </c>
      <c r="H88" s="283" t="s">
        <v>114</v>
      </c>
      <c r="I88" s="281" t="s">
        <v>115</v>
      </c>
      <c r="J88" s="281" t="s">
        <v>115</v>
      </c>
      <c r="K88" s="283"/>
      <c r="L88" s="81"/>
      <c r="M88" s="283"/>
    </row>
    <row r="89" spans="1:13" s="54" customFormat="1" ht="30" x14ac:dyDescent="0.25">
      <c r="A89" s="83" t="str">
        <f t="shared" si="8"/>
        <v>IfcElement</v>
      </c>
      <c r="B89" s="83" t="str">
        <f t="shared" si="9"/>
        <v>.ElementoDatiAnagrafici</v>
      </c>
      <c r="C89" s="83" t="str">
        <f t="shared" si="10"/>
        <v>.NumeroDiSerie</v>
      </c>
      <c r="D89" s="83" t="str">
        <f t="shared" si="11"/>
        <v>IfcElement.ElementoDatiAnagrafici.NumeroDiSerie</v>
      </c>
      <c r="E89" s="81" t="s">
        <v>242</v>
      </c>
      <c r="F89" s="81" t="s">
        <v>245</v>
      </c>
      <c r="G89" s="283" t="s">
        <v>380</v>
      </c>
      <c r="H89" s="283" t="s">
        <v>114</v>
      </c>
      <c r="I89" s="281" t="s">
        <v>115</v>
      </c>
      <c r="J89" s="281" t="s">
        <v>115</v>
      </c>
      <c r="K89" s="283" t="s">
        <v>246</v>
      </c>
      <c r="L89" s="81"/>
      <c r="M89" s="283"/>
    </row>
    <row r="90" spans="1:13" s="54" customFormat="1" ht="15" x14ac:dyDescent="0.25">
      <c r="A90" s="84" t="str">
        <f t="shared" si="8"/>
        <v>IfcElement</v>
      </c>
      <c r="B90" s="84" t="str">
        <f t="shared" si="9"/>
        <v>.ElementoDatiAnagrafici</v>
      </c>
      <c r="C90" s="84" t="str">
        <f t="shared" si="10"/>
        <v>.Produttore</v>
      </c>
      <c r="D90" s="84" t="str">
        <f t="shared" si="11"/>
        <v>IfcElement.ElementoDatiAnagrafici.Produttore</v>
      </c>
      <c r="E90" s="78" t="s">
        <v>242</v>
      </c>
      <c r="F90" s="78" t="s">
        <v>245</v>
      </c>
      <c r="G90" s="284" t="s">
        <v>244</v>
      </c>
      <c r="H90" s="284" t="s">
        <v>114</v>
      </c>
      <c r="I90" s="280" t="s">
        <v>115</v>
      </c>
      <c r="J90" s="280" t="s">
        <v>115</v>
      </c>
      <c r="K90" s="284"/>
      <c r="L90" s="78"/>
      <c r="M90" s="284"/>
    </row>
    <row r="91" spans="1:13" s="54" customFormat="1" ht="15" x14ac:dyDescent="0.25">
      <c r="A91" s="305" t="str">
        <f t="shared" si="8"/>
        <v>IfcElement</v>
      </c>
      <c r="B91" s="305" t="str">
        <f t="shared" si="9"/>
        <v>.ElementoDatiAntincendio</v>
      </c>
      <c r="C91" s="305" t="str">
        <f t="shared" si="10"/>
        <v>.ClassePropagazioneFiamma</v>
      </c>
      <c r="D91" s="305" t="str">
        <f t="shared" si="11"/>
        <v>IfcElement.ElementoDatiAntincendio.ClassePropagazioneFiamma</v>
      </c>
      <c r="E91" s="306" t="s">
        <v>242</v>
      </c>
      <c r="F91" s="306" t="s">
        <v>253</v>
      </c>
      <c r="G91" s="307" t="s">
        <v>592</v>
      </c>
      <c r="H91" s="307" t="s">
        <v>114</v>
      </c>
      <c r="I91" s="315" t="s">
        <v>115</v>
      </c>
      <c r="J91" s="315" t="s">
        <v>115</v>
      </c>
      <c r="K91" s="307"/>
      <c r="L91" s="306"/>
      <c r="M91" s="307"/>
    </row>
    <row r="92" spans="1:13" s="54" customFormat="1" ht="15" x14ac:dyDescent="0.25">
      <c r="A92" s="83" t="str">
        <f t="shared" si="8"/>
        <v>IfcElement</v>
      </c>
      <c r="B92" s="83" t="str">
        <f t="shared" si="9"/>
        <v>.ElementoDatiAntincendio</v>
      </c>
      <c r="C92" s="83" t="str">
        <f t="shared" si="10"/>
        <v>.Combustibile</v>
      </c>
      <c r="D92" s="83" t="str">
        <f t="shared" si="11"/>
        <v>IfcElement.ElementoDatiAntincendio.Combustibile</v>
      </c>
      <c r="E92" s="81" t="s">
        <v>242</v>
      </c>
      <c r="F92" s="81" t="s">
        <v>253</v>
      </c>
      <c r="G92" s="283" t="s">
        <v>588</v>
      </c>
      <c r="H92" s="283" t="s">
        <v>166</v>
      </c>
      <c r="I92" s="281" t="s">
        <v>115</v>
      </c>
      <c r="J92" s="281" t="s">
        <v>115</v>
      </c>
      <c r="K92" s="283" t="s">
        <v>589</v>
      </c>
      <c r="L92" s="81"/>
      <c r="M92" s="283"/>
    </row>
    <row r="93" spans="1:13" s="54" customFormat="1" ht="30" x14ac:dyDescent="0.25">
      <c r="A93" s="299" t="str">
        <f t="shared" si="8"/>
        <v>IfcElement</v>
      </c>
      <c r="B93" s="299" t="str">
        <f t="shared" si="9"/>
        <v>.ElementoDatiAntincendio</v>
      </c>
      <c r="C93" s="299" t="str">
        <f t="shared" si="10"/>
        <v>.REI</v>
      </c>
      <c r="D93" s="299" t="str">
        <f t="shared" si="11"/>
        <v>IfcElement.ElementoDatiAntincendio.REI</v>
      </c>
      <c r="E93" s="301" t="s">
        <v>242</v>
      </c>
      <c r="F93" s="301" t="s">
        <v>253</v>
      </c>
      <c r="G93" s="302" t="s">
        <v>254</v>
      </c>
      <c r="H93" s="302" t="s">
        <v>162</v>
      </c>
      <c r="I93" s="314" t="s">
        <v>115</v>
      </c>
      <c r="J93" s="314" t="s">
        <v>115</v>
      </c>
      <c r="K93" s="302" t="s">
        <v>255</v>
      </c>
      <c r="L93" s="301" t="s">
        <v>110</v>
      </c>
      <c r="M93" s="302" t="s">
        <v>256</v>
      </c>
    </row>
    <row r="94" spans="1:13" s="54" customFormat="1" ht="15" x14ac:dyDescent="0.25">
      <c r="A94" s="84" t="str">
        <f t="shared" si="8"/>
        <v>IfcElement</v>
      </c>
      <c r="B94" s="84" t="str">
        <f t="shared" si="9"/>
        <v>.ElementoDatiAntincendio</v>
      </c>
      <c r="C94" s="84" t="str">
        <f t="shared" si="10"/>
        <v>.UscitaEmergenza</v>
      </c>
      <c r="D94" s="84" t="str">
        <f t="shared" si="11"/>
        <v>IfcElement.ElementoDatiAntincendio.UscitaEmergenza</v>
      </c>
      <c r="E94" s="78" t="s">
        <v>242</v>
      </c>
      <c r="F94" s="78" t="s">
        <v>253</v>
      </c>
      <c r="G94" s="284" t="s">
        <v>586</v>
      </c>
      <c r="H94" s="284" t="s">
        <v>166</v>
      </c>
      <c r="I94" s="280" t="s">
        <v>115</v>
      </c>
      <c r="J94" s="280" t="s">
        <v>115</v>
      </c>
      <c r="K94" s="284"/>
      <c r="L94" s="78"/>
      <c r="M94" s="284"/>
    </row>
    <row r="95" spans="1:13" s="54" customFormat="1" ht="15" x14ac:dyDescent="0.25">
      <c r="A95" s="299" t="str">
        <f t="shared" si="8"/>
        <v>IfcElement</v>
      </c>
      <c r="B95" s="299" t="str">
        <f t="shared" si="9"/>
        <v>.ElementoDatiEnergetici</v>
      </c>
      <c r="C95" s="299" t="str">
        <f t="shared" si="10"/>
        <v>.ResistenzaTermica</v>
      </c>
      <c r="D95" s="299" t="str">
        <f t="shared" si="11"/>
        <v>IfcElement.ElementoDatiEnergetici.ResistenzaTermica</v>
      </c>
      <c r="E95" s="301" t="s">
        <v>242</v>
      </c>
      <c r="F95" s="301" t="s">
        <v>257</v>
      </c>
      <c r="G95" s="302" t="s">
        <v>261</v>
      </c>
      <c r="H95" s="302" t="s">
        <v>143</v>
      </c>
      <c r="I95" s="302" t="s">
        <v>262</v>
      </c>
      <c r="J95" s="314" t="s">
        <v>263</v>
      </c>
      <c r="K95" s="302" t="s">
        <v>264</v>
      </c>
      <c r="L95" s="301"/>
      <c r="M95" s="302"/>
    </row>
    <row r="96" spans="1:13" s="54" customFormat="1" ht="30" x14ac:dyDescent="0.25">
      <c r="A96" s="305" t="str">
        <f t="shared" si="8"/>
        <v>IfcElement</v>
      </c>
      <c r="B96" s="305" t="str">
        <f t="shared" si="9"/>
        <v>.ElementoDatiEnergetici</v>
      </c>
      <c r="C96" s="305" t="str">
        <f t="shared" si="10"/>
        <v>.TrasmittanzaTermica</v>
      </c>
      <c r="D96" s="305" t="str">
        <f t="shared" si="11"/>
        <v>IfcElement.ElementoDatiEnergetici.TrasmittanzaTermica</v>
      </c>
      <c r="E96" s="306" t="s">
        <v>242</v>
      </c>
      <c r="F96" s="306" t="s">
        <v>257</v>
      </c>
      <c r="G96" s="307" t="s">
        <v>258</v>
      </c>
      <c r="H96" s="307" t="s">
        <v>143</v>
      </c>
      <c r="I96" s="307" t="s">
        <v>259</v>
      </c>
      <c r="J96" s="315" t="s">
        <v>192</v>
      </c>
      <c r="K96" s="307" t="s">
        <v>260</v>
      </c>
      <c r="L96" s="306"/>
      <c r="M96" s="307"/>
    </row>
    <row r="97" spans="1:13" s="54" customFormat="1" ht="15" x14ac:dyDescent="0.25">
      <c r="A97" s="84" t="str">
        <f t="shared" ref="A97:A128" si="12">IF(E97="Bene","IfcSite",IF(E97="Fabbricato","IfcBuilding",IF(E97="Locale","IfcSpace",IF(E97="Impianto","IfcSystem/IfcElementAssembly",IF(E97="Elemento","IfcElement","")))))</f>
        <v>IfcElement</v>
      </c>
      <c r="B97" s="84" t="str">
        <f t="shared" ref="B97:B115" si="13">IF(ISBLANK(F97),"",CONCATENATE(".",F97))</f>
        <v>.ElementoDatiQualitativi</v>
      </c>
      <c r="C97" s="84" t="str">
        <f t="shared" ref="C97:C115" si="14">IF(ISBLANK(G97),"",CONCATENATE(".",G97))</f>
        <v>.AccessibilitaDisabili</v>
      </c>
      <c r="D97" s="84" t="str">
        <f t="shared" ref="D97:D128" si="15">CONCATENATE(A97,B97,C97)</f>
        <v>IfcElement.ElementoDatiQualitativi.AccessibilitaDisabili</v>
      </c>
      <c r="E97" s="78" t="s">
        <v>242</v>
      </c>
      <c r="F97" s="78" t="s">
        <v>251</v>
      </c>
      <c r="G97" s="284" t="s">
        <v>584</v>
      </c>
      <c r="H97" s="284" t="s">
        <v>166</v>
      </c>
      <c r="I97" s="280" t="s">
        <v>115</v>
      </c>
      <c r="J97" s="280" t="s">
        <v>115</v>
      </c>
      <c r="K97" s="284"/>
      <c r="L97" s="78"/>
      <c r="M97" s="284"/>
    </row>
    <row r="98" spans="1:13" s="54" customFormat="1" ht="45" x14ac:dyDescent="0.25">
      <c r="A98" s="84" t="str">
        <f t="shared" si="12"/>
        <v>IfcElement</v>
      </c>
      <c r="B98" s="84" t="str">
        <f t="shared" si="13"/>
        <v>.ElementoDatiQualitativi</v>
      </c>
      <c r="C98" s="84" t="str">
        <f t="shared" si="14"/>
        <v>.CriticitaRiscontrata</v>
      </c>
      <c r="D98" s="84" t="str">
        <f t="shared" si="15"/>
        <v>IfcElement.ElementoDatiQualitativi.CriticitaRiscontrata</v>
      </c>
      <c r="E98" s="78" t="s">
        <v>242</v>
      </c>
      <c r="F98" s="78" t="s">
        <v>251</v>
      </c>
      <c r="G98" s="284" t="s">
        <v>381</v>
      </c>
      <c r="H98" s="284" t="s">
        <v>114</v>
      </c>
      <c r="I98" s="280" t="s">
        <v>115</v>
      </c>
      <c r="J98" s="280" t="s">
        <v>115</v>
      </c>
      <c r="K98" s="284" t="s">
        <v>382</v>
      </c>
      <c r="L98" s="78"/>
      <c r="M98" s="284"/>
    </row>
    <row r="99" spans="1:13" s="54" customFormat="1" ht="15" x14ac:dyDescent="0.25">
      <c r="A99" s="304" t="str">
        <f t="shared" si="12"/>
        <v>IfcElement</v>
      </c>
      <c r="B99" s="299" t="str">
        <f t="shared" si="13"/>
        <v>.ElementoDatiQualitativi</v>
      </c>
      <c r="C99" s="299" t="str">
        <f t="shared" si="14"/>
        <v>.Esterno</v>
      </c>
      <c r="D99" s="299" t="str">
        <f t="shared" si="15"/>
        <v>IfcElement.ElementoDatiQualitativi.Esterno</v>
      </c>
      <c r="E99" s="301" t="s">
        <v>242</v>
      </c>
      <c r="F99" s="301" t="s">
        <v>251</v>
      </c>
      <c r="G99" s="302" t="s">
        <v>585</v>
      </c>
      <c r="H99" s="302" t="s">
        <v>166</v>
      </c>
      <c r="I99" s="314" t="s">
        <v>115</v>
      </c>
      <c r="J99" s="314" t="s">
        <v>115</v>
      </c>
      <c r="K99" s="302"/>
      <c r="L99" s="301"/>
      <c r="M99" s="302"/>
    </row>
    <row r="100" spans="1:13" s="54" customFormat="1" ht="15" x14ac:dyDescent="0.25">
      <c r="A100" s="83" t="str">
        <f t="shared" si="12"/>
        <v>IfcElement</v>
      </c>
      <c r="B100" s="83" t="str">
        <f t="shared" si="13"/>
        <v>.ElementoDatiQualitativi</v>
      </c>
      <c r="C100" s="83" t="str">
        <f t="shared" si="14"/>
        <v>.IndicePrestazioneAcustica</v>
      </c>
      <c r="D100" s="83" t="str">
        <f t="shared" si="15"/>
        <v>IfcElement.ElementoDatiQualitativi.IndicePrestazioneAcustica</v>
      </c>
      <c r="E100" s="81" t="s">
        <v>242</v>
      </c>
      <c r="F100" s="81" t="s">
        <v>251</v>
      </c>
      <c r="G100" s="283" t="s">
        <v>583</v>
      </c>
      <c r="H100" s="283" t="s">
        <v>114</v>
      </c>
      <c r="I100" s="281" t="s">
        <v>115</v>
      </c>
      <c r="J100" s="281" t="s">
        <v>115</v>
      </c>
      <c r="K100" s="283"/>
      <c r="L100" s="81"/>
      <c r="M100" s="283"/>
    </row>
    <row r="101" spans="1:13" s="54" customFormat="1" ht="15" x14ac:dyDescent="0.25">
      <c r="A101" s="212" t="str">
        <f t="shared" si="12"/>
        <v>IfcElement</v>
      </c>
      <c r="B101" s="212" t="str">
        <f t="shared" si="13"/>
        <v>.ElementoDatiQualitativi</v>
      </c>
      <c r="C101" s="212" t="str">
        <f t="shared" si="14"/>
        <v>.Portante</v>
      </c>
      <c r="D101" s="212" t="str">
        <f t="shared" si="15"/>
        <v>IfcElement.ElementoDatiQualitativi.Portante</v>
      </c>
      <c r="E101" s="213" t="s">
        <v>242</v>
      </c>
      <c r="F101" s="213" t="s">
        <v>251</v>
      </c>
      <c r="G101" s="286" t="s">
        <v>616</v>
      </c>
      <c r="H101" s="286" t="s">
        <v>166</v>
      </c>
      <c r="I101" s="285" t="s">
        <v>115</v>
      </c>
      <c r="J101" s="285" t="s">
        <v>115</v>
      </c>
      <c r="K101" s="286" t="s">
        <v>619</v>
      </c>
      <c r="L101" s="213"/>
      <c r="M101" s="286"/>
    </row>
    <row r="102" spans="1:13" s="54" customFormat="1" ht="15" x14ac:dyDescent="0.25">
      <c r="A102" s="305" t="str">
        <f t="shared" si="12"/>
        <v>IfcElement</v>
      </c>
      <c r="B102" s="305" t="str">
        <f t="shared" si="13"/>
        <v>.ElementoDatiQualitativi</v>
      </c>
      <c r="C102" s="305" t="str">
        <f t="shared" si="14"/>
        <v>.Tipologia costruttiva</v>
      </c>
      <c r="D102" s="305" t="str">
        <f t="shared" si="15"/>
        <v>IfcElement.ElementoDatiQualitativi.Tipologia costruttiva</v>
      </c>
      <c r="E102" s="306" t="s">
        <v>242</v>
      </c>
      <c r="F102" s="306" t="s">
        <v>251</v>
      </c>
      <c r="G102" s="307" t="s">
        <v>252</v>
      </c>
      <c r="H102" s="307" t="s">
        <v>114</v>
      </c>
      <c r="I102" s="315" t="s">
        <v>115</v>
      </c>
      <c r="J102" s="315" t="s">
        <v>115</v>
      </c>
      <c r="K102" s="307"/>
      <c r="L102" s="306"/>
      <c r="M102" s="307"/>
    </row>
    <row r="103" spans="1:13" s="54" customFormat="1" ht="15" x14ac:dyDescent="0.25">
      <c r="A103" s="304" t="str">
        <f t="shared" si="12"/>
        <v>IfcElement</v>
      </c>
      <c r="B103" s="304" t="str">
        <f t="shared" si="13"/>
        <v>.ElementoDocumenti</v>
      </c>
      <c r="C103" s="304" t="str">
        <f t="shared" si="14"/>
        <v>.CertOmo</v>
      </c>
      <c r="D103" s="304" t="str">
        <f t="shared" si="15"/>
        <v>IfcElement.ElementoDocumenti.CertOmo</v>
      </c>
      <c r="E103" s="310" t="s">
        <v>242</v>
      </c>
      <c r="F103" s="310" t="s">
        <v>268</v>
      </c>
      <c r="G103" s="311" t="s">
        <v>231</v>
      </c>
      <c r="H103" s="311" t="s">
        <v>114</v>
      </c>
      <c r="I103" s="316" t="s">
        <v>115</v>
      </c>
      <c r="J103" s="316" t="s">
        <v>115</v>
      </c>
      <c r="K103" s="311" t="s">
        <v>232</v>
      </c>
      <c r="L103" s="310"/>
      <c r="M103" s="311"/>
    </row>
    <row r="104" spans="1:13" s="54" customFormat="1" ht="15" x14ac:dyDescent="0.25">
      <c r="A104" s="304" t="str">
        <f t="shared" si="12"/>
        <v>IfcElement</v>
      </c>
      <c r="B104" s="304" t="str">
        <f t="shared" si="13"/>
        <v>.ElementoDocumenti</v>
      </c>
      <c r="C104" s="304" t="str">
        <f t="shared" si="14"/>
        <v>.CertProd</v>
      </c>
      <c r="D104" s="304" t="str">
        <f t="shared" si="15"/>
        <v>IfcElement.ElementoDocumenti.CertProd</v>
      </c>
      <c r="E104" s="310" t="s">
        <v>242</v>
      </c>
      <c r="F104" s="310" t="s">
        <v>268</v>
      </c>
      <c r="G104" s="311" t="s">
        <v>227</v>
      </c>
      <c r="H104" s="311" t="s">
        <v>114</v>
      </c>
      <c r="I104" s="316" t="s">
        <v>115</v>
      </c>
      <c r="J104" s="316" t="s">
        <v>115</v>
      </c>
      <c r="K104" s="311" t="s">
        <v>228</v>
      </c>
      <c r="L104" s="310"/>
      <c r="M104" s="311"/>
    </row>
    <row r="105" spans="1:13" s="54" customFormat="1" ht="15" x14ac:dyDescent="0.25">
      <c r="A105" s="304" t="str">
        <f t="shared" si="12"/>
        <v>IfcElement</v>
      </c>
      <c r="B105" s="304" t="str">
        <f t="shared" si="13"/>
        <v>.ElementoDocumenti</v>
      </c>
      <c r="C105" s="304" t="str">
        <f t="shared" si="14"/>
        <v>.Collaudo</v>
      </c>
      <c r="D105" s="304" t="str">
        <f t="shared" si="15"/>
        <v>IfcElement.ElementoDocumenti.Collaudo</v>
      </c>
      <c r="E105" s="310" t="s">
        <v>242</v>
      </c>
      <c r="F105" s="310" t="s">
        <v>268</v>
      </c>
      <c r="G105" s="311" t="s">
        <v>238</v>
      </c>
      <c r="H105" s="311" t="s">
        <v>114</v>
      </c>
      <c r="I105" s="316" t="s">
        <v>115</v>
      </c>
      <c r="J105" s="316" t="s">
        <v>115</v>
      </c>
      <c r="K105" s="311" t="s">
        <v>239</v>
      </c>
      <c r="L105" s="310"/>
      <c r="M105" s="311"/>
    </row>
    <row r="106" spans="1:13" s="54" customFormat="1" ht="15" x14ac:dyDescent="0.25">
      <c r="A106" s="291" t="str">
        <f t="shared" si="12"/>
        <v>IfcElement</v>
      </c>
      <c r="B106" s="291" t="str">
        <f t="shared" si="13"/>
        <v>.ElementoDocumenti</v>
      </c>
      <c r="C106" s="291" t="str">
        <f t="shared" si="14"/>
        <v>.Conformità</v>
      </c>
      <c r="D106" s="291" t="str">
        <f t="shared" si="15"/>
        <v>IfcElement.ElementoDocumenti.Conformità</v>
      </c>
      <c r="E106" s="308" t="s">
        <v>242</v>
      </c>
      <c r="F106" s="308" t="s">
        <v>268</v>
      </c>
      <c r="G106" s="309" t="s">
        <v>240</v>
      </c>
      <c r="H106" s="309" t="s">
        <v>114</v>
      </c>
      <c r="I106" s="315" t="s">
        <v>115</v>
      </c>
      <c r="J106" s="315" t="s">
        <v>115</v>
      </c>
      <c r="K106" s="309" t="s">
        <v>241</v>
      </c>
      <c r="L106" s="308"/>
      <c r="M106" s="309"/>
    </row>
    <row r="107" spans="1:13" s="41" customFormat="1" ht="15" x14ac:dyDescent="0.25">
      <c r="A107" s="292" t="str">
        <f t="shared" si="12"/>
        <v>IfcElement</v>
      </c>
      <c r="B107" s="292" t="str">
        <f t="shared" si="13"/>
        <v>.ElementoDocumenti</v>
      </c>
      <c r="C107" s="292" t="str">
        <f t="shared" si="14"/>
        <v>.DB</v>
      </c>
      <c r="D107" s="292" t="str">
        <f t="shared" si="15"/>
        <v>IfcElement.ElementoDocumenti.DB</v>
      </c>
      <c r="E107" s="294" t="s">
        <v>242</v>
      </c>
      <c r="F107" s="294" t="s">
        <v>268</v>
      </c>
      <c r="G107" s="542" t="s">
        <v>223</v>
      </c>
      <c r="H107" s="542" t="s">
        <v>114</v>
      </c>
      <c r="I107" s="546" t="s">
        <v>115</v>
      </c>
      <c r="J107" s="546" t="s">
        <v>115</v>
      </c>
      <c r="K107" s="542" t="s">
        <v>224</v>
      </c>
      <c r="L107" s="294"/>
      <c r="M107" s="542"/>
    </row>
    <row r="108" spans="1:13" s="54" customFormat="1" ht="15" x14ac:dyDescent="0.25">
      <c r="A108" s="298" t="str">
        <f t="shared" si="12"/>
        <v>IfcElement</v>
      </c>
      <c r="B108" s="298" t="str">
        <f t="shared" si="13"/>
        <v>.ElementoDocumenti</v>
      </c>
      <c r="C108" s="298" t="str">
        <f t="shared" si="14"/>
        <v>.Installazione</v>
      </c>
      <c r="D108" s="298" t="str">
        <f t="shared" si="15"/>
        <v>IfcElement.ElementoDocumenti.Installazione</v>
      </c>
      <c r="E108" s="300" t="s">
        <v>242</v>
      </c>
      <c r="F108" s="300" t="s">
        <v>268</v>
      </c>
      <c r="G108" s="545" t="s">
        <v>189</v>
      </c>
      <c r="H108" s="545" t="s">
        <v>114</v>
      </c>
      <c r="I108" s="548" t="s">
        <v>115</v>
      </c>
      <c r="J108" s="548" t="s">
        <v>115</v>
      </c>
      <c r="K108" s="545" t="s">
        <v>235</v>
      </c>
      <c r="L108" s="300"/>
      <c r="M108" s="545"/>
    </row>
    <row r="109" spans="1:13" s="297" customFormat="1" ht="15" x14ac:dyDescent="0.25">
      <c r="A109" s="293" t="str">
        <f t="shared" si="12"/>
        <v>IfcElement</v>
      </c>
      <c r="B109" s="293" t="str">
        <f t="shared" si="13"/>
        <v>.ElementoDocumenti</v>
      </c>
      <c r="C109" s="293" t="str">
        <f t="shared" si="14"/>
        <v>.MatSupp</v>
      </c>
      <c r="D109" s="293" t="str">
        <f t="shared" si="15"/>
        <v>IfcElement.ElementoDocumenti.MatSupp</v>
      </c>
      <c r="E109" s="539" t="s">
        <v>242</v>
      </c>
      <c r="F109" s="539" t="s">
        <v>268</v>
      </c>
      <c r="G109" s="296" t="s">
        <v>236</v>
      </c>
      <c r="H109" s="296" t="s">
        <v>114</v>
      </c>
      <c r="I109" s="315" t="s">
        <v>115</v>
      </c>
      <c r="J109" s="315" t="s">
        <v>115</v>
      </c>
      <c r="K109" s="296" t="s">
        <v>237</v>
      </c>
      <c r="L109" s="295"/>
      <c r="M109" s="296"/>
    </row>
    <row r="110" spans="1:13" s="303" customFormat="1" ht="15" x14ac:dyDescent="0.25">
      <c r="A110" s="537" t="str">
        <f t="shared" si="12"/>
        <v>IfcElement</v>
      </c>
      <c r="B110" s="299" t="str">
        <f t="shared" si="13"/>
        <v>.ElementoDocumenti</v>
      </c>
      <c r="C110" s="299" t="str">
        <f t="shared" si="14"/>
        <v>.MUM</v>
      </c>
      <c r="D110" s="299" t="str">
        <f t="shared" si="15"/>
        <v>IfcElement.ElementoDocumenti.MUM</v>
      </c>
      <c r="E110" s="541" t="s">
        <v>242</v>
      </c>
      <c r="F110" s="541" t="s">
        <v>268</v>
      </c>
      <c r="G110" s="302" t="s">
        <v>217</v>
      </c>
      <c r="H110" s="302" t="s">
        <v>114</v>
      </c>
      <c r="I110" s="316" t="s">
        <v>115</v>
      </c>
      <c r="J110" s="316" t="s">
        <v>115</v>
      </c>
      <c r="K110" s="302" t="s">
        <v>218</v>
      </c>
      <c r="L110" s="301"/>
      <c r="M110" s="302"/>
    </row>
    <row r="111" spans="1:13" s="41" customFormat="1" ht="15" collapsed="1" x14ac:dyDescent="0.25">
      <c r="A111" s="293" t="str">
        <f t="shared" si="12"/>
        <v>IfcElement</v>
      </c>
      <c r="B111" s="293" t="str">
        <f t="shared" si="13"/>
        <v>.ElementoDocumenti</v>
      </c>
      <c r="C111" s="293" t="str">
        <f t="shared" si="14"/>
        <v>.SchedaMontaggio</v>
      </c>
      <c r="D111" s="293" t="str">
        <f t="shared" si="15"/>
        <v>IfcElement.ElementoDocumenti.SchedaMontaggio</v>
      </c>
      <c r="E111" s="539" t="s">
        <v>242</v>
      </c>
      <c r="F111" s="539" t="s">
        <v>268</v>
      </c>
      <c r="G111" s="543" t="s">
        <v>233</v>
      </c>
      <c r="H111" s="543" t="s">
        <v>114</v>
      </c>
      <c r="I111" s="546" t="s">
        <v>115</v>
      </c>
      <c r="J111" s="546" t="s">
        <v>115</v>
      </c>
      <c r="K111" s="543" t="s">
        <v>234</v>
      </c>
      <c r="L111" s="539"/>
      <c r="M111" s="543"/>
    </row>
    <row r="112" spans="1:13" s="54" customFormat="1" ht="15" x14ac:dyDescent="0.25">
      <c r="A112" s="292" t="str">
        <f t="shared" si="12"/>
        <v>IfcElement</v>
      </c>
      <c r="B112" s="292" t="str">
        <f t="shared" si="13"/>
        <v>.ElementoDocumenti</v>
      </c>
      <c r="C112" s="292" t="str">
        <f t="shared" si="14"/>
        <v>.SchedaTecnica</v>
      </c>
      <c r="D112" s="292" t="str">
        <f t="shared" si="15"/>
        <v>IfcElement.ElementoDocumenti.SchedaTecnica</v>
      </c>
      <c r="E112" s="294" t="s">
        <v>242</v>
      </c>
      <c r="F112" s="294" t="s">
        <v>268</v>
      </c>
      <c r="G112" s="542" t="s">
        <v>219</v>
      </c>
      <c r="H112" s="542" t="s">
        <v>114</v>
      </c>
      <c r="I112" s="546" t="s">
        <v>115</v>
      </c>
      <c r="J112" s="546" t="s">
        <v>115</v>
      </c>
      <c r="K112" s="542" t="s">
        <v>220</v>
      </c>
      <c r="L112" s="294"/>
      <c r="M112" s="542"/>
    </row>
    <row r="113" spans="1:13" s="54" customFormat="1" ht="15" x14ac:dyDescent="0.25">
      <c r="A113" s="291" t="str">
        <f t="shared" si="12"/>
        <v>IfcElement</v>
      </c>
      <c r="B113" s="291" t="str">
        <f t="shared" si="13"/>
        <v>.ElementoDocumenti</v>
      </c>
      <c r="C113" s="291" t="str">
        <f t="shared" si="14"/>
        <v>.SertSupl</v>
      </c>
      <c r="D113" s="291" t="str">
        <f t="shared" si="15"/>
        <v>IfcElement.ElementoDocumenti.SertSupl</v>
      </c>
      <c r="E113" s="308" t="s">
        <v>242</v>
      </c>
      <c r="F113" s="308" t="s">
        <v>268</v>
      </c>
      <c r="G113" s="309" t="s">
        <v>229</v>
      </c>
      <c r="H113" s="309" t="s">
        <v>114</v>
      </c>
      <c r="I113" s="315" t="s">
        <v>115</v>
      </c>
      <c r="J113" s="315" t="s">
        <v>115</v>
      </c>
      <c r="K113" s="309" t="s">
        <v>230</v>
      </c>
      <c r="L113" s="308"/>
      <c r="M113" s="309"/>
    </row>
    <row r="114" spans="1:13" s="54" customFormat="1" ht="15" x14ac:dyDescent="0.25">
      <c r="A114" s="299" t="str">
        <f t="shared" si="12"/>
        <v>IfcElement</v>
      </c>
      <c r="B114" s="299" t="str">
        <f t="shared" si="13"/>
        <v>.ElementoDocumenti</v>
      </c>
      <c r="C114" s="299" t="str">
        <f t="shared" si="14"/>
        <v>.Website</v>
      </c>
      <c r="D114" s="299" t="str">
        <f t="shared" si="15"/>
        <v>IfcElement.ElementoDocumenti.Website</v>
      </c>
      <c r="E114" s="301" t="s">
        <v>242</v>
      </c>
      <c r="F114" s="301" t="s">
        <v>268</v>
      </c>
      <c r="G114" s="302" t="s">
        <v>221</v>
      </c>
      <c r="H114" s="302" t="s">
        <v>114</v>
      </c>
      <c r="I114" s="316" t="s">
        <v>115</v>
      </c>
      <c r="J114" s="316" t="s">
        <v>115</v>
      </c>
      <c r="K114" s="302" t="s">
        <v>222</v>
      </c>
      <c r="L114" s="301"/>
      <c r="M114" s="302"/>
    </row>
    <row r="115" spans="1:13" s="54" customFormat="1" ht="15" x14ac:dyDescent="0.25">
      <c r="A115" s="465" t="str">
        <f t="shared" si="12"/>
        <v>IfcElement</v>
      </c>
      <c r="B115" s="465" t="str">
        <f t="shared" si="13"/>
        <v>.ElementoFase</v>
      </c>
      <c r="C115" s="465" t="str">
        <f t="shared" si="14"/>
        <v>.Stato</v>
      </c>
      <c r="D115" s="465" t="str">
        <f t="shared" si="15"/>
        <v>IfcElement.ElementoFase.Stato</v>
      </c>
      <c r="E115" s="466" t="s">
        <v>242</v>
      </c>
      <c r="F115" s="466" t="s">
        <v>808</v>
      </c>
      <c r="G115" s="467" t="s">
        <v>809</v>
      </c>
      <c r="H115" s="467"/>
      <c r="I115" s="468"/>
      <c r="J115" s="468"/>
      <c r="K115" s="467" t="s">
        <v>810</v>
      </c>
      <c r="L115" s="466"/>
      <c r="M115" s="466" t="s">
        <v>811</v>
      </c>
    </row>
    <row r="116" spans="1:13" s="54" customFormat="1" ht="15" x14ac:dyDescent="0.25">
      <c r="A116" s="535" t="str">
        <f t="shared" si="12"/>
        <v>IfcSite</v>
      </c>
      <c r="B116" s="535" t="str">
        <f>IF(ISBLANK(F116),"",CONCATENATE(".Pset_",F116))</f>
        <v/>
      </c>
      <c r="C116" s="535" t="str">
        <f t="shared" ref="C116:C147" si="16">IF(ISBLANK(G116),"",CONCATENATE(".",G116))</f>
        <v/>
      </c>
      <c r="D116" s="535" t="str">
        <f t="shared" si="15"/>
        <v>IfcSite</v>
      </c>
      <c r="E116" s="538" t="s">
        <v>112</v>
      </c>
      <c r="F116" s="538"/>
      <c r="G116" s="538"/>
      <c r="H116" s="538"/>
      <c r="I116" s="538"/>
      <c r="J116" s="538"/>
      <c r="K116" s="538"/>
      <c r="L116" s="538"/>
      <c r="M116" s="538"/>
    </row>
    <row r="117" spans="1:13" s="54" customFormat="1" ht="15" x14ac:dyDescent="0.25">
      <c r="A117" s="77" t="str">
        <f t="shared" si="12"/>
        <v>IfcSite</v>
      </c>
      <c r="B117" s="77" t="str">
        <f t="shared" ref="B117:B148" si="17">IF(ISBLANK(F117),"",CONCATENATE(".",F117))</f>
        <v>.BeneDatiAnagrafici</v>
      </c>
      <c r="C117" s="77" t="str">
        <f t="shared" si="16"/>
        <v>.CodiceBene</v>
      </c>
      <c r="D117" s="77" t="str">
        <f t="shared" si="15"/>
        <v>IfcSite.BeneDatiAnagrafici.CodiceBene</v>
      </c>
      <c r="E117" s="78" t="s">
        <v>112</v>
      </c>
      <c r="F117" s="79" t="s">
        <v>568</v>
      </c>
      <c r="G117" s="284" t="s">
        <v>117</v>
      </c>
      <c r="H117" s="284" t="s">
        <v>114</v>
      </c>
      <c r="I117" s="280" t="s">
        <v>115</v>
      </c>
      <c r="J117" s="280" t="s">
        <v>115</v>
      </c>
      <c r="K117" s="284" t="s">
        <v>118</v>
      </c>
      <c r="L117" s="78"/>
      <c r="M117" s="280"/>
    </row>
    <row r="118" spans="1:13" s="54" customFormat="1" ht="15" x14ac:dyDescent="0.25">
      <c r="A118" s="80" t="str">
        <f t="shared" si="12"/>
        <v>IfcSite</v>
      </c>
      <c r="B118" s="80" t="str">
        <f t="shared" si="17"/>
        <v>.BeneDatiAnagrafici</v>
      </c>
      <c r="C118" s="80" t="str">
        <f t="shared" si="16"/>
        <v>.Comune</v>
      </c>
      <c r="D118" s="80" t="str">
        <f t="shared" si="15"/>
        <v>IfcSite.BeneDatiAnagrafici.Comune</v>
      </c>
      <c r="E118" s="81" t="s">
        <v>112</v>
      </c>
      <c r="F118" s="82" t="s">
        <v>568</v>
      </c>
      <c r="G118" s="283" t="s">
        <v>121</v>
      </c>
      <c r="H118" s="283" t="s">
        <v>114</v>
      </c>
      <c r="I118" s="281" t="s">
        <v>115</v>
      </c>
      <c r="J118" s="281" t="s">
        <v>115</v>
      </c>
      <c r="K118" s="283" t="s">
        <v>121</v>
      </c>
      <c r="L118" s="81"/>
      <c r="M118" s="281"/>
    </row>
    <row r="119" spans="1:13" s="54" customFormat="1" ht="15" x14ac:dyDescent="0.25">
      <c r="A119" s="80" t="str">
        <f t="shared" si="12"/>
        <v>IfcSite</v>
      </c>
      <c r="B119" s="80" t="str">
        <f t="shared" si="17"/>
        <v>.BeneDatiAnagrafici</v>
      </c>
      <c r="C119" s="80" t="str">
        <f t="shared" si="16"/>
        <v>.Denominazione</v>
      </c>
      <c r="D119" s="80" t="str">
        <f t="shared" si="15"/>
        <v>IfcSite.BeneDatiAnagrafici.Denominazione</v>
      </c>
      <c r="E119" s="81" t="s">
        <v>112</v>
      </c>
      <c r="F119" s="82" t="s">
        <v>568</v>
      </c>
      <c r="G119" s="283" t="s">
        <v>113</v>
      </c>
      <c r="H119" s="283" t="s">
        <v>114</v>
      </c>
      <c r="I119" s="281" t="s">
        <v>115</v>
      </c>
      <c r="J119" s="281" t="s">
        <v>115</v>
      </c>
      <c r="K119" s="283" t="s">
        <v>116</v>
      </c>
      <c r="L119" s="81"/>
      <c r="M119" s="281"/>
    </row>
    <row r="120" spans="1:13" s="54" customFormat="1" ht="60" x14ac:dyDescent="0.25">
      <c r="A120" s="509" t="str">
        <f t="shared" si="12"/>
        <v>IfcSite</v>
      </c>
      <c r="B120" s="509" t="str">
        <f t="shared" si="17"/>
        <v>.BeneDatiAnagrafici</v>
      </c>
      <c r="C120" s="509" t="str">
        <f t="shared" si="16"/>
        <v>.DestinazioneUso</v>
      </c>
      <c r="D120" s="509" t="str">
        <f t="shared" si="15"/>
        <v>IfcSite.BeneDatiAnagrafici.DestinazioneUso</v>
      </c>
      <c r="E120" s="213" t="s">
        <v>112</v>
      </c>
      <c r="F120" s="214" t="s">
        <v>568</v>
      </c>
      <c r="G120" s="286" t="s">
        <v>770</v>
      </c>
      <c r="H120" s="286"/>
      <c r="I120" s="285"/>
      <c r="J120" s="285"/>
      <c r="K120" s="286" t="s">
        <v>771</v>
      </c>
      <c r="L120" s="213"/>
      <c r="M120" s="549" t="s">
        <v>812</v>
      </c>
    </row>
    <row r="121" spans="1:13" s="54" customFormat="1" ht="15" x14ac:dyDescent="0.25">
      <c r="A121" s="77" t="str">
        <f t="shared" si="12"/>
        <v>IfcSite</v>
      </c>
      <c r="B121" s="77" t="str">
        <f t="shared" si="17"/>
        <v>.BeneDatiAnagrafici</v>
      </c>
      <c r="C121" s="77" t="str">
        <f t="shared" si="16"/>
        <v>.Indirizzo</v>
      </c>
      <c r="D121" s="77" t="str">
        <f t="shared" si="15"/>
        <v>IfcSite.BeneDatiAnagrafici.Indirizzo</v>
      </c>
      <c r="E121" s="78" t="s">
        <v>112</v>
      </c>
      <c r="F121" s="79" t="s">
        <v>568</v>
      </c>
      <c r="G121" s="284" t="s">
        <v>122</v>
      </c>
      <c r="H121" s="284" t="s">
        <v>114</v>
      </c>
      <c r="I121" s="280" t="s">
        <v>115</v>
      </c>
      <c r="J121" s="280" t="s">
        <v>115</v>
      </c>
      <c r="K121" s="284" t="s">
        <v>122</v>
      </c>
      <c r="L121" s="78"/>
      <c r="M121" s="280"/>
    </row>
    <row r="122" spans="1:13" s="54" customFormat="1" ht="15" x14ac:dyDescent="0.25">
      <c r="A122" s="80" t="str">
        <f t="shared" si="12"/>
        <v>IfcSite</v>
      </c>
      <c r="B122" s="80" t="str">
        <f t="shared" si="17"/>
        <v>.BeneDatiAnagrafici</v>
      </c>
      <c r="C122" s="80" t="str">
        <f t="shared" si="16"/>
        <v>.Latitudine</v>
      </c>
      <c r="D122" s="80" t="str">
        <f t="shared" si="15"/>
        <v>IfcSite.BeneDatiAnagrafici.Latitudine</v>
      </c>
      <c r="E122" s="81" t="s">
        <v>112</v>
      </c>
      <c r="F122" s="82" t="s">
        <v>568</v>
      </c>
      <c r="G122" s="283" t="s">
        <v>123</v>
      </c>
      <c r="H122" s="283" t="s">
        <v>114</v>
      </c>
      <c r="I122" s="281" t="s">
        <v>115</v>
      </c>
      <c r="J122" s="281" t="s">
        <v>115</v>
      </c>
      <c r="K122" s="283" t="s">
        <v>124</v>
      </c>
      <c r="L122" s="81"/>
      <c r="M122" s="281"/>
    </row>
    <row r="123" spans="1:13" s="54" customFormat="1" ht="15" x14ac:dyDescent="0.25">
      <c r="A123" s="77" t="str">
        <f t="shared" si="12"/>
        <v>IfcSite</v>
      </c>
      <c r="B123" s="77" t="str">
        <f t="shared" si="17"/>
        <v>.BeneDatiAnagrafici</v>
      </c>
      <c r="C123" s="77" t="str">
        <f t="shared" si="16"/>
        <v>.Longitudine</v>
      </c>
      <c r="D123" s="77" t="str">
        <f t="shared" si="15"/>
        <v>IfcSite.BeneDatiAnagrafici.Longitudine</v>
      </c>
      <c r="E123" s="78" t="s">
        <v>112</v>
      </c>
      <c r="F123" s="79" t="s">
        <v>568</v>
      </c>
      <c r="G123" s="284" t="s">
        <v>125</v>
      </c>
      <c r="H123" s="284" t="s">
        <v>114</v>
      </c>
      <c r="I123" s="280" t="s">
        <v>115</v>
      </c>
      <c r="J123" s="280" t="s">
        <v>115</v>
      </c>
      <c r="K123" s="284" t="s">
        <v>126</v>
      </c>
      <c r="L123" s="78"/>
      <c r="M123" s="280"/>
    </row>
    <row r="124" spans="1:13" s="54" customFormat="1" ht="15" x14ac:dyDescent="0.25">
      <c r="A124" s="77" t="str">
        <f t="shared" si="12"/>
        <v>IfcSite</v>
      </c>
      <c r="B124" s="77" t="str">
        <f t="shared" si="17"/>
        <v>.BeneDatiAnagrafici</v>
      </c>
      <c r="C124" s="77" t="str">
        <f t="shared" si="16"/>
        <v>.Provincia</v>
      </c>
      <c r="D124" s="77" t="str">
        <f t="shared" si="15"/>
        <v>IfcSite.BeneDatiAnagrafici.Provincia</v>
      </c>
      <c r="E124" s="78" t="s">
        <v>112</v>
      </c>
      <c r="F124" s="79" t="s">
        <v>568</v>
      </c>
      <c r="G124" s="284" t="s">
        <v>120</v>
      </c>
      <c r="H124" s="284" t="s">
        <v>114</v>
      </c>
      <c r="I124" s="280" t="s">
        <v>115</v>
      </c>
      <c r="J124" s="280" t="s">
        <v>115</v>
      </c>
      <c r="K124" s="284" t="s">
        <v>120</v>
      </c>
      <c r="L124" s="78"/>
      <c r="M124" s="280"/>
    </row>
    <row r="125" spans="1:13" s="54" customFormat="1" ht="15" x14ac:dyDescent="0.25">
      <c r="A125" s="80" t="str">
        <f t="shared" si="12"/>
        <v>IfcSite</v>
      </c>
      <c r="B125" s="80" t="str">
        <f t="shared" si="17"/>
        <v>.BeneDatiAnagrafici</v>
      </c>
      <c r="C125" s="80" t="str">
        <f t="shared" si="16"/>
        <v>.Regione</v>
      </c>
      <c r="D125" s="80" t="str">
        <f t="shared" si="15"/>
        <v>IfcSite.BeneDatiAnagrafici.Regione</v>
      </c>
      <c r="E125" s="81" t="s">
        <v>112</v>
      </c>
      <c r="F125" s="82" t="s">
        <v>568</v>
      </c>
      <c r="G125" s="283" t="s">
        <v>119</v>
      </c>
      <c r="H125" s="283" t="s">
        <v>114</v>
      </c>
      <c r="I125" s="281" t="s">
        <v>115</v>
      </c>
      <c r="J125" s="281" t="s">
        <v>115</v>
      </c>
      <c r="K125" s="283" t="s">
        <v>119</v>
      </c>
      <c r="L125" s="81"/>
      <c r="M125" s="281"/>
    </row>
    <row r="126" spans="1:13" s="54" customFormat="1" ht="30" x14ac:dyDescent="0.25">
      <c r="A126" s="77" t="str">
        <f t="shared" si="12"/>
        <v>IfcSite</v>
      </c>
      <c r="B126" s="77" t="str">
        <f t="shared" si="17"/>
        <v>.BeneDatiQualitativi</v>
      </c>
      <c r="C126" s="77" t="str">
        <f t="shared" si="16"/>
        <v>.CategoriaTopografica</v>
      </c>
      <c r="D126" s="77" t="str">
        <f t="shared" si="15"/>
        <v>IfcSite.BeneDatiQualitativi.CategoriaTopografica</v>
      </c>
      <c r="E126" s="78" t="s">
        <v>112</v>
      </c>
      <c r="F126" s="79" t="s">
        <v>569</v>
      </c>
      <c r="G126" s="284" t="s">
        <v>130</v>
      </c>
      <c r="H126" s="284" t="s">
        <v>114</v>
      </c>
      <c r="I126" s="280" t="s">
        <v>115</v>
      </c>
      <c r="J126" s="280" t="s">
        <v>115</v>
      </c>
      <c r="K126" s="284" t="s">
        <v>131</v>
      </c>
      <c r="L126" s="79" t="s">
        <v>110</v>
      </c>
      <c r="M126" s="280" t="s">
        <v>132</v>
      </c>
    </row>
    <row r="127" spans="1:13" s="54" customFormat="1" ht="15" x14ac:dyDescent="0.25">
      <c r="A127" s="80" t="str">
        <f t="shared" si="12"/>
        <v>IfcSite</v>
      </c>
      <c r="B127" s="80" t="str">
        <f t="shared" si="17"/>
        <v>.BeneDatiQualitativi</v>
      </c>
      <c r="C127" s="80" t="str">
        <f t="shared" si="16"/>
        <v>.ZonaClimatica</v>
      </c>
      <c r="D127" s="80" t="str">
        <f t="shared" si="15"/>
        <v>IfcSite.BeneDatiQualitativi.ZonaClimatica</v>
      </c>
      <c r="E127" s="81" t="s">
        <v>112</v>
      </c>
      <c r="F127" s="82" t="s">
        <v>569</v>
      </c>
      <c r="G127" s="283" t="s">
        <v>133</v>
      </c>
      <c r="H127" s="283" t="s">
        <v>114</v>
      </c>
      <c r="I127" s="281" t="s">
        <v>115</v>
      </c>
      <c r="J127" s="281" t="s">
        <v>115</v>
      </c>
      <c r="K127" s="283" t="s">
        <v>134</v>
      </c>
      <c r="L127" s="82" t="s">
        <v>110</v>
      </c>
      <c r="M127" s="281" t="s">
        <v>135</v>
      </c>
    </row>
    <row r="128" spans="1:13" s="54" customFormat="1" ht="15" x14ac:dyDescent="0.25">
      <c r="A128" s="80" t="str">
        <f t="shared" si="12"/>
        <v>IfcSite</v>
      </c>
      <c r="B128" s="80" t="str">
        <f t="shared" si="17"/>
        <v>.BeneDatiQualitativi</v>
      </c>
      <c r="C128" s="80" t="str">
        <f t="shared" si="16"/>
        <v>.ZonaSismica</v>
      </c>
      <c r="D128" s="80" t="str">
        <f t="shared" si="15"/>
        <v>IfcSite.BeneDatiQualitativi.ZonaSismica</v>
      </c>
      <c r="E128" s="81" t="s">
        <v>112</v>
      </c>
      <c r="F128" s="82" t="s">
        <v>569</v>
      </c>
      <c r="G128" s="283" t="s">
        <v>127</v>
      </c>
      <c r="H128" s="283" t="s">
        <v>114</v>
      </c>
      <c r="I128" s="281" t="s">
        <v>115</v>
      </c>
      <c r="J128" s="281" t="s">
        <v>115</v>
      </c>
      <c r="K128" s="283" t="s">
        <v>128</v>
      </c>
      <c r="L128" s="82" t="s">
        <v>110</v>
      </c>
      <c r="M128" s="281" t="s">
        <v>129</v>
      </c>
    </row>
    <row r="129" spans="1:13" s="54" customFormat="1" ht="15" x14ac:dyDescent="0.25">
      <c r="A129" s="83" t="str">
        <f t="shared" ref="A129:A139" si="18">IF(E129="Bene","IfcSite",IF(E129="Fabbricato","IfcBuilding",IF(E129="Locale","IfcSpace",IF(E129="Impianto","IfcSystem/IfcElementAssembly",IF(E129="Elemento","IfcElement","")))))</f>
        <v>IfcSite</v>
      </c>
      <c r="B129" s="83" t="str">
        <f t="shared" si="17"/>
        <v>.BeneDatiQuantitativi</v>
      </c>
      <c r="C129" s="83" t="str">
        <f t="shared" si="16"/>
        <v>.SupCalpestabile</v>
      </c>
      <c r="D129" s="83" t="str">
        <f t="shared" ref="D129:D160" si="19">CONCATENATE(A129,B129,C129)</f>
        <v>IfcSite.BeneDatiQuantitativi.SupCalpestabile</v>
      </c>
      <c r="E129" s="81" t="s">
        <v>112</v>
      </c>
      <c r="F129" s="82" t="s">
        <v>570</v>
      </c>
      <c r="G129" s="283" t="s">
        <v>147</v>
      </c>
      <c r="H129" s="283" t="s">
        <v>143</v>
      </c>
      <c r="I129" s="281" t="s">
        <v>144</v>
      </c>
      <c r="J129" s="281" t="s">
        <v>145</v>
      </c>
      <c r="K129" s="283" t="s">
        <v>274</v>
      </c>
      <c r="L129" s="81"/>
      <c r="M129" s="281"/>
    </row>
    <row r="130" spans="1:13" s="54" customFormat="1" ht="15" x14ac:dyDescent="0.25">
      <c r="A130" s="84" t="str">
        <f t="shared" si="18"/>
        <v>IfcSite</v>
      </c>
      <c r="B130" s="84" t="str">
        <f t="shared" si="17"/>
        <v>.BeneDatiQuantitativi</v>
      </c>
      <c r="C130" s="84" t="str">
        <f t="shared" si="16"/>
        <v>.SupCoperta</v>
      </c>
      <c r="D130" s="84" t="str">
        <f t="shared" si="19"/>
        <v>IfcSite.BeneDatiQuantitativi.SupCoperta</v>
      </c>
      <c r="E130" s="78" t="s">
        <v>112</v>
      </c>
      <c r="F130" s="79" t="s">
        <v>570</v>
      </c>
      <c r="G130" s="284" t="s">
        <v>148</v>
      </c>
      <c r="H130" s="284" t="s">
        <v>143</v>
      </c>
      <c r="I130" s="280" t="s">
        <v>144</v>
      </c>
      <c r="J130" s="280" t="s">
        <v>145</v>
      </c>
      <c r="K130" s="284" t="s">
        <v>275</v>
      </c>
      <c r="L130" s="78"/>
      <c r="M130" s="280"/>
    </row>
    <row r="131" spans="1:13" s="54" customFormat="1" ht="15" x14ac:dyDescent="0.25">
      <c r="A131" s="83" t="str">
        <f t="shared" si="18"/>
        <v>IfcSite</v>
      </c>
      <c r="B131" s="83" t="str">
        <f t="shared" si="17"/>
        <v>.BeneDatiQuantitativi</v>
      </c>
      <c r="C131" s="83" t="str">
        <f t="shared" si="16"/>
        <v>.SupLorda</v>
      </c>
      <c r="D131" s="83" t="str">
        <f t="shared" si="19"/>
        <v>IfcSite.BeneDatiQuantitativi.SupLorda</v>
      </c>
      <c r="E131" s="81" t="s">
        <v>112</v>
      </c>
      <c r="F131" s="82" t="s">
        <v>570</v>
      </c>
      <c r="G131" s="283" t="s">
        <v>142</v>
      </c>
      <c r="H131" s="283" t="s">
        <v>143</v>
      </c>
      <c r="I131" s="281" t="s">
        <v>144</v>
      </c>
      <c r="J131" s="281" t="s">
        <v>145</v>
      </c>
      <c r="K131" s="283" t="s">
        <v>272</v>
      </c>
      <c r="L131" s="81"/>
      <c r="M131" s="281"/>
    </row>
    <row r="132" spans="1:13" s="54" customFormat="1" ht="15" x14ac:dyDescent="0.25">
      <c r="A132" s="84" t="str">
        <f t="shared" si="18"/>
        <v>IfcSite</v>
      </c>
      <c r="B132" s="84" t="str">
        <f t="shared" si="17"/>
        <v>.BeneDatiQuantitativi</v>
      </c>
      <c r="C132" s="84" t="str">
        <f t="shared" si="16"/>
        <v>.SupRiscaldata</v>
      </c>
      <c r="D132" s="84" t="str">
        <f t="shared" si="19"/>
        <v>IfcSite.BeneDatiQuantitativi.SupRiscaldata</v>
      </c>
      <c r="E132" s="78" t="s">
        <v>112</v>
      </c>
      <c r="F132" s="79" t="s">
        <v>570</v>
      </c>
      <c r="G132" s="284" t="s">
        <v>146</v>
      </c>
      <c r="H132" s="284" t="s">
        <v>143</v>
      </c>
      <c r="I132" s="280" t="s">
        <v>144</v>
      </c>
      <c r="J132" s="280" t="s">
        <v>145</v>
      </c>
      <c r="K132" s="284" t="s">
        <v>273</v>
      </c>
      <c r="L132" s="78"/>
      <c r="M132" s="280"/>
    </row>
    <row r="133" spans="1:13" s="54" customFormat="1" ht="15" x14ac:dyDescent="0.25">
      <c r="A133" s="83" t="str">
        <f t="shared" si="18"/>
        <v>IfcSite</v>
      </c>
      <c r="B133" s="83" t="str">
        <f t="shared" si="17"/>
        <v>.BeneDatiQuantitativi</v>
      </c>
      <c r="C133" s="83" t="str">
        <f t="shared" si="16"/>
        <v>.SupScoperta</v>
      </c>
      <c r="D133" s="83" t="str">
        <f t="shared" si="19"/>
        <v>IfcSite.BeneDatiQuantitativi.SupScoperta</v>
      </c>
      <c r="E133" s="81" t="s">
        <v>112</v>
      </c>
      <c r="F133" s="82" t="s">
        <v>570</v>
      </c>
      <c r="G133" s="283" t="s">
        <v>149</v>
      </c>
      <c r="H133" s="283" t="s">
        <v>143</v>
      </c>
      <c r="I133" s="281" t="s">
        <v>144</v>
      </c>
      <c r="J133" s="281" t="s">
        <v>145</v>
      </c>
      <c r="K133" s="283" t="s">
        <v>276</v>
      </c>
      <c r="L133" s="81"/>
      <c r="M133" s="281"/>
    </row>
    <row r="134" spans="1:13" s="54" customFormat="1" ht="15" x14ac:dyDescent="0.25">
      <c r="A134" s="84" t="str">
        <f t="shared" si="18"/>
        <v>IfcSite</v>
      </c>
      <c r="B134" s="84" t="str">
        <f t="shared" si="17"/>
        <v>.BeneDatiQuantitativi</v>
      </c>
      <c r="C134" s="84" t="str">
        <f t="shared" si="16"/>
        <v>.VolumeLordo</v>
      </c>
      <c r="D134" s="84" t="str">
        <f t="shared" si="19"/>
        <v>IfcSite.BeneDatiQuantitativi.VolumeLordo</v>
      </c>
      <c r="E134" s="78" t="s">
        <v>112</v>
      </c>
      <c r="F134" s="79" t="s">
        <v>570</v>
      </c>
      <c r="G134" s="284" t="s">
        <v>150</v>
      </c>
      <c r="H134" s="284" t="s">
        <v>143</v>
      </c>
      <c r="I134" s="280" t="s">
        <v>151</v>
      </c>
      <c r="J134" s="280" t="s">
        <v>152</v>
      </c>
      <c r="K134" s="284" t="s">
        <v>277</v>
      </c>
      <c r="L134" s="78"/>
      <c r="M134" s="280"/>
    </row>
    <row r="135" spans="1:13" s="54" customFormat="1" ht="15" x14ac:dyDescent="0.25">
      <c r="A135" s="83" t="str">
        <f t="shared" si="18"/>
        <v>IfcSite</v>
      </c>
      <c r="B135" s="83" t="str">
        <f t="shared" si="17"/>
        <v>.BeneDatiQuantitativi</v>
      </c>
      <c r="C135" s="83" t="str">
        <f t="shared" si="16"/>
        <v>.VolumeNetto</v>
      </c>
      <c r="D135" s="83" t="str">
        <f t="shared" si="19"/>
        <v>IfcSite.BeneDatiQuantitativi.VolumeNetto</v>
      </c>
      <c r="E135" s="81" t="s">
        <v>112</v>
      </c>
      <c r="F135" s="82" t="s">
        <v>570</v>
      </c>
      <c r="G135" s="283" t="s">
        <v>153</v>
      </c>
      <c r="H135" s="283" t="s">
        <v>143</v>
      </c>
      <c r="I135" s="281" t="s">
        <v>151</v>
      </c>
      <c r="J135" s="281" t="s">
        <v>152</v>
      </c>
      <c r="K135" s="283" t="s">
        <v>278</v>
      </c>
      <c r="L135" s="81"/>
      <c r="M135" s="281"/>
    </row>
    <row r="136" spans="1:13" s="54" customFormat="1" ht="15" x14ac:dyDescent="0.25">
      <c r="A136" s="84" t="str">
        <f t="shared" si="18"/>
        <v>IfcSite</v>
      </c>
      <c r="B136" s="84" t="str">
        <f t="shared" si="17"/>
        <v>.BeneDatiQuantitativi</v>
      </c>
      <c r="C136" s="84" t="str">
        <f t="shared" si="16"/>
        <v>.VolumeRiscaldato</v>
      </c>
      <c r="D136" s="84" t="str">
        <f t="shared" si="19"/>
        <v>IfcSite.BeneDatiQuantitativi.VolumeRiscaldato</v>
      </c>
      <c r="E136" s="78" t="s">
        <v>112</v>
      </c>
      <c r="F136" s="79" t="s">
        <v>570</v>
      </c>
      <c r="G136" s="284" t="s">
        <v>154</v>
      </c>
      <c r="H136" s="284" t="s">
        <v>143</v>
      </c>
      <c r="I136" s="280" t="s">
        <v>151</v>
      </c>
      <c r="J136" s="280" t="s">
        <v>152</v>
      </c>
      <c r="K136" s="284" t="s">
        <v>279</v>
      </c>
      <c r="L136" s="78"/>
      <c r="M136" s="280"/>
    </row>
    <row r="137" spans="1:13" s="45" customFormat="1" ht="15" x14ac:dyDescent="0.25">
      <c r="A137" s="85" t="str">
        <f t="shared" si="18"/>
        <v>IfcSite</v>
      </c>
      <c r="B137" s="85" t="str">
        <f t="shared" si="17"/>
        <v>.BeneDocumenti</v>
      </c>
      <c r="C137" s="85" t="str">
        <f t="shared" si="16"/>
        <v>.EsitiRilievi</v>
      </c>
      <c r="D137" s="85" t="str">
        <f t="shared" si="19"/>
        <v>IfcSite.BeneDocumenti.EsitiRilievi</v>
      </c>
      <c r="E137" s="86" t="s">
        <v>112</v>
      </c>
      <c r="F137" s="87" t="s">
        <v>571</v>
      </c>
      <c r="G137" s="288" t="s">
        <v>140</v>
      </c>
      <c r="H137" s="288" t="s">
        <v>114</v>
      </c>
      <c r="I137" s="282" t="s">
        <v>115</v>
      </c>
      <c r="J137" s="282" t="s">
        <v>115</v>
      </c>
      <c r="K137" s="288" t="s">
        <v>141</v>
      </c>
      <c r="L137" s="86"/>
      <c r="M137" s="282"/>
    </row>
    <row r="138" spans="1:13" s="54" customFormat="1" ht="30" x14ac:dyDescent="0.25">
      <c r="A138" s="88" t="str">
        <f t="shared" si="18"/>
        <v>IfcSite</v>
      </c>
      <c r="B138" s="88" t="str">
        <f t="shared" si="17"/>
        <v>.BeneDocumenti</v>
      </c>
      <c r="C138" s="88" t="str">
        <f t="shared" si="16"/>
        <v>.InfoScavo</v>
      </c>
      <c r="D138" s="88" t="str">
        <f t="shared" si="19"/>
        <v>IfcSite.BeneDocumenti.InfoScavo</v>
      </c>
      <c r="E138" s="75" t="s">
        <v>112</v>
      </c>
      <c r="F138" s="76" t="s">
        <v>571</v>
      </c>
      <c r="G138" s="289" t="s">
        <v>138</v>
      </c>
      <c r="H138" s="289" t="s">
        <v>114</v>
      </c>
      <c r="I138" s="279" t="s">
        <v>115</v>
      </c>
      <c r="J138" s="279" t="s">
        <v>115</v>
      </c>
      <c r="K138" s="289" t="s">
        <v>139</v>
      </c>
      <c r="L138" s="75"/>
      <c r="M138" s="279"/>
    </row>
    <row r="139" spans="1:13" s="54" customFormat="1" ht="15" x14ac:dyDescent="0.25">
      <c r="A139" s="77" t="str">
        <f t="shared" si="18"/>
        <v>IfcSite</v>
      </c>
      <c r="B139" s="77" t="str">
        <f t="shared" si="17"/>
        <v>.BeneDocumenti</v>
      </c>
      <c r="C139" s="77" t="str">
        <f t="shared" si="16"/>
        <v>.PianoEvacuazione</v>
      </c>
      <c r="D139" s="77" t="str">
        <f t="shared" si="19"/>
        <v>IfcSite.BeneDocumenti.PianoEvacuazione</v>
      </c>
      <c r="E139" s="78" t="s">
        <v>112</v>
      </c>
      <c r="F139" s="79" t="s">
        <v>571</v>
      </c>
      <c r="G139" s="284" t="s">
        <v>136</v>
      </c>
      <c r="H139" s="284" t="s">
        <v>114</v>
      </c>
      <c r="I139" s="280" t="s">
        <v>115</v>
      </c>
      <c r="J139" s="280" t="s">
        <v>115</v>
      </c>
      <c r="K139" s="284" t="s">
        <v>137</v>
      </c>
      <c r="L139" s="78"/>
      <c r="M139" s="280"/>
    </row>
    <row r="140" spans="1:13" s="54" customFormat="1" ht="15" x14ac:dyDescent="0.25">
      <c r="A140" s="304" t="str">
        <f>IF(E140="Bene","IfcSite",IF(E140="Fabbricato","IfcBuilding",IF(E140="Spazio","IfcSpace",IF(E140="Impianto","IfcSystem/IfcElementAssembly",IF(E140="Elemento","IfcElement","")))))</f>
        <v>IfcSpace</v>
      </c>
      <c r="B140" s="299" t="str">
        <f t="shared" si="17"/>
        <v>.SpazioDatiQualitativi</v>
      </c>
      <c r="C140" s="299" t="str">
        <f t="shared" si="16"/>
        <v>.AccessibilitaDisabili</v>
      </c>
      <c r="D140" s="299" t="str">
        <f t="shared" si="19"/>
        <v>IfcSpace.SpazioDatiQualitativi.AccessibilitaDisabili</v>
      </c>
      <c r="E140" s="310" t="s">
        <v>621</v>
      </c>
      <c r="F140" s="310" t="s">
        <v>622</v>
      </c>
      <c r="G140" s="302" t="s">
        <v>584</v>
      </c>
      <c r="H140" s="302" t="s">
        <v>166</v>
      </c>
      <c r="I140" s="314" t="s">
        <v>115</v>
      </c>
      <c r="J140" s="314" t="s">
        <v>115</v>
      </c>
      <c r="K140" s="302" t="s">
        <v>623</v>
      </c>
      <c r="L140" s="301"/>
      <c r="M140" s="302"/>
    </row>
    <row r="141" spans="1:13" s="54" customFormat="1" ht="15" x14ac:dyDescent="0.25">
      <c r="A141" s="84" t="str">
        <f>IF(E141="Bene","IfcSite",IF(E141="Fabbricato","IfcBuilding",IF(E141="Spazio","IfcSpace",IF(E141="Impianto","IfcSystem/IfcElementAssembly",IF(E141="Elemento","IfcElement","")))))</f>
        <v>IfcSpace</v>
      </c>
      <c r="B141" s="84" t="str">
        <f t="shared" si="17"/>
        <v>.SpazioDatiQualitativi</v>
      </c>
      <c r="C141" s="84" t="str">
        <f t="shared" si="16"/>
        <v>.CaricoIncendio</v>
      </c>
      <c r="D141" s="304" t="str">
        <f t="shared" si="19"/>
        <v>IfcSpace.SpazioDatiQualitativi.CaricoIncendio</v>
      </c>
      <c r="E141" s="78" t="s">
        <v>621</v>
      </c>
      <c r="F141" s="78" t="s">
        <v>622</v>
      </c>
      <c r="G141" s="284" t="s">
        <v>190</v>
      </c>
      <c r="H141" s="284" t="s">
        <v>143</v>
      </c>
      <c r="I141" s="284" t="s">
        <v>191</v>
      </c>
      <c r="J141" s="280" t="s">
        <v>192</v>
      </c>
      <c r="K141" s="284" t="s">
        <v>193</v>
      </c>
      <c r="L141" s="78"/>
      <c r="M141" s="284"/>
    </row>
    <row r="142" spans="1:13" s="54" customFormat="1" ht="30" x14ac:dyDescent="0.25">
      <c r="A142" s="305" t="str">
        <f>IF(E142="Bene","IfcSite",IF(E142="Fabbricato","IfcBuilding",IF(E142="Spazio","IfcSpace",IF(E142="Impianto","IfcSystem/IfcElementAssembly",IF(E142="Elemento","IfcElement","")))))</f>
        <v>IfcSpace</v>
      </c>
      <c r="B142" s="291" t="str">
        <f t="shared" si="17"/>
        <v>.SpazioDatiQualitativi</v>
      </c>
      <c r="C142" s="291" t="str">
        <f t="shared" si="16"/>
        <v>.SuperficieUso</v>
      </c>
      <c r="D142" s="291" t="str">
        <f t="shared" si="19"/>
        <v>IfcSpace.SpazioDatiQualitativi.SuperficieUso</v>
      </c>
      <c r="E142" s="306" t="s">
        <v>621</v>
      </c>
      <c r="F142" s="306" t="s">
        <v>622</v>
      </c>
      <c r="G142" s="309" t="s">
        <v>617</v>
      </c>
      <c r="H142" s="309" t="s">
        <v>114</v>
      </c>
      <c r="I142" s="313" t="s">
        <v>115</v>
      </c>
      <c r="J142" s="313" t="s">
        <v>115</v>
      </c>
      <c r="K142" s="309" t="s">
        <v>618</v>
      </c>
      <c r="L142" s="308"/>
      <c r="M142" s="309"/>
    </row>
    <row r="143" spans="1:13" s="54" customFormat="1" ht="30" x14ac:dyDescent="0.25">
      <c r="A143" s="535" t="str">
        <f t="shared" ref="A143:A168" si="20">IF(E143="Bene","IfcSite",IF(E143="Fabbricato","IfcBuilding",IF(E143="Locale","IfcSpace",IF(E143="Impianto","IfcSystem/IfcElementAssembly",IF(E143="Elemento","IfcElement","")))))</f>
        <v>IfcSystem/IfcElementAssembly</v>
      </c>
      <c r="B143" s="535" t="str">
        <f t="shared" si="17"/>
        <v/>
      </c>
      <c r="C143" s="535" t="str">
        <f t="shared" si="16"/>
        <v/>
      </c>
      <c r="D143" s="535" t="str">
        <f t="shared" si="19"/>
        <v>IfcSystem/IfcElementAssembly</v>
      </c>
      <c r="E143" s="538" t="s">
        <v>194</v>
      </c>
      <c r="F143" s="538"/>
      <c r="G143" s="538"/>
      <c r="H143" s="538"/>
      <c r="I143" s="538"/>
      <c r="J143" s="538"/>
      <c r="K143" s="538"/>
      <c r="L143" s="538"/>
      <c r="M143" s="538"/>
    </row>
    <row r="144" spans="1:13" s="54" customFormat="1" ht="30" x14ac:dyDescent="0.25">
      <c r="A144" s="84" t="str">
        <f t="shared" si="20"/>
        <v>IfcSystem/IfcElementAssembly</v>
      </c>
      <c r="B144" s="84" t="str">
        <f t="shared" si="17"/>
        <v>.ImpiantoDatiElettrico</v>
      </c>
      <c r="C144" s="84" t="str">
        <f t="shared" si="16"/>
        <v>.PotenzaNominale_ELE</v>
      </c>
      <c r="D144" s="84" t="str">
        <f t="shared" si="19"/>
        <v>IfcSystem/IfcElementAssembly.ImpiantoDatiElettrico.PotenzaNominale_ELE</v>
      </c>
      <c r="E144" s="78" t="s">
        <v>194</v>
      </c>
      <c r="F144" s="78" t="s">
        <v>580</v>
      </c>
      <c r="G144" s="284" t="s">
        <v>212</v>
      </c>
      <c r="H144" s="284" t="s">
        <v>143</v>
      </c>
      <c r="I144" s="284" t="s">
        <v>206</v>
      </c>
      <c r="J144" s="280" t="s">
        <v>192</v>
      </c>
      <c r="K144" s="284" t="s">
        <v>375</v>
      </c>
      <c r="L144" s="78"/>
      <c r="M144" s="284"/>
    </row>
    <row r="145" spans="1:13" s="54" customFormat="1" ht="30" x14ac:dyDescent="0.25">
      <c r="A145" s="83" t="str">
        <f t="shared" si="20"/>
        <v>IfcSystem/IfcElementAssembly</v>
      </c>
      <c r="B145" s="83" t="str">
        <f t="shared" si="17"/>
        <v>.ImpiantoDatiElettrico</v>
      </c>
      <c r="C145" s="83" t="str">
        <f t="shared" si="16"/>
        <v>.TensioneNominale</v>
      </c>
      <c r="D145" s="83" t="str">
        <f t="shared" si="19"/>
        <v>IfcSystem/IfcElementAssembly.ImpiantoDatiElettrico.TensioneNominale</v>
      </c>
      <c r="E145" s="81" t="s">
        <v>194</v>
      </c>
      <c r="F145" s="81" t="s">
        <v>580</v>
      </c>
      <c r="G145" s="283" t="s">
        <v>213</v>
      </c>
      <c r="H145" s="283" t="s">
        <v>143</v>
      </c>
      <c r="I145" s="283" t="s">
        <v>214</v>
      </c>
      <c r="J145" s="281" t="s">
        <v>215</v>
      </c>
      <c r="K145" s="283" t="s">
        <v>376</v>
      </c>
      <c r="L145" s="81"/>
      <c r="M145" s="283"/>
    </row>
    <row r="146" spans="1:13" s="72" customFormat="1" ht="30" x14ac:dyDescent="0.25">
      <c r="A146" s="84" t="str">
        <f t="shared" si="20"/>
        <v>IfcSystem/IfcElementAssembly</v>
      </c>
      <c r="B146" s="84" t="str">
        <f t="shared" si="17"/>
        <v>.ImpiantoDatiIdrotermico</v>
      </c>
      <c r="C146" s="84" t="str">
        <f t="shared" si="16"/>
        <v>.TipoProduzioneACS</v>
      </c>
      <c r="D146" s="84" t="str">
        <f t="shared" si="19"/>
        <v>IfcSystem/IfcElementAssembly.ImpiantoDatiIdrotermico.TipoProduzioneACS</v>
      </c>
      <c r="E146" s="78" t="s">
        <v>194</v>
      </c>
      <c r="F146" s="78" t="s">
        <v>581</v>
      </c>
      <c r="G146" s="284" t="s">
        <v>216</v>
      </c>
      <c r="H146" s="284" t="s">
        <v>114</v>
      </c>
      <c r="I146" s="280" t="s">
        <v>115</v>
      </c>
      <c r="J146" s="280" t="s">
        <v>115</v>
      </c>
      <c r="K146" s="284" t="s">
        <v>377</v>
      </c>
      <c r="L146" s="78"/>
      <c r="M146" s="284"/>
    </row>
    <row r="147" spans="1:13" s="303" customFormat="1" ht="30" x14ac:dyDescent="0.25">
      <c r="A147" s="83" t="str">
        <f t="shared" si="20"/>
        <v>IfcSystem/IfcElementAssembly</v>
      </c>
      <c r="B147" s="83" t="str">
        <f t="shared" si="17"/>
        <v>.ImpiantoDatiMeccanico</v>
      </c>
      <c r="C147" s="83" t="str">
        <f t="shared" si="16"/>
        <v>.FluidoTermovettore</v>
      </c>
      <c r="D147" s="83" t="str">
        <f t="shared" si="19"/>
        <v>IfcSystem/IfcElementAssembly.ImpiantoDatiMeccanico.FluidoTermovettore</v>
      </c>
      <c r="E147" s="81" t="s">
        <v>194</v>
      </c>
      <c r="F147" s="81" t="s">
        <v>579</v>
      </c>
      <c r="G147" s="283" t="s">
        <v>200</v>
      </c>
      <c r="H147" s="283" t="s">
        <v>114</v>
      </c>
      <c r="I147" s="281" t="s">
        <v>115</v>
      </c>
      <c r="J147" s="281" t="s">
        <v>115</v>
      </c>
      <c r="K147" s="283" t="s">
        <v>368</v>
      </c>
      <c r="L147" s="81"/>
      <c r="M147" s="283"/>
    </row>
    <row r="148" spans="1:13" s="297" customFormat="1" ht="30" x14ac:dyDescent="0.25">
      <c r="A148" s="83" t="str">
        <f t="shared" si="20"/>
        <v>IfcSystem/IfcElementAssembly</v>
      </c>
      <c r="B148" s="83" t="str">
        <f t="shared" si="17"/>
        <v>.ImpiantoDatiMeccanico</v>
      </c>
      <c r="C148" s="83" t="str">
        <f t="shared" ref="C148:C168" si="21">IF(ISBLANK(G148),"",CONCATENATE(".",G148))</f>
        <v>.PortataNominale</v>
      </c>
      <c r="D148" s="83" t="str">
        <f t="shared" si="19"/>
        <v>IfcSystem/IfcElementAssembly.ImpiantoDatiMeccanico.PortataNominale</v>
      </c>
      <c r="E148" s="81" t="s">
        <v>194</v>
      </c>
      <c r="F148" s="81" t="s">
        <v>579</v>
      </c>
      <c r="G148" s="283" t="s">
        <v>207</v>
      </c>
      <c r="H148" s="283" t="s">
        <v>143</v>
      </c>
      <c r="I148" s="283" t="s">
        <v>208</v>
      </c>
      <c r="J148" s="281" t="s">
        <v>209</v>
      </c>
      <c r="K148" s="283" t="s">
        <v>372</v>
      </c>
      <c r="L148" s="81"/>
      <c r="M148" s="283"/>
    </row>
    <row r="149" spans="1:13" s="72" customFormat="1" ht="30" x14ac:dyDescent="0.25">
      <c r="A149" s="89" t="str">
        <f t="shared" si="20"/>
        <v>IfcSystem/IfcElementAssembly</v>
      </c>
      <c r="B149" s="89" t="str">
        <f t="shared" ref="B149:B168" si="22">IF(ISBLANK(F149),"",CONCATENATE(".",F149))</f>
        <v>.ImpiantoDatiMeccanico</v>
      </c>
      <c r="C149" s="89" t="str">
        <f t="shared" si="21"/>
        <v>.PotenzaNominale_HVAC</v>
      </c>
      <c r="D149" s="89" t="str">
        <f t="shared" si="19"/>
        <v>IfcSystem/IfcElementAssembly.ImpiantoDatiMeccanico.PotenzaNominale_HVAC</v>
      </c>
      <c r="E149" s="90" t="s">
        <v>194</v>
      </c>
      <c r="F149" s="90" t="s">
        <v>579</v>
      </c>
      <c r="G149" s="290" t="s">
        <v>205</v>
      </c>
      <c r="H149" s="290" t="s">
        <v>143</v>
      </c>
      <c r="I149" s="284" t="s">
        <v>206</v>
      </c>
      <c r="J149" s="280" t="s">
        <v>192</v>
      </c>
      <c r="K149" s="290" t="s">
        <v>371</v>
      </c>
      <c r="L149" s="90"/>
      <c r="M149" s="290"/>
    </row>
    <row r="150" spans="1:13" s="54" customFormat="1" ht="30" x14ac:dyDescent="0.25">
      <c r="A150" s="84" t="str">
        <f t="shared" si="20"/>
        <v>IfcSystem/IfcElementAssembly</v>
      </c>
      <c r="B150" s="84" t="str">
        <f t="shared" si="22"/>
        <v>.ImpiantoDatiMeccanico</v>
      </c>
      <c r="C150" s="84" t="str">
        <f t="shared" si="21"/>
        <v>.PressioneDisponibile</v>
      </c>
      <c r="D150" s="84" t="str">
        <f t="shared" si="19"/>
        <v>IfcSystem/IfcElementAssembly.ImpiantoDatiMeccanico.PressioneDisponibile</v>
      </c>
      <c r="E150" s="78" t="s">
        <v>194</v>
      </c>
      <c r="F150" s="78" t="s">
        <v>579</v>
      </c>
      <c r="G150" s="284" t="s">
        <v>201</v>
      </c>
      <c r="H150" s="284" t="s">
        <v>143</v>
      </c>
      <c r="I150" s="284" t="s">
        <v>202</v>
      </c>
      <c r="J150" s="280" t="s">
        <v>203</v>
      </c>
      <c r="K150" s="284" t="s">
        <v>369</v>
      </c>
      <c r="L150" s="78"/>
      <c r="M150" s="284"/>
    </row>
    <row r="151" spans="1:13" s="54" customFormat="1" ht="30" x14ac:dyDescent="0.25">
      <c r="A151" s="83" t="str">
        <f t="shared" si="20"/>
        <v>IfcSystem/IfcElementAssembly</v>
      </c>
      <c r="B151" s="83" t="str">
        <f t="shared" si="22"/>
        <v>.ImpiantoDatiMeccanico</v>
      </c>
      <c r="C151" s="83" t="str">
        <f t="shared" si="21"/>
        <v>.PressioneMinima</v>
      </c>
      <c r="D151" s="83" t="str">
        <f t="shared" si="19"/>
        <v>IfcSystem/IfcElementAssembly.ImpiantoDatiMeccanico.PressioneMinima</v>
      </c>
      <c r="E151" s="81" t="s">
        <v>194</v>
      </c>
      <c r="F151" s="81" t="s">
        <v>579</v>
      </c>
      <c r="G151" s="283" t="s">
        <v>204</v>
      </c>
      <c r="H151" s="283" t="s">
        <v>143</v>
      </c>
      <c r="I151" s="283" t="s">
        <v>202</v>
      </c>
      <c r="J151" s="281" t="s">
        <v>203</v>
      </c>
      <c r="K151" s="283" t="s">
        <v>370</v>
      </c>
      <c r="L151" s="81"/>
      <c r="M151" s="283"/>
    </row>
    <row r="152" spans="1:13" s="297" customFormat="1" ht="30" x14ac:dyDescent="0.25">
      <c r="A152" s="83" t="str">
        <f t="shared" si="20"/>
        <v>IfcSystem/IfcElementAssembly</v>
      </c>
      <c r="B152" s="83" t="str">
        <f t="shared" si="22"/>
        <v>.ImpiantoDatiMeccanico</v>
      </c>
      <c r="C152" s="83" t="str">
        <f t="shared" si="21"/>
        <v>.TipoClimEstate</v>
      </c>
      <c r="D152" s="83" t="str">
        <f t="shared" si="19"/>
        <v>IfcSystem/IfcElementAssembly.ImpiantoDatiMeccanico.TipoClimEstate</v>
      </c>
      <c r="E152" s="81" t="s">
        <v>194</v>
      </c>
      <c r="F152" s="81" t="s">
        <v>579</v>
      </c>
      <c r="G152" s="283" t="s">
        <v>211</v>
      </c>
      <c r="H152" s="283" t="s">
        <v>114</v>
      </c>
      <c r="I152" s="281" t="s">
        <v>115</v>
      </c>
      <c r="J152" s="281" t="s">
        <v>115</v>
      </c>
      <c r="K152" s="283" t="s">
        <v>374</v>
      </c>
      <c r="L152" s="81"/>
      <c r="M152" s="283"/>
    </row>
    <row r="153" spans="1:13" s="303" customFormat="1" ht="30" x14ac:dyDescent="0.25">
      <c r="A153" s="84" t="str">
        <f t="shared" si="20"/>
        <v>IfcSystem/IfcElementAssembly</v>
      </c>
      <c r="B153" s="84" t="str">
        <f t="shared" si="22"/>
        <v>.ImpiantoDatiMeccanico</v>
      </c>
      <c r="C153" s="84" t="str">
        <f t="shared" si="21"/>
        <v>.TipoClimInverno</v>
      </c>
      <c r="D153" s="84" t="str">
        <f t="shared" si="19"/>
        <v>IfcSystem/IfcElementAssembly.ImpiantoDatiMeccanico.TipoClimInverno</v>
      </c>
      <c r="E153" s="78" t="s">
        <v>194</v>
      </c>
      <c r="F153" s="78" t="s">
        <v>579</v>
      </c>
      <c r="G153" s="284" t="s">
        <v>210</v>
      </c>
      <c r="H153" s="284" t="s">
        <v>114</v>
      </c>
      <c r="I153" s="280" t="s">
        <v>115</v>
      </c>
      <c r="J153" s="280" t="s">
        <v>115</v>
      </c>
      <c r="K153" s="284" t="s">
        <v>373</v>
      </c>
      <c r="L153" s="78"/>
      <c r="M153" s="284"/>
    </row>
    <row r="154" spans="1:13" s="297" customFormat="1" ht="30" x14ac:dyDescent="0.25">
      <c r="A154" s="84" t="str">
        <f t="shared" si="20"/>
        <v>IfcSystem/IfcElementAssembly</v>
      </c>
      <c r="B154" s="84" t="str">
        <f t="shared" si="22"/>
        <v>.ImpiantoDatiQualitativi</v>
      </c>
      <c r="C154" s="84" t="str">
        <f t="shared" si="21"/>
        <v>.FonteEnergia</v>
      </c>
      <c r="D154" s="84" t="str">
        <f t="shared" si="19"/>
        <v>IfcSystem/IfcElementAssembly.ImpiantoDatiQualitativi.FonteEnergia</v>
      </c>
      <c r="E154" s="78" t="s">
        <v>194</v>
      </c>
      <c r="F154" s="78" t="s">
        <v>578</v>
      </c>
      <c r="G154" s="284" t="s">
        <v>198</v>
      </c>
      <c r="H154" s="284" t="s">
        <v>114</v>
      </c>
      <c r="I154" s="280" t="s">
        <v>115</v>
      </c>
      <c r="J154" s="280" t="s">
        <v>115</v>
      </c>
      <c r="K154" s="284" t="s">
        <v>199</v>
      </c>
      <c r="L154" s="78"/>
      <c r="M154" s="284"/>
    </row>
    <row r="155" spans="1:13" s="303" customFormat="1" ht="15" x14ac:dyDescent="0.25">
      <c r="A155" s="83" t="str">
        <f t="shared" si="20"/>
        <v>IfcSystem/IfcElementAssembly</v>
      </c>
      <c r="B155" s="83" t="str">
        <f t="shared" si="22"/>
        <v>.ImpiantoDatiQualitativi</v>
      </c>
      <c r="C155" s="83" t="str">
        <f t="shared" si="21"/>
        <v>.Tipologia</v>
      </c>
      <c r="D155" s="83" t="str">
        <f t="shared" si="19"/>
        <v>IfcSystem/IfcElementAssembly.ImpiantoDatiQualitativi.Tipologia</v>
      </c>
      <c r="E155" s="81" t="s">
        <v>194</v>
      </c>
      <c r="F155" s="81" t="s">
        <v>578</v>
      </c>
      <c r="G155" s="283" t="s">
        <v>195</v>
      </c>
      <c r="H155" s="283" t="s">
        <v>114</v>
      </c>
      <c r="I155" s="281" t="s">
        <v>115</v>
      </c>
      <c r="J155" s="281" t="s">
        <v>115</v>
      </c>
      <c r="K155" s="283" t="s">
        <v>196</v>
      </c>
      <c r="L155" s="81" t="s">
        <v>197</v>
      </c>
      <c r="M155" s="283"/>
    </row>
    <row r="156" spans="1:13" s="297" customFormat="1" ht="15" x14ac:dyDescent="0.25">
      <c r="A156" s="84" t="str">
        <f t="shared" si="20"/>
        <v>IfcSystem/IfcElementAssembly</v>
      </c>
      <c r="B156" s="84" t="str">
        <f t="shared" si="22"/>
        <v>.ImpiantoDocumenti</v>
      </c>
      <c r="C156" s="84" t="str">
        <f t="shared" si="21"/>
        <v>.CertOmo</v>
      </c>
      <c r="D156" s="84" t="str">
        <f t="shared" si="19"/>
        <v>IfcSystem/IfcElementAssembly.ImpiantoDocumenti.CertOmo</v>
      </c>
      <c r="E156" s="78" t="s">
        <v>194</v>
      </c>
      <c r="F156" s="78" t="s">
        <v>582</v>
      </c>
      <c r="G156" s="284" t="s">
        <v>231</v>
      </c>
      <c r="H156" s="284" t="s">
        <v>114</v>
      </c>
      <c r="I156" s="280" t="s">
        <v>115</v>
      </c>
      <c r="J156" s="280" t="s">
        <v>115</v>
      </c>
      <c r="K156" s="284" t="s">
        <v>232</v>
      </c>
      <c r="L156" s="78"/>
      <c r="M156" s="284"/>
    </row>
    <row r="157" spans="1:13" s="464" customFormat="1" ht="13.5" customHeight="1" x14ac:dyDescent="0.25">
      <c r="A157" s="84" t="str">
        <f t="shared" si="20"/>
        <v>IfcSystem/IfcElementAssembly</v>
      </c>
      <c r="B157" s="84" t="str">
        <f t="shared" si="22"/>
        <v>.ImpiantoDocumenti</v>
      </c>
      <c r="C157" s="84" t="str">
        <f t="shared" si="21"/>
        <v>.CertProd</v>
      </c>
      <c r="D157" s="84" t="str">
        <f t="shared" si="19"/>
        <v>IfcSystem/IfcElementAssembly.ImpiantoDocumenti.CertProd</v>
      </c>
      <c r="E157" s="78" t="s">
        <v>194</v>
      </c>
      <c r="F157" s="78" t="s">
        <v>582</v>
      </c>
      <c r="G157" s="284" t="s">
        <v>227</v>
      </c>
      <c r="H157" s="284" t="s">
        <v>114</v>
      </c>
      <c r="I157" s="280" t="s">
        <v>115</v>
      </c>
      <c r="J157" s="280" t="s">
        <v>115</v>
      </c>
      <c r="K157" s="284" t="s">
        <v>228</v>
      </c>
      <c r="L157" s="78"/>
      <c r="M157" s="284"/>
    </row>
    <row r="158" spans="1:13" s="303" customFormat="1" ht="15" x14ac:dyDescent="0.25">
      <c r="A158" s="84" t="str">
        <f t="shared" si="20"/>
        <v>IfcSystem/IfcElementAssembly</v>
      </c>
      <c r="B158" s="84" t="str">
        <f t="shared" si="22"/>
        <v>.ImpiantoDocumenti</v>
      </c>
      <c r="C158" s="84" t="str">
        <f t="shared" si="21"/>
        <v>.Collaudo</v>
      </c>
      <c r="D158" s="84" t="str">
        <f t="shared" si="19"/>
        <v>IfcSystem/IfcElementAssembly.ImpiantoDocumenti.Collaudo</v>
      </c>
      <c r="E158" s="78" t="s">
        <v>194</v>
      </c>
      <c r="F158" s="78" t="s">
        <v>582</v>
      </c>
      <c r="G158" s="284" t="s">
        <v>238</v>
      </c>
      <c r="H158" s="284" t="s">
        <v>114</v>
      </c>
      <c r="I158" s="280" t="s">
        <v>115</v>
      </c>
      <c r="J158" s="280" t="s">
        <v>115</v>
      </c>
      <c r="K158" s="284" t="s">
        <v>239</v>
      </c>
      <c r="L158" s="78"/>
      <c r="M158" s="284"/>
    </row>
    <row r="159" spans="1:13" s="297" customFormat="1" ht="15" x14ac:dyDescent="0.25">
      <c r="A159" s="83" t="str">
        <f t="shared" si="20"/>
        <v>IfcSystem/IfcElementAssembly</v>
      </c>
      <c r="B159" s="83" t="str">
        <f t="shared" si="22"/>
        <v>.ImpiantoDocumenti</v>
      </c>
      <c r="C159" s="83" t="str">
        <f t="shared" si="21"/>
        <v>.Conformità</v>
      </c>
      <c r="D159" s="83" t="str">
        <f t="shared" si="19"/>
        <v>IfcSystem/IfcElementAssembly.ImpiantoDocumenti.Conformità</v>
      </c>
      <c r="E159" s="81" t="s">
        <v>194</v>
      </c>
      <c r="F159" s="81" t="s">
        <v>582</v>
      </c>
      <c r="G159" s="283" t="s">
        <v>240</v>
      </c>
      <c r="H159" s="283" t="s">
        <v>114</v>
      </c>
      <c r="I159" s="281" t="s">
        <v>115</v>
      </c>
      <c r="J159" s="281" t="s">
        <v>115</v>
      </c>
      <c r="K159" s="283" t="s">
        <v>241</v>
      </c>
      <c r="L159" s="81"/>
      <c r="M159" s="283"/>
    </row>
    <row r="160" spans="1:13" s="303" customFormat="1" ht="15" x14ac:dyDescent="0.25">
      <c r="A160" s="84" t="str">
        <f t="shared" si="20"/>
        <v>IfcSystem/IfcElementAssembly</v>
      </c>
      <c r="B160" s="84" t="str">
        <f t="shared" si="22"/>
        <v>.ImpiantoDocumenti</v>
      </c>
      <c r="C160" s="84" t="str">
        <f t="shared" si="21"/>
        <v>.DB</v>
      </c>
      <c r="D160" s="84" t="str">
        <f t="shared" si="19"/>
        <v>IfcSystem/IfcElementAssembly.ImpiantoDocumenti.DB</v>
      </c>
      <c r="E160" s="78" t="s">
        <v>194</v>
      </c>
      <c r="F160" s="78" t="s">
        <v>582</v>
      </c>
      <c r="G160" s="284" t="s">
        <v>223</v>
      </c>
      <c r="H160" s="284" t="s">
        <v>114</v>
      </c>
      <c r="I160" s="280" t="s">
        <v>115</v>
      </c>
      <c r="J160" s="280" t="s">
        <v>115</v>
      </c>
      <c r="K160" s="284" t="s">
        <v>224</v>
      </c>
      <c r="L160" s="78"/>
      <c r="M160" s="284"/>
    </row>
    <row r="161" spans="1:13" s="297" customFormat="1" ht="15" x14ac:dyDescent="0.25">
      <c r="A161" s="84" t="str">
        <f t="shared" si="20"/>
        <v>IfcSystem/IfcElementAssembly</v>
      </c>
      <c r="B161" s="84" t="str">
        <f t="shared" si="22"/>
        <v>.ImpiantoDocumenti</v>
      </c>
      <c r="C161" s="84" t="str">
        <f t="shared" si="21"/>
        <v>.Installazione</v>
      </c>
      <c r="D161" s="84" t="str">
        <f t="shared" ref="D161:D168" si="23">CONCATENATE(A161,B161,C161)</f>
        <v>IfcSystem/IfcElementAssembly.ImpiantoDocumenti.Installazione</v>
      </c>
      <c r="E161" s="78" t="s">
        <v>194</v>
      </c>
      <c r="F161" s="78" t="s">
        <v>582</v>
      </c>
      <c r="G161" s="284" t="s">
        <v>189</v>
      </c>
      <c r="H161" s="284" t="s">
        <v>114</v>
      </c>
      <c r="I161" s="280" t="s">
        <v>115</v>
      </c>
      <c r="J161" s="280" t="s">
        <v>115</v>
      </c>
      <c r="K161" s="284" t="s">
        <v>235</v>
      </c>
      <c r="L161" s="78"/>
      <c r="M161" s="284"/>
    </row>
    <row r="162" spans="1:13" s="303" customFormat="1" ht="15" x14ac:dyDescent="0.25">
      <c r="A162" s="83" t="str">
        <f t="shared" si="20"/>
        <v>IfcSystem/IfcElementAssembly</v>
      </c>
      <c r="B162" s="83" t="str">
        <f t="shared" si="22"/>
        <v>.ImpiantoDocumenti</v>
      </c>
      <c r="C162" s="83" t="str">
        <f t="shared" si="21"/>
        <v>.MatSupp</v>
      </c>
      <c r="D162" s="83" t="str">
        <f t="shared" si="23"/>
        <v>IfcSystem/IfcElementAssembly.ImpiantoDocumenti.MatSupp</v>
      </c>
      <c r="E162" s="81" t="s">
        <v>194</v>
      </c>
      <c r="F162" s="81" t="s">
        <v>582</v>
      </c>
      <c r="G162" s="283" t="s">
        <v>236</v>
      </c>
      <c r="H162" s="283" t="s">
        <v>114</v>
      </c>
      <c r="I162" s="281" t="s">
        <v>115</v>
      </c>
      <c r="J162" s="281" t="s">
        <v>115</v>
      </c>
      <c r="K162" s="283" t="s">
        <v>237</v>
      </c>
      <c r="L162" s="81"/>
      <c r="M162" s="283"/>
    </row>
    <row r="163" spans="1:13" s="297" customFormat="1" ht="15" x14ac:dyDescent="0.25">
      <c r="A163" s="83" t="str">
        <f t="shared" si="20"/>
        <v>IfcSystem/IfcElementAssembly</v>
      </c>
      <c r="B163" s="83" t="str">
        <f t="shared" si="22"/>
        <v>.ImpiantoDocumenti</v>
      </c>
      <c r="C163" s="83" t="str">
        <f t="shared" si="21"/>
        <v>.MU</v>
      </c>
      <c r="D163" s="83" t="str">
        <f t="shared" si="23"/>
        <v>IfcSystem/IfcElementAssembly.ImpiantoDocumenti.MU</v>
      </c>
      <c r="E163" s="81" t="s">
        <v>194</v>
      </c>
      <c r="F163" s="81" t="s">
        <v>582</v>
      </c>
      <c r="G163" s="283" t="s">
        <v>225</v>
      </c>
      <c r="H163" s="283" t="s">
        <v>114</v>
      </c>
      <c r="I163" s="281" t="s">
        <v>115</v>
      </c>
      <c r="J163" s="281" t="s">
        <v>115</v>
      </c>
      <c r="K163" s="283" t="s">
        <v>226</v>
      </c>
      <c r="L163" s="81"/>
      <c r="M163" s="283"/>
    </row>
    <row r="164" spans="1:13" s="303" customFormat="1" ht="15" x14ac:dyDescent="0.25">
      <c r="A164" s="83" t="str">
        <f t="shared" si="20"/>
        <v>IfcSystem/IfcElementAssembly</v>
      </c>
      <c r="B164" s="83" t="str">
        <f t="shared" si="22"/>
        <v>.ImpiantoDocumenti</v>
      </c>
      <c r="C164" s="83" t="str">
        <f t="shared" si="21"/>
        <v>.MUM</v>
      </c>
      <c r="D164" s="83" t="str">
        <f t="shared" si="23"/>
        <v>IfcSystem/IfcElementAssembly.ImpiantoDocumenti.MUM</v>
      </c>
      <c r="E164" s="81" t="s">
        <v>194</v>
      </c>
      <c r="F164" s="81" t="s">
        <v>582</v>
      </c>
      <c r="G164" s="283" t="s">
        <v>217</v>
      </c>
      <c r="H164" s="283" t="s">
        <v>114</v>
      </c>
      <c r="I164" s="281" t="s">
        <v>115</v>
      </c>
      <c r="J164" s="281" t="s">
        <v>115</v>
      </c>
      <c r="K164" s="283" t="s">
        <v>218</v>
      </c>
      <c r="L164" s="81"/>
      <c r="M164" s="283"/>
    </row>
    <row r="165" spans="1:13" s="297" customFormat="1" ht="15" x14ac:dyDescent="0.25">
      <c r="A165" s="83" t="str">
        <f t="shared" si="20"/>
        <v>IfcSystem/IfcElementAssembly</v>
      </c>
      <c r="B165" s="83" t="str">
        <f t="shared" si="22"/>
        <v>.ImpiantoDocumenti</v>
      </c>
      <c r="C165" s="83" t="str">
        <f t="shared" si="21"/>
        <v>.SchedaMontaggio</v>
      </c>
      <c r="D165" s="83" t="str">
        <f t="shared" si="23"/>
        <v>IfcSystem/IfcElementAssembly.ImpiantoDocumenti.SchedaMontaggio</v>
      </c>
      <c r="E165" s="81" t="s">
        <v>194</v>
      </c>
      <c r="F165" s="81" t="s">
        <v>582</v>
      </c>
      <c r="G165" s="283" t="s">
        <v>233</v>
      </c>
      <c r="H165" s="283" t="s">
        <v>114</v>
      </c>
      <c r="I165" s="281" t="s">
        <v>115</v>
      </c>
      <c r="J165" s="281" t="s">
        <v>115</v>
      </c>
      <c r="K165" s="283" t="s">
        <v>234</v>
      </c>
      <c r="L165" s="81"/>
      <c r="M165" s="283"/>
    </row>
    <row r="166" spans="1:13" s="303" customFormat="1" ht="15" x14ac:dyDescent="0.25">
      <c r="A166" s="84" t="str">
        <f t="shared" si="20"/>
        <v>IfcSystem/IfcElementAssembly</v>
      </c>
      <c r="B166" s="84" t="str">
        <f t="shared" si="22"/>
        <v>.ImpiantoDocumenti</v>
      </c>
      <c r="C166" s="84" t="str">
        <f t="shared" si="21"/>
        <v>.SchedaTecnica</v>
      </c>
      <c r="D166" s="84" t="str">
        <f t="shared" si="23"/>
        <v>IfcSystem/IfcElementAssembly.ImpiantoDocumenti.SchedaTecnica</v>
      </c>
      <c r="E166" s="78" t="s">
        <v>194</v>
      </c>
      <c r="F166" s="78" t="s">
        <v>582</v>
      </c>
      <c r="G166" s="284" t="s">
        <v>219</v>
      </c>
      <c r="H166" s="284" t="s">
        <v>114</v>
      </c>
      <c r="I166" s="280" t="s">
        <v>115</v>
      </c>
      <c r="J166" s="280" t="s">
        <v>115</v>
      </c>
      <c r="K166" s="284" t="s">
        <v>220</v>
      </c>
      <c r="L166" s="78"/>
      <c r="M166" s="284"/>
    </row>
    <row r="167" spans="1:13" s="297" customFormat="1" ht="15" x14ac:dyDescent="0.25">
      <c r="A167" s="83" t="str">
        <f t="shared" si="20"/>
        <v>IfcSystem/IfcElementAssembly</v>
      </c>
      <c r="B167" s="83" t="str">
        <f t="shared" si="22"/>
        <v>.ImpiantoDocumenti</v>
      </c>
      <c r="C167" s="83" t="str">
        <f t="shared" si="21"/>
        <v>.SertSupl</v>
      </c>
      <c r="D167" s="83" t="str">
        <f t="shared" si="23"/>
        <v>IfcSystem/IfcElementAssembly.ImpiantoDocumenti.SertSupl</v>
      </c>
      <c r="E167" s="81" t="s">
        <v>194</v>
      </c>
      <c r="F167" s="81" t="s">
        <v>582</v>
      </c>
      <c r="G167" s="283" t="s">
        <v>229</v>
      </c>
      <c r="H167" s="283" t="s">
        <v>114</v>
      </c>
      <c r="I167" s="281" t="s">
        <v>115</v>
      </c>
      <c r="J167" s="281" t="s">
        <v>115</v>
      </c>
      <c r="K167" s="283" t="s">
        <v>230</v>
      </c>
      <c r="L167" s="81"/>
      <c r="M167" s="283"/>
    </row>
    <row r="168" spans="1:13" s="303" customFormat="1" ht="15" customHeight="1" x14ac:dyDescent="0.25">
      <c r="A168" s="83" t="str">
        <f t="shared" si="20"/>
        <v>IfcSystem/IfcElementAssembly</v>
      </c>
      <c r="B168" s="83" t="str">
        <f t="shared" si="22"/>
        <v>.ImpiantoDocumenti</v>
      </c>
      <c r="C168" s="83" t="str">
        <f t="shared" si="21"/>
        <v>.Website</v>
      </c>
      <c r="D168" s="83" t="str">
        <f t="shared" si="23"/>
        <v>IfcSystem/IfcElementAssembly.ImpiantoDocumenti.Website</v>
      </c>
      <c r="E168" s="81" t="s">
        <v>194</v>
      </c>
      <c r="F168" s="81" t="s">
        <v>582</v>
      </c>
      <c r="G168" s="283" t="s">
        <v>221</v>
      </c>
      <c r="H168" s="283" t="s">
        <v>114</v>
      </c>
      <c r="I168" s="281" t="s">
        <v>115</v>
      </c>
      <c r="J168" s="281" t="s">
        <v>115</v>
      </c>
      <c r="K168" s="283" t="s">
        <v>222</v>
      </c>
      <c r="L168" s="81"/>
      <c r="M168" s="283"/>
    </row>
    <row r="169" spans="1:13" s="297" customFormat="1" ht="31.5" x14ac:dyDescent="0.25">
      <c r="A169" s="536"/>
      <c r="B169" s="536"/>
      <c r="C169" s="536"/>
      <c r="D169" s="536" t="s">
        <v>105</v>
      </c>
      <c r="E169" s="540" t="s">
        <v>106</v>
      </c>
      <c r="F169" s="540" t="s">
        <v>614</v>
      </c>
      <c r="G169" s="540" t="s">
        <v>107</v>
      </c>
      <c r="H169" s="540" t="s">
        <v>108</v>
      </c>
      <c r="I169" s="540" t="s">
        <v>269</v>
      </c>
      <c r="J169" s="540" t="s">
        <v>615</v>
      </c>
      <c r="K169" s="540" t="s">
        <v>2</v>
      </c>
      <c r="L169" s="540" t="s">
        <v>110</v>
      </c>
      <c r="M169" s="540" t="s">
        <v>111</v>
      </c>
    </row>
    <row r="170" spans="1:13" x14ac:dyDescent="0.25">
      <c r="M170" s="42"/>
    </row>
  </sheetData>
  <autoFilter ref="A1:M170"/>
  <sortState ref="A1:M170">
    <sortCondition ref="D1"/>
  </sortState>
  <phoneticPr fontId="15" type="noConversion"/>
  <hyperlinks>
    <hyperlink ref="M120" r:id="rId1" location="'BENE_FABBRICATO-USO'!A1"/>
    <hyperlink ref="M5" r:id="rId2" location="'BENE_FABBRICATO-USO'!A1"/>
  </hyperlinks>
  <pageMargins left="0.7" right="0.7" top="0.75" bottom="0.75" header="0.3" footer="0.3"/>
  <pageSetup paperSize="9" scale="40"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7"/>
  <sheetViews>
    <sheetView showGridLines="0" zoomScaleNormal="100" workbookViewId="0">
      <selection activeCell="C42" sqref="C42"/>
    </sheetView>
  </sheetViews>
  <sheetFormatPr defaultRowHeight="15" x14ac:dyDescent="0.25"/>
  <cols>
    <col min="1" max="1" width="65.140625" style="168" customWidth="1"/>
    <col min="2" max="2" width="15.28515625" customWidth="1"/>
    <col min="3" max="3" width="24.85546875" bestFit="1" customWidth="1"/>
    <col min="4" max="4" width="22.28515625" bestFit="1" customWidth="1"/>
    <col min="5" max="5" width="13.85546875" bestFit="1" customWidth="1"/>
    <col min="6" max="7" width="0" hidden="1" customWidth="1"/>
    <col min="8" max="8" width="54.42578125" style="168" customWidth="1"/>
    <col min="9" max="63" width="8.85546875" style="176"/>
  </cols>
  <sheetData>
    <row r="1" spans="1:63" s="40" customFormat="1" ht="63" x14ac:dyDescent="0.25">
      <c r="A1" s="172" t="s">
        <v>105</v>
      </c>
      <c r="B1" s="172" t="s">
        <v>106</v>
      </c>
      <c r="C1" s="172" t="s">
        <v>614</v>
      </c>
      <c r="D1" s="172" t="s">
        <v>107</v>
      </c>
      <c r="E1" s="172" t="s">
        <v>108</v>
      </c>
      <c r="F1" s="173" t="s">
        <v>412</v>
      </c>
      <c r="G1" s="173" t="s">
        <v>109</v>
      </c>
      <c r="H1" s="173" t="s">
        <v>2</v>
      </c>
      <c r="I1" s="462"/>
      <c r="J1" s="462"/>
      <c r="K1" s="462"/>
      <c r="L1" s="462"/>
      <c r="M1" s="462"/>
      <c r="N1" s="462"/>
      <c r="O1" s="462"/>
      <c r="P1" s="462"/>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row>
    <row r="2" spans="1:63" s="41" customFormat="1" ht="30" customHeight="1" x14ac:dyDescent="0.25">
      <c r="A2" s="73" t="s">
        <v>378</v>
      </c>
      <c r="B2" s="73" t="s">
        <v>155</v>
      </c>
      <c r="C2" s="73"/>
      <c r="D2" s="73"/>
      <c r="E2" s="73"/>
      <c r="F2" s="74"/>
      <c r="G2" s="74"/>
      <c r="H2" s="74"/>
      <c r="I2" s="463"/>
      <c r="J2" s="463"/>
      <c r="K2" s="463"/>
      <c r="L2" s="463"/>
      <c r="M2" s="463"/>
      <c r="N2" s="463"/>
      <c r="O2" s="463"/>
      <c r="P2" s="463"/>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row>
    <row r="3" spans="1:63" s="54" customFormat="1" collapsed="1" x14ac:dyDescent="0.25">
      <c r="A3" s="169" t="s">
        <v>414</v>
      </c>
      <c r="B3" s="54" t="s">
        <v>155</v>
      </c>
      <c r="C3" s="54" t="s">
        <v>413</v>
      </c>
      <c r="D3" s="54" t="s">
        <v>415</v>
      </c>
      <c r="E3" s="54" t="s">
        <v>114</v>
      </c>
      <c r="H3" s="170" t="s">
        <v>416</v>
      </c>
      <c r="I3" s="237"/>
      <c r="J3" s="237"/>
      <c r="K3" s="237"/>
      <c r="L3" s="237"/>
      <c r="M3" s="237"/>
      <c r="N3" s="237"/>
      <c r="O3" s="237"/>
      <c r="P3" s="237"/>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row>
    <row r="4" spans="1:63" s="54" customFormat="1" x14ac:dyDescent="0.25">
      <c r="A4" s="169" t="s">
        <v>417</v>
      </c>
      <c r="B4" s="54" t="s">
        <v>155</v>
      </c>
      <c r="C4" s="54" t="s">
        <v>413</v>
      </c>
      <c r="D4" s="54" t="s">
        <v>418</v>
      </c>
      <c r="E4" s="54" t="s">
        <v>114</v>
      </c>
      <c r="H4" s="170" t="s">
        <v>419</v>
      </c>
      <c r="I4" s="237"/>
      <c r="J4" s="237"/>
      <c r="K4" s="237"/>
      <c r="L4" s="237"/>
      <c r="M4" s="237"/>
      <c r="N4" s="237"/>
      <c r="O4" s="237"/>
      <c r="P4" s="237"/>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row>
    <row r="5" spans="1:63" s="54" customFormat="1" collapsed="1" x14ac:dyDescent="0.25">
      <c r="A5" s="169" t="s">
        <v>420</v>
      </c>
      <c r="B5" s="54" t="s">
        <v>155</v>
      </c>
      <c r="C5" s="54" t="s">
        <v>413</v>
      </c>
      <c r="D5" s="54" t="s">
        <v>421</v>
      </c>
      <c r="E5" s="54" t="s">
        <v>166</v>
      </c>
      <c r="H5" s="170" t="s">
        <v>422</v>
      </c>
      <c r="I5" s="237"/>
      <c r="J5" s="237"/>
      <c r="K5" s="237"/>
      <c r="L5" s="237"/>
      <c r="M5" s="237"/>
      <c r="N5" s="237"/>
      <c r="O5" s="237"/>
      <c r="P5" s="237"/>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row>
    <row r="6" spans="1:63" s="54" customFormat="1" x14ac:dyDescent="0.25">
      <c r="A6" s="169" t="s">
        <v>424</v>
      </c>
      <c r="B6" s="54" t="s">
        <v>155</v>
      </c>
      <c r="C6" s="54" t="s">
        <v>423</v>
      </c>
      <c r="D6" s="54" t="s">
        <v>425</v>
      </c>
      <c r="E6" s="54" t="s">
        <v>114</v>
      </c>
      <c r="H6" s="170" t="s">
        <v>422</v>
      </c>
      <c r="I6" s="237"/>
      <c r="J6" s="237"/>
      <c r="K6" s="237"/>
      <c r="L6" s="237"/>
      <c r="M6" s="237"/>
      <c r="N6" s="237"/>
      <c r="O6" s="237"/>
      <c r="P6" s="237"/>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row>
    <row r="7" spans="1:63" s="54" customFormat="1" x14ac:dyDescent="0.25">
      <c r="A7" s="169" t="s">
        <v>426</v>
      </c>
      <c r="B7" s="54" t="s">
        <v>155</v>
      </c>
      <c r="C7" s="54" t="s">
        <v>427</v>
      </c>
      <c r="D7" s="54" t="s">
        <v>428</v>
      </c>
      <c r="E7" s="54" t="s">
        <v>166</v>
      </c>
      <c r="H7" s="170" t="s">
        <v>429</v>
      </c>
      <c r="I7" s="237"/>
      <c r="J7" s="237"/>
      <c r="K7" s="237"/>
      <c r="L7" s="237"/>
      <c r="M7" s="237"/>
      <c r="N7" s="237"/>
      <c r="O7" s="237"/>
      <c r="P7" s="237"/>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row>
    <row r="8" spans="1:63" s="54" customFormat="1" x14ac:dyDescent="0.25">
      <c r="A8" s="169" t="s">
        <v>430</v>
      </c>
      <c r="B8" s="54" t="s">
        <v>155</v>
      </c>
      <c r="C8" s="54" t="s">
        <v>427</v>
      </c>
      <c r="D8" s="54" t="s">
        <v>431</v>
      </c>
      <c r="E8" s="54" t="s">
        <v>166</v>
      </c>
      <c r="H8" s="170" t="s">
        <v>429</v>
      </c>
      <c r="I8" s="237"/>
      <c r="J8" s="237"/>
      <c r="K8" s="237"/>
      <c r="L8" s="237"/>
      <c r="M8" s="237"/>
      <c r="N8" s="237"/>
      <c r="O8" s="237"/>
      <c r="P8" s="237"/>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63" s="54" customFormat="1" x14ac:dyDescent="0.25">
      <c r="A9" s="169" t="s">
        <v>432</v>
      </c>
      <c r="B9" s="54" t="s">
        <v>155</v>
      </c>
      <c r="C9" s="54" t="s">
        <v>427</v>
      </c>
      <c r="D9" s="54" t="s">
        <v>433</v>
      </c>
      <c r="E9" s="54" t="s">
        <v>166</v>
      </c>
      <c r="H9" s="170" t="s">
        <v>429</v>
      </c>
      <c r="I9" s="237"/>
      <c r="J9" s="237"/>
      <c r="K9" s="237"/>
      <c r="L9" s="237"/>
      <c r="M9" s="237"/>
      <c r="N9" s="237"/>
      <c r="O9" s="237"/>
      <c r="P9" s="237"/>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63" s="54" customFormat="1" x14ac:dyDescent="0.25">
      <c r="A10" s="169" t="s">
        <v>434</v>
      </c>
      <c r="B10" s="54" t="s">
        <v>155</v>
      </c>
      <c r="C10" s="54" t="s">
        <v>427</v>
      </c>
      <c r="D10" s="54" t="s">
        <v>435</v>
      </c>
      <c r="E10" s="54" t="s">
        <v>166</v>
      </c>
      <c r="H10" s="170" t="s">
        <v>429</v>
      </c>
      <c r="I10" s="237"/>
      <c r="J10" s="237"/>
      <c r="K10" s="237"/>
      <c r="L10" s="237"/>
      <c r="M10" s="237"/>
      <c r="N10" s="237"/>
      <c r="O10" s="237"/>
      <c r="P10" s="237"/>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row>
    <row r="11" spans="1:63" s="54" customFormat="1" x14ac:dyDescent="0.25">
      <c r="A11" s="169" t="s">
        <v>436</v>
      </c>
      <c r="B11" s="54" t="s">
        <v>155</v>
      </c>
      <c r="C11" s="54" t="s">
        <v>427</v>
      </c>
      <c r="D11" s="54" t="s">
        <v>437</v>
      </c>
      <c r="E11" s="54" t="s">
        <v>114</v>
      </c>
      <c r="H11" s="170" t="s">
        <v>429</v>
      </c>
      <c r="I11" s="237"/>
      <c r="J11" s="237"/>
      <c r="K11" s="237"/>
      <c r="L11" s="237"/>
      <c r="M11" s="237"/>
      <c r="N11" s="237"/>
      <c r="O11" s="237"/>
      <c r="P11" s="237"/>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row>
    <row r="12" spans="1:63" s="54" customFormat="1" x14ac:dyDescent="0.25">
      <c r="A12" s="169" t="s">
        <v>438</v>
      </c>
      <c r="B12" s="54" t="s">
        <v>155</v>
      </c>
      <c r="C12" s="54" t="s">
        <v>427</v>
      </c>
      <c r="D12" s="54" t="s">
        <v>439</v>
      </c>
      <c r="E12" s="54" t="s">
        <v>114</v>
      </c>
      <c r="H12" s="170" t="s">
        <v>429</v>
      </c>
      <c r="I12" s="237"/>
      <c r="J12" s="237"/>
      <c r="K12" s="237"/>
      <c r="L12" s="237"/>
      <c r="M12" s="237"/>
      <c r="N12" s="237"/>
      <c r="O12" s="237"/>
      <c r="P12" s="237"/>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row>
    <row r="13" spans="1:63" s="54" customFormat="1" x14ac:dyDescent="0.25">
      <c r="A13" s="169" t="s">
        <v>440</v>
      </c>
      <c r="B13" s="54" t="s">
        <v>155</v>
      </c>
      <c r="C13" s="54" t="s">
        <v>427</v>
      </c>
      <c r="D13" s="54" t="s">
        <v>441</v>
      </c>
      <c r="E13" s="54" t="s">
        <v>114</v>
      </c>
      <c r="H13" s="170" t="s">
        <v>429</v>
      </c>
      <c r="I13" s="237"/>
      <c r="J13" s="237"/>
      <c r="K13" s="237"/>
      <c r="L13" s="237"/>
      <c r="M13" s="237"/>
      <c r="N13" s="237"/>
      <c r="O13" s="237"/>
      <c r="P13" s="237"/>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row>
    <row r="14" spans="1:63" s="54" customFormat="1" x14ac:dyDescent="0.25">
      <c r="A14" s="169" t="s">
        <v>442</v>
      </c>
      <c r="B14" s="54" t="s">
        <v>155</v>
      </c>
      <c r="C14" s="54" t="s">
        <v>427</v>
      </c>
      <c r="D14" s="54" t="s">
        <v>189</v>
      </c>
      <c r="E14" s="54" t="s">
        <v>166</v>
      </c>
      <c r="H14" s="170" t="s">
        <v>443</v>
      </c>
      <c r="I14" s="237"/>
      <c r="J14" s="237"/>
      <c r="K14" s="237"/>
      <c r="L14" s="237"/>
      <c r="M14" s="237"/>
      <c r="N14" s="237"/>
      <c r="O14" s="237"/>
      <c r="P14" s="237"/>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row>
    <row r="15" spans="1:63" s="54" customFormat="1" x14ac:dyDescent="0.25">
      <c r="A15" s="169" t="s">
        <v>444</v>
      </c>
      <c r="B15" s="54" t="s">
        <v>155</v>
      </c>
      <c r="C15" s="54" t="s">
        <v>427</v>
      </c>
      <c r="D15" s="54" t="s">
        <v>445</v>
      </c>
      <c r="E15" s="54" t="s">
        <v>114</v>
      </c>
      <c r="H15" s="170" t="s">
        <v>446</v>
      </c>
      <c r="I15" s="237"/>
      <c r="J15" s="237"/>
      <c r="K15" s="237"/>
      <c r="L15" s="237"/>
      <c r="M15" s="237"/>
      <c r="N15" s="237"/>
      <c r="O15" s="237"/>
      <c r="P15" s="237"/>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row>
    <row r="16" spans="1:63" s="54" customFormat="1" ht="30" x14ac:dyDescent="0.25">
      <c r="A16" s="169" t="s">
        <v>447</v>
      </c>
      <c r="B16" s="54" t="s">
        <v>155</v>
      </c>
      <c r="C16" s="54" t="s">
        <v>427</v>
      </c>
      <c r="D16" s="54" t="s">
        <v>448</v>
      </c>
      <c r="E16" s="54" t="s">
        <v>162</v>
      </c>
      <c r="G16" s="171"/>
      <c r="H16" s="170" t="s">
        <v>449</v>
      </c>
      <c r="I16" s="237"/>
      <c r="J16" s="237"/>
      <c r="K16" s="237"/>
      <c r="L16" s="237"/>
      <c r="M16" s="237"/>
      <c r="N16" s="237"/>
      <c r="O16" s="237"/>
      <c r="P16" s="237"/>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row>
    <row r="17" spans="1:63" s="41" customFormat="1" ht="30" customHeight="1" x14ac:dyDescent="0.25">
      <c r="A17" s="73" t="s">
        <v>590</v>
      </c>
      <c r="B17" s="73" t="s">
        <v>194</v>
      </c>
      <c r="C17" s="73"/>
      <c r="D17" s="73"/>
      <c r="E17" s="73"/>
      <c r="F17" s="74"/>
      <c r="G17" s="74"/>
      <c r="H17" s="74"/>
      <c r="I17" s="463"/>
      <c r="J17" s="463"/>
      <c r="K17" s="463"/>
      <c r="L17" s="463"/>
      <c r="M17" s="463"/>
      <c r="N17" s="463"/>
      <c r="O17" s="463"/>
      <c r="P17" s="463"/>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row>
    <row r="18" spans="1:63" s="54" customFormat="1" collapsed="1" x14ac:dyDescent="0.25">
      <c r="A18" s="169" t="s">
        <v>451</v>
      </c>
      <c r="B18" s="54" t="s">
        <v>194</v>
      </c>
      <c r="C18" s="54" t="s">
        <v>450</v>
      </c>
      <c r="D18" s="54" t="s">
        <v>415</v>
      </c>
      <c r="E18" s="54" t="s">
        <v>114</v>
      </c>
      <c r="H18" s="170" t="s">
        <v>452</v>
      </c>
      <c r="I18" s="237"/>
      <c r="J18" s="237"/>
      <c r="K18" s="237"/>
      <c r="L18" s="237"/>
      <c r="M18" s="237"/>
      <c r="N18" s="237"/>
      <c r="O18" s="237"/>
      <c r="P18" s="237"/>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row>
    <row r="19" spans="1:63" s="54" customFormat="1" x14ac:dyDescent="0.25">
      <c r="A19" s="169" t="s">
        <v>453</v>
      </c>
      <c r="B19" s="54" t="s">
        <v>194</v>
      </c>
      <c r="C19" s="54" t="s">
        <v>450</v>
      </c>
      <c r="D19" s="54" t="s">
        <v>418</v>
      </c>
      <c r="E19" s="54" t="s">
        <v>114</v>
      </c>
      <c r="H19" s="170" t="s">
        <v>419</v>
      </c>
      <c r="I19" s="237"/>
      <c r="J19" s="237"/>
      <c r="K19" s="237"/>
      <c r="L19" s="237"/>
      <c r="M19" s="237"/>
      <c r="N19" s="237"/>
      <c r="O19" s="237"/>
      <c r="P19" s="237"/>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row>
    <row r="20" spans="1:63" s="41" customFormat="1" ht="30" customHeight="1" x14ac:dyDescent="0.25">
      <c r="A20" s="73" t="s">
        <v>379</v>
      </c>
      <c r="B20" s="73" t="s">
        <v>242</v>
      </c>
      <c r="C20" s="73"/>
      <c r="D20" s="73"/>
      <c r="E20" s="73"/>
      <c r="F20" s="74"/>
      <c r="G20" s="74"/>
      <c r="H20" s="74"/>
      <c r="I20" s="463"/>
      <c r="J20" s="463"/>
      <c r="K20" s="463"/>
      <c r="L20" s="463"/>
      <c r="M20" s="463"/>
      <c r="N20" s="463"/>
      <c r="O20" s="463"/>
      <c r="P20" s="463"/>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row>
    <row r="21" spans="1:63" s="54" customFormat="1" x14ac:dyDescent="0.25">
      <c r="A21" s="169" t="s">
        <v>455</v>
      </c>
      <c r="B21" s="54" t="s">
        <v>242</v>
      </c>
      <c r="C21" s="54" t="s">
        <v>454</v>
      </c>
      <c r="D21" s="54" t="s">
        <v>456</v>
      </c>
      <c r="E21" s="54" t="s">
        <v>114</v>
      </c>
      <c r="H21" s="170" t="s">
        <v>457</v>
      </c>
      <c r="I21" s="237"/>
      <c r="J21" s="237"/>
      <c r="K21" s="237"/>
      <c r="L21" s="237"/>
      <c r="M21" s="237"/>
      <c r="N21" s="237"/>
      <c r="O21" s="237"/>
      <c r="P21" s="237"/>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row>
    <row r="22" spans="1:63" s="54" customFormat="1" x14ac:dyDescent="0.25">
      <c r="A22" s="169" t="s">
        <v>458</v>
      </c>
      <c r="B22" s="54" t="s">
        <v>242</v>
      </c>
      <c r="C22" s="54" t="s">
        <v>454</v>
      </c>
      <c r="D22" s="54" t="s">
        <v>459</v>
      </c>
      <c r="E22" s="54" t="s">
        <v>114</v>
      </c>
      <c r="H22" s="170" t="s">
        <v>460</v>
      </c>
      <c r="I22" s="237"/>
      <c r="J22" s="237"/>
      <c r="K22" s="237"/>
      <c r="L22" s="237"/>
      <c r="M22" s="237"/>
      <c r="N22" s="237"/>
      <c r="O22" s="237"/>
      <c r="P22" s="237"/>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row>
    <row r="23" spans="1:63" s="54" customFormat="1" x14ac:dyDescent="0.25">
      <c r="A23" s="169" t="s">
        <v>461</v>
      </c>
      <c r="B23" s="54" t="s">
        <v>242</v>
      </c>
      <c r="C23" s="54" t="s">
        <v>454</v>
      </c>
      <c r="D23" s="54" t="s">
        <v>462</v>
      </c>
      <c r="E23" s="54" t="s">
        <v>162</v>
      </c>
      <c r="G23" s="171"/>
      <c r="H23" s="170" t="s">
        <v>463</v>
      </c>
      <c r="I23" s="237"/>
      <c r="J23" s="237"/>
      <c r="K23" s="237"/>
      <c r="L23" s="237"/>
      <c r="M23" s="237"/>
      <c r="N23" s="237"/>
      <c r="O23" s="237"/>
      <c r="P23" s="237"/>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row>
    <row r="24" spans="1:63" s="54" customFormat="1" x14ac:dyDescent="0.25">
      <c r="A24" s="169" t="s">
        <v>464</v>
      </c>
      <c r="B24" s="54" t="s">
        <v>242</v>
      </c>
      <c r="C24" s="54" t="s">
        <v>454</v>
      </c>
      <c r="D24" s="54" t="s">
        <v>465</v>
      </c>
      <c r="E24" s="54" t="s">
        <v>162</v>
      </c>
      <c r="G24" s="171"/>
      <c r="H24" s="170" t="s">
        <v>466</v>
      </c>
      <c r="I24" s="237"/>
      <c r="J24" s="237"/>
      <c r="K24" s="237"/>
      <c r="L24" s="237"/>
      <c r="M24" s="237"/>
      <c r="N24" s="237"/>
      <c r="O24" s="237"/>
      <c r="P24" s="237"/>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row>
    <row r="25" spans="1:63" x14ac:dyDescent="0.25">
      <c r="I25" s="219"/>
      <c r="J25" s="219"/>
      <c r="K25" s="219"/>
      <c r="L25" s="219"/>
      <c r="M25" s="219"/>
      <c r="N25" s="219"/>
      <c r="O25" s="219"/>
      <c r="P25" s="219"/>
    </row>
    <row r="26" spans="1:63" x14ac:dyDescent="0.25">
      <c r="I26" s="219"/>
      <c r="J26" s="219"/>
      <c r="K26" s="219"/>
      <c r="L26" s="219"/>
      <c r="M26" s="219"/>
      <c r="N26" s="219"/>
      <c r="O26" s="219"/>
      <c r="P26" s="219"/>
    </row>
    <row r="27" spans="1:63" x14ac:dyDescent="0.25">
      <c r="I27" s="219"/>
      <c r="J27" s="219"/>
      <c r="K27" s="219"/>
      <c r="L27" s="219"/>
      <c r="M27" s="219"/>
      <c r="N27" s="219"/>
      <c r="O27" s="219"/>
      <c r="P27" s="219"/>
    </row>
  </sheetData>
  <pageMargins left="0.25" right="0.25" top="0.75" bottom="0.75" header="0.3" footer="0.3"/>
  <pageSetup paperSize="9" scale="5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57"/>
  <sheetViews>
    <sheetView showGridLines="0" zoomScale="70" zoomScaleNormal="70" workbookViewId="0">
      <pane xSplit="3" ySplit="4" topLeftCell="D5" activePane="bottomRight" state="frozen"/>
      <selection pane="topRight" activeCell="D1" sqref="D1"/>
      <selection pane="bottomLeft" activeCell="A5" sqref="A5"/>
      <selection pane="bottomRight" activeCell="N16" sqref="N16"/>
    </sheetView>
  </sheetViews>
  <sheetFormatPr defaultRowHeight="15" x14ac:dyDescent="0.25"/>
  <cols>
    <col min="1" max="1" width="9.140625" customWidth="1"/>
    <col min="2" max="2" width="24.42578125" bestFit="1" customWidth="1"/>
    <col min="3" max="3" width="28.85546875" bestFit="1" customWidth="1"/>
    <col min="4" max="4" width="23.85546875" style="191" customWidth="1"/>
    <col min="5" max="5" width="8.85546875" style="189" customWidth="1"/>
    <col min="6" max="6" width="16.140625" style="189" customWidth="1"/>
    <col min="7" max="7" width="11" style="189" customWidth="1"/>
    <col min="8" max="8" width="9.28515625" style="189" customWidth="1"/>
    <col min="9" max="9" width="10" style="189" customWidth="1"/>
    <col min="10" max="10" width="8.5703125" style="189" customWidth="1"/>
    <col min="11" max="12" width="9.140625" style="189" customWidth="1"/>
    <col min="13" max="13" width="21.5703125" style="189" customWidth="1"/>
    <col min="14" max="14" width="10.5703125" style="189" customWidth="1"/>
    <col min="15" max="15" width="10" style="189" customWidth="1"/>
    <col min="16" max="16" width="11.85546875" style="189" customWidth="1"/>
    <col min="17" max="17" width="16.28515625" style="189" customWidth="1"/>
    <col min="18" max="18" width="18.5703125" style="189" customWidth="1"/>
    <col min="19" max="19" width="16.28515625" style="189" customWidth="1"/>
    <col min="20" max="22" width="18.85546875" style="189" customWidth="1"/>
    <col min="23" max="23" width="18.85546875" style="220" customWidth="1"/>
    <col min="24" max="24" width="28.28515625" style="191" customWidth="1"/>
    <col min="25" max="25" width="29.85546875" style="189" customWidth="1"/>
    <col min="26" max="26" width="28.85546875" style="189" customWidth="1"/>
    <col min="27" max="27" width="25" style="189" bestFit="1" customWidth="1"/>
    <col min="28" max="28" width="25.28515625" style="189" customWidth="1"/>
    <col min="29" max="29" width="28.140625" style="189" bestFit="1" customWidth="1"/>
    <col min="30" max="30" width="22.5703125" style="189" customWidth="1"/>
    <col min="31" max="31" width="30.42578125" style="189" bestFit="1" customWidth="1"/>
    <col min="32" max="32" width="25.28515625" style="189" customWidth="1"/>
    <col min="33" max="33" width="25.28515625" style="190" customWidth="1"/>
    <col min="34" max="34" width="19.28515625" customWidth="1"/>
    <col min="35" max="35" width="20.140625" customWidth="1"/>
    <col min="36" max="41" width="18.85546875" customWidth="1"/>
  </cols>
  <sheetData>
    <row r="1" spans="1:35" ht="21" customHeight="1" x14ac:dyDescent="0.25">
      <c r="B1" s="650" t="s">
        <v>620</v>
      </c>
      <c r="C1" s="651"/>
      <c r="D1" s="654" t="s">
        <v>385</v>
      </c>
      <c r="E1" s="655"/>
      <c r="F1" s="655"/>
      <c r="G1" s="655"/>
      <c r="H1" s="655"/>
      <c r="I1" s="655"/>
      <c r="J1" s="655"/>
      <c r="K1" s="655"/>
      <c r="L1" s="655"/>
      <c r="M1" s="655"/>
      <c r="N1" s="655"/>
      <c r="O1" s="655"/>
      <c r="P1" s="655"/>
      <c r="Q1" s="655"/>
      <c r="R1" s="655"/>
      <c r="S1" s="655"/>
      <c r="T1" s="655"/>
      <c r="U1" s="655"/>
      <c r="V1" s="655"/>
      <c r="W1" s="656"/>
      <c r="X1" s="654" t="s">
        <v>495</v>
      </c>
      <c r="Y1" s="655"/>
      <c r="Z1" s="655"/>
      <c r="AA1" s="655"/>
      <c r="AB1" s="655"/>
      <c r="AC1" s="655"/>
      <c r="AD1" s="655"/>
      <c r="AE1" s="655"/>
      <c r="AF1" s="655"/>
      <c r="AG1" s="656"/>
      <c r="AH1" s="657" t="s">
        <v>500</v>
      </c>
      <c r="AI1" s="658"/>
    </row>
    <row r="2" spans="1:35" s="179" customFormat="1" ht="158.25" thickBot="1" x14ac:dyDescent="0.3">
      <c r="A2" s="241"/>
      <c r="B2" s="652"/>
      <c r="C2" s="653"/>
      <c r="D2" s="242" t="s">
        <v>387</v>
      </c>
      <c r="E2" s="243" t="s">
        <v>388</v>
      </c>
      <c r="F2" s="243"/>
      <c r="G2" s="243" t="s">
        <v>478</v>
      </c>
      <c r="H2" s="243"/>
      <c r="I2" s="243" t="s">
        <v>407</v>
      </c>
      <c r="J2" s="243" t="s">
        <v>467</v>
      </c>
      <c r="K2" s="243"/>
      <c r="L2" s="243"/>
      <c r="M2" s="243" t="s">
        <v>408</v>
      </c>
      <c r="N2" s="244"/>
      <c r="O2" s="243"/>
      <c r="P2" s="243" t="s">
        <v>410</v>
      </c>
      <c r="Q2" s="243" t="s">
        <v>599</v>
      </c>
      <c r="R2" s="243" t="s">
        <v>504</v>
      </c>
      <c r="S2" s="243"/>
      <c r="T2" s="243" t="s">
        <v>474</v>
      </c>
      <c r="U2" s="243" t="s">
        <v>502</v>
      </c>
      <c r="V2" s="243" t="s">
        <v>518</v>
      </c>
      <c r="W2" s="245" t="s">
        <v>567</v>
      </c>
      <c r="X2" s="246" t="s">
        <v>479</v>
      </c>
      <c r="Y2" s="245" t="s">
        <v>481</v>
      </c>
      <c r="Z2" s="245" t="s">
        <v>490</v>
      </c>
      <c r="AA2" s="245" t="s">
        <v>514</v>
      </c>
      <c r="AB2" s="245" t="s">
        <v>515</v>
      </c>
      <c r="AC2" s="245" t="s">
        <v>496</v>
      </c>
      <c r="AD2" s="245" t="s">
        <v>497</v>
      </c>
      <c r="AE2" s="245" t="s">
        <v>516</v>
      </c>
      <c r="AF2" s="245" t="s">
        <v>503</v>
      </c>
      <c r="AG2" s="247" t="s">
        <v>494</v>
      </c>
      <c r="AH2" s="248" t="s">
        <v>411</v>
      </c>
      <c r="AI2" s="249" t="s">
        <v>390</v>
      </c>
    </row>
    <row r="3" spans="1:35" ht="14.85" customHeight="1" thickBot="1" x14ac:dyDescent="0.3">
      <c r="B3" s="652"/>
      <c r="C3" s="653"/>
      <c r="D3" s="253" t="s">
        <v>507</v>
      </c>
      <c r="E3" s="254" t="s">
        <v>508</v>
      </c>
      <c r="F3" s="254" t="s">
        <v>509</v>
      </c>
      <c r="G3" s="254" t="s">
        <v>510</v>
      </c>
      <c r="H3" s="254" t="s">
        <v>511</v>
      </c>
      <c r="I3" s="254" t="s">
        <v>593</v>
      </c>
      <c r="J3" s="254" t="s">
        <v>594</v>
      </c>
      <c r="K3" s="254" t="s">
        <v>563</v>
      </c>
      <c r="L3" s="254" t="s">
        <v>564</v>
      </c>
      <c r="M3" s="254" t="s">
        <v>595</v>
      </c>
      <c r="N3" s="254" t="s">
        <v>596</v>
      </c>
      <c r="O3" s="254" t="s">
        <v>597</v>
      </c>
      <c r="P3" s="254" t="s">
        <v>598</v>
      </c>
      <c r="Q3" s="255" t="s">
        <v>600</v>
      </c>
      <c r="R3" s="255" t="s">
        <v>513</v>
      </c>
      <c r="S3" s="255" t="s">
        <v>506</v>
      </c>
      <c r="T3" s="255" t="s">
        <v>473</v>
      </c>
      <c r="U3" s="255" t="s">
        <v>512</v>
      </c>
      <c r="V3" s="255" t="s">
        <v>517</v>
      </c>
      <c r="W3" s="256" t="s">
        <v>602</v>
      </c>
      <c r="X3" s="255" t="s">
        <v>605</v>
      </c>
      <c r="Y3" s="255" t="s">
        <v>606</v>
      </c>
      <c r="Z3" s="255" t="s">
        <v>607</v>
      </c>
      <c r="AA3" s="255" t="s">
        <v>608</v>
      </c>
      <c r="AB3" s="255" t="s">
        <v>486</v>
      </c>
      <c r="AC3" s="255" t="s">
        <v>609</v>
      </c>
      <c r="AD3" s="255" t="s">
        <v>610</v>
      </c>
      <c r="AE3" s="255" t="s">
        <v>611</v>
      </c>
      <c r="AF3" s="255" t="s">
        <v>612</v>
      </c>
      <c r="AG3" s="257" t="s">
        <v>613</v>
      </c>
      <c r="AH3" s="258" t="s">
        <v>604</v>
      </c>
      <c r="AI3" s="259" t="s">
        <v>603</v>
      </c>
    </row>
    <row r="4" spans="1:35" s="260" customFormat="1" ht="21.75" thickBot="1" x14ac:dyDescent="0.4">
      <c r="B4" s="261" t="s">
        <v>505</v>
      </c>
      <c r="C4" s="272" t="s">
        <v>107</v>
      </c>
      <c r="D4" s="262" t="s">
        <v>391</v>
      </c>
      <c r="E4" s="262" t="s">
        <v>392</v>
      </c>
      <c r="F4" s="262" t="s">
        <v>393</v>
      </c>
      <c r="G4" s="262" t="s">
        <v>394</v>
      </c>
      <c r="H4" s="262" t="s">
        <v>395</v>
      </c>
      <c r="I4" s="262" t="s">
        <v>396</v>
      </c>
      <c r="J4" s="262" t="s">
        <v>397</v>
      </c>
      <c r="K4" s="262" t="s">
        <v>398</v>
      </c>
      <c r="L4" s="262" t="s">
        <v>399</v>
      </c>
      <c r="M4" s="262" t="s">
        <v>400</v>
      </c>
      <c r="N4" s="262" t="s">
        <v>401</v>
      </c>
      <c r="O4" s="262" t="s">
        <v>402</v>
      </c>
      <c r="P4" s="262" t="s">
        <v>403</v>
      </c>
      <c r="Q4" s="262" t="s">
        <v>468</v>
      </c>
      <c r="R4" s="262" t="s">
        <v>469</v>
      </c>
      <c r="S4" s="262" t="s">
        <v>470</v>
      </c>
      <c r="T4" s="262" t="s">
        <v>472</v>
      </c>
      <c r="U4" s="262" t="s">
        <v>475</v>
      </c>
      <c r="V4" s="262" t="s">
        <v>476</v>
      </c>
      <c r="W4" s="263" t="s">
        <v>601</v>
      </c>
      <c r="X4" s="262" t="s">
        <v>477</v>
      </c>
      <c r="Y4" s="262" t="s">
        <v>480</v>
      </c>
      <c r="Z4" s="262" t="s">
        <v>482</v>
      </c>
      <c r="AA4" s="262" t="s">
        <v>483</v>
      </c>
      <c r="AB4" s="262" t="s">
        <v>485</v>
      </c>
      <c r="AC4" s="262" t="s">
        <v>487</v>
      </c>
      <c r="AD4" s="262" t="s">
        <v>488</v>
      </c>
      <c r="AE4" s="262" t="s">
        <v>489</v>
      </c>
      <c r="AF4" s="262" t="s">
        <v>491</v>
      </c>
      <c r="AG4" s="262" t="s">
        <v>492</v>
      </c>
      <c r="AH4" s="264" t="s">
        <v>404</v>
      </c>
      <c r="AI4" s="265" t="s">
        <v>499</v>
      </c>
    </row>
    <row r="5" spans="1:35" s="189" customFormat="1" x14ac:dyDescent="0.25">
      <c r="B5" s="266" t="s">
        <v>245</v>
      </c>
      <c r="C5" s="273" t="s">
        <v>380</v>
      </c>
      <c r="D5" s="270"/>
      <c r="E5" s="267"/>
      <c r="F5" s="267" t="s">
        <v>406</v>
      </c>
      <c r="G5" s="267" t="s">
        <v>406</v>
      </c>
      <c r="H5" s="267"/>
      <c r="I5" s="267" t="s">
        <v>406</v>
      </c>
      <c r="J5" s="267"/>
      <c r="K5" s="267"/>
      <c r="L5" s="267" t="s">
        <v>406</v>
      </c>
      <c r="M5" s="267"/>
      <c r="N5" s="267"/>
      <c r="O5" s="267" t="s">
        <v>406</v>
      </c>
      <c r="P5" s="267" t="s">
        <v>406</v>
      </c>
      <c r="Q5" s="267"/>
      <c r="R5" s="267"/>
      <c r="S5" s="267"/>
      <c r="T5" s="268"/>
      <c r="U5" s="268"/>
      <c r="V5" s="268"/>
      <c r="W5" s="268"/>
      <c r="X5" s="267" t="s">
        <v>406</v>
      </c>
      <c r="Y5" s="267"/>
      <c r="Z5" s="267" t="s">
        <v>406</v>
      </c>
      <c r="AA5" s="267" t="s">
        <v>406</v>
      </c>
      <c r="AB5" s="267" t="s">
        <v>406</v>
      </c>
      <c r="AC5" s="267" t="s">
        <v>406</v>
      </c>
      <c r="AD5" s="267" t="s">
        <v>406</v>
      </c>
      <c r="AE5" s="267" t="s">
        <v>406</v>
      </c>
      <c r="AF5" s="267" t="s">
        <v>406</v>
      </c>
      <c r="AG5" s="267" t="s">
        <v>406</v>
      </c>
      <c r="AH5" s="267" t="s">
        <v>406</v>
      </c>
      <c r="AI5" s="269" t="s">
        <v>406</v>
      </c>
    </row>
    <row r="6" spans="1:35" s="189" customFormat="1" x14ac:dyDescent="0.25">
      <c r="B6" s="224" t="s">
        <v>245</v>
      </c>
      <c r="C6" s="274" t="s">
        <v>247</v>
      </c>
      <c r="D6" s="187" t="s">
        <v>406</v>
      </c>
      <c r="E6" s="167"/>
      <c r="F6" s="167" t="s">
        <v>406</v>
      </c>
      <c r="G6" s="167" t="s">
        <v>406</v>
      </c>
      <c r="H6" s="167"/>
      <c r="I6" s="167" t="s">
        <v>406</v>
      </c>
      <c r="J6" s="167"/>
      <c r="K6" s="167"/>
      <c r="L6" s="167" t="s">
        <v>406</v>
      </c>
      <c r="M6" s="167" t="s">
        <v>406</v>
      </c>
      <c r="N6" s="167"/>
      <c r="O6" s="167" t="s">
        <v>406</v>
      </c>
      <c r="P6" s="167" t="s">
        <v>406</v>
      </c>
      <c r="Q6" s="167" t="s">
        <v>406</v>
      </c>
      <c r="R6" s="167" t="s">
        <v>406</v>
      </c>
      <c r="S6" s="167" t="s">
        <v>406</v>
      </c>
      <c r="T6" s="196"/>
      <c r="U6" s="196"/>
      <c r="V6" s="196"/>
      <c r="W6" s="196"/>
      <c r="X6" s="167" t="s">
        <v>406</v>
      </c>
      <c r="Y6" s="167"/>
      <c r="Z6" s="167" t="s">
        <v>406</v>
      </c>
      <c r="AA6" s="167" t="s">
        <v>406</v>
      </c>
      <c r="AB6" s="167" t="s">
        <v>406</v>
      </c>
      <c r="AC6" s="167" t="s">
        <v>406</v>
      </c>
      <c r="AD6" s="167" t="s">
        <v>406</v>
      </c>
      <c r="AE6" s="167" t="s">
        <v>406</v>
      </c>
      <c r="AF6" s="167" t="s">
        <v>406</v>
      </c>
      <c r="AG6" s="167" t="s">
        <v>406</v>
      </c>
      <c r="AH6" s="167" t="s">
        <v>406</v>
      </c>
      <c r="AI6" s="227" t="s">
        <v>406</v>
      </c>
    </row>
    <row r="7" spans="1:35" s="189" customFormat="1" x14ac:dyDescent="0.25">
      <c r="B7" s="224" t="s">
        <v>245</v>
      </c>
      <c r="C7" s="274" t="s">
        <v>249</v>
      </c>
      <c r="D7" s="187" t="s">
        <v>406</v>
      </c>
      <c r="E7" s="167"/>
      <c r="F7" s="167" t="s">
        <v>406</v>
      </c>
      <c r="G7" s="167" t="s">
        <v>406</v>
      </c>
      <c r="H7" s="167"/>
      <c r="I7" s="167" t="s">
        <v>406</v>
      </c>
      <c r="J7" s="167"/>
      <c r="K7" s="167"/>
      <c r="L7" s="167" t="s">
        <v>406</v>
      </c>
      <c r="M7" s="167" t="s">
        <v>406</v>
      </c>
      <c r="N7" s="167"/>
      <c r="O7" s="167" t="s">
        <v>406</v>
      </c>
      <c r="P7" s="167" t="s">
        <v>406</v>
      </c>
      <c r="Q7" s="167"/>
      <c r="R7" s="167"/>
      <c r="S7" s="167"/>
      <c r="T7" s="196"/>
      <c r="U7" s="196"/>
      <c r="V7" s="196"/>
      <c r="W7" s="196"/>
      <c r="X7" s="167" t="s">
        <v>406</v>
      </c>
      <c r="Y7" s="167"/>
      <c r="Z7" s="167" t="s">
        <v>406</v>
      </c>
      <c r="AA7" s="167" t="s">
        <v>406</v>
      </c>
      <c r="AB7" s="167" t="s">
        <v>406</v>
      </c>
      <c r="AC7" s="167" t="s">
        <v>406</v>
      </c>
      <c r="AD7" s="167" t="s">
        <v>406</v>
      </c>
      <c r="AE7" s="167" t="s">
        <v>406</v>
      </c>
      <c r="AF7" s="167" t="s">
        <v>406</v>
      </c>
      <c r="AG7" s="167" t="s">
        <v>406</v>
      </c>
      <c r="AH7" s="167" t="s">
        <v>406</v>
      </c>
      <c r="AI7" s="227" t="s">
        <v>406</v>
      </c>
    </row>
    <row r="8" spans="1:35" s="189" customFormat="1" x14ac:dyDescent="0.25">
      <c r="B8" s="224" t="s">
        <v>245</v>
      </c>
      <c r="C8" s="274" t="s">
        <v>2</v>
      </c>
      <c r="D8" s="187" t="s">
        <v>406</v>
      </c>
      <c r="E8" s="167" t="s">
        <v>406</v>
      </c>
      <c r="F8" s="167" t="s">
        <v>406</v>
      </c>
      <c r="G8" s="167" t="s">
        <v>406</v>
      </c>
      <c r="H8" s="167" t="s">
        <v>406</v>
      </c>
      <c r="I8" s="167" t="s">
        <v>406</v>
      </c>
      <c r="J8" s="167" t="s">
        <v>406</v>
      </c>
      <c r="K8" s="167" t="s">
        <v>406</v>
      </c>
      <c r="L8" s="167" t="s">
        <v>406</v>
      </c>
      <c r="M8" s="167" t="s">
        <v>406</v>
      </c>
      <c r="N8" s="167" t="s">
        <v>406</v>
      </c>
      <c r="O8" s="167" t="s">
        <v>406</v>
      </c>
      <c r="P8" s="167" t="s">
        <v>406</v>
      </c>
      <c r="Q8" s="167" t="s">
        <v>406</v>
      </c>
      <c r="R8" s="167" t="s">
        <v>406</v>
      </c>
      <c r="S8" s="167" t="s">
        <v>406</v>
      </c>
      <c r="T8" s="196"/>
      <c r="U8" s="196"/>
      <c r="V8" s="196"/>
      <c r="W8" s="196"/>
      <c r="X8" s="167" t="s">
        <v>406</v>
      </c>
      <c r="Y8" s="167"/>
      <c r="Z8" s="167" t="s">
        <v>406</v>
      </c>
      <c r="AA8" s="167" t="s">
        <v>406</v>
      </c>
      <c r="AB8" s="167" t="s">
        <v>406</v>
      </c>
      <c r="AC8" s="167" t="s">
        <v>406</v>
      </c>
      <c r="AD8" s="167" t="s">
        <v>406</v>
      </c>
      <c r="AE8" s="167" t="s">
        <v>406</v>
      </c>
      <c r="AF8" s="167" t="s">
        <v>406</v>
      </c>
      <c r="AG8" s="167" t="s">
        <v>406</v>
      </c>
      <c r="AH8" s="167" t="s">
        <v>406</v>
      </c>
      <c r="AI8" s="227" t="s">
        <v>406</v>
      </c>
    </row>
    <row r="9" spans="1:35" s="189" customFormat="1" x14ac:dyDescent="0.25">
      <c r="B9" s="224" t="s">
        <v>245</v>
      </c>
      <c r="C9" s="274" t="s">
        <v>243</v>
      </c>
      <c r="D9" s="187" t="s">
        <v>406</v>
      </c>
      <c r="E9" s="167"/>
      <c r="F9" s="167" t="s">
        <v>406</v>
      </c>
      <c r="G9" s="167" t="s">
        <v>406</v>
      </c>
      <c r="H9" s="167"/>
      <c r="I9" s="167" t="s">
        <v>406</v>
      </c>
      <c r="J9" s="167"/>
      <c r="K9" s="167"/>
      <c r="L9" s="167" t="s">
        <v>406</v>
      </c>
      <c r="M9" s="167" t="s">
        <v>406</v>
      </c>
      <c r="N9" s="167"/>
      <c r="O9" s="167" t="s">
        <v>406</v>
      </c>
      <c r="P9" s="167" t="s">
        <v>406</v>
      </c>
      <c r="Q9" s="167"/>
      <c r="R9" s="167"/>
      <c r="S9" s="167"/>
      <c r="T9" s="196"/>
      <c r="U9" s="196"/>
      <c r="V9" s="196"/>
      <c r="W9" s="196"/>
      <c r="X9" s="167" t="s">
        <v>406</v>
      </c>
      <c r="Y9" s="167"/>
      <c r="Z9" s="167" t="s">
        <v>406</v>
      </c>
      <c r="AA9" s="167" t="s">
        <v>406</v>
      </c>
      <c r="AB9" s="167" t="s">
        <v>406</v>
      </c>
      <c r="AC9" s="167" t="s">
        <v>406</v>
      </c>
      <c r="AD9" s="167" t="s">
        <v>406</v>
      </c>
      <c r="AE9" s="167" t="s">
        <v>406</v>
      </c>
      <c r="AF9" s="167" t="s">
        <v>406</v>
      </c>
      <c r="AG9" s="167" t="s">
        <v>406</v>
      </c>
      <c r="AH9" s="167" t="s">
        <v>406</v>
      </c>
      <c r="AI9" s="227" t="s">
        <v>406</v>
      </c>
    </row>
    <row r="10" spans="1:35" s="189" customFormat="1" x14ac:dyDescent="0.25">
      <c r="B10" s="224" t="s">
        <v>245</v>
      </c>
      <c r="C10" s="274" t="s">
        <v>244</v>
      </c>
      <c r="D10" s="187" t="s">
        <v>406</v>
      </c>
      <c r="E10" s="167" t="s">
        <v>406</v>
      </c>
      <c r="F10" s="167" t="s">
        <v>406</v>
      </c>
      <c r="G10" s="167" t="s">
        <v>406</v>
      </c>
      <c r="H10" s="167"/>
      <c r="I10" s="167" t="s">
        <v>406</v>
      </c>
      <c r="J10" s="167"/>
      <c r="K10" s="167"/>
      <c r="L10" s="167" t="s">
        <v>406</v>
      </c>
      <c r="M10" s="167" t="s">
        <v>406</v>
      </c>
      <c r="N10" s="167"/>
      <c r="O10" s="167" t="s">
        <v>406</v>
      </c>
      <c r="P10" s="167" t="s">
        <v>406</v>
      </c>
      <c r="Q10" s="167" t="s">
        <v>406</v>
      </c>
      <c r="R10" s="167" t="s">
        <v>406</v>
      </c>
      <c r="S10" s="167" t="s">
        <v>406</v>
      </c>
      <c r="T10" s="196"/>
      <c r="U10" s="196"/>
      <c r="V10" s="196"/>
      <c r="W10" s="196"/>
      <c r="X10" s="167" t="s">
        <v>406</v>
      </c>
      <c r="Y10" s="167"/>
      <c r="Z10" s="167" t="s">
        <v>406</v>
      </c>
      <c r="AA10" s="167" t="s">
        <v>406</v>
      </c>
      <c r="AB10" s="167" t="s">
        <v>406</v>
      </c>
      <c r="AC10" s="167" t="s">
        <v>406</v>
      </c>
      <c r="AD10" s="167" t="s">
        <v>406</v>
      </c>
      <c r="AE10" s="167" t="s">
        <v>406</v>
      </c>
      <c r="AF10" s="167" t="s">
        <v>406</v>
      </c>
      <c r="AG10" s="167" t="s">
        <v>406</v>
      </c>
      <c r="AH10" s="167" t="s">
        <v>406</v>
      </c>
      <c r="AI10" s="227" t="s">
        <v>406</v>
      </c>
    </row>
    <row r="11" spans="1:35" s="189" customFormat="1" x14ac:dyDescent="0.25">
      <c r="B11" s="224" t="s">
        <v>251</v>
      </c>
      <c r="C11" s="274" t="s">
        <v>583</v>
      </c>
      <c r="D11" s="187" t="s">
        <v>406</v>
      </c>
      <c r="E11" s="167" t="s">
        <v>406</v>
      </c>
      <c r="F11" s="167" t="s">
        <v>406</v>
      </c>
      <c r="G11" s="167" t="s">
        <v>406</v>
      </c>
      <c r="H11" s="167" t="s">
        <v>406</v>
      </c>
      <c r="I11" s="167" t="s">
        <v>406</v>
      </c>
      <c r="J11" s="167" t="s">
        <v>406</v>
      </c>
      <c r="K11" s="167"/>
      <c r="L11" s="167"/>
      <c r="M11" s="167"/>
      <c r="N11" s="167"/>
      <c r="O11" s="167"/>
      <c r="P11" s="167"/>
      <c r="Q11" s="167"/>
      <c r="R11" s="167"/>
      <c r="S11" s="167"/>
      <c r="T11" s="196"/>
      <c r="U11" s="196"/>
      <c r="V11" s="196"/>
      <c r="W11" s="196"/>
      <c r="X11" s="167"/>
      <c r="Y11" s="167"/>
      <c r="Z11" s="167"/>
      <c r="AA11" s="167"/>
      <c r="AB11" s="167"/>
      <c r="AC11" s="167"/>
      <c r="AD11" s="167"/>
      <c r="AE11" s="167"/>
      <c r="AF11" s="167"/>
      <c r="AG11" s="167"/>
      <c r="AH11" s="167"/>
      <c r="AI11" s="227"/>
    </row>
    <row r="12" spans="1:35" s="189" customFormat="1" x14ac:dyDescent="0.25">
      <c r="B12" s="224" t="s">
        <v>251</v>
      </c>
      <c r="C12" s="274" t="s">
        <v>584</v>
      </c>
      <c r="D12" s="187"/>
      <c r="E12" s="167"/>
      <c r="F12" s="167"/>
      <c r="G12" s="167" t="s">
        <v>406</v>
      </c>
      <c r="H12" s="167"/>
      <c r="I12" s="167"/>
      <c r="J12" s="167"/>
      <c r="K12" s="167" t="s">
        <v>406</v>
      </c>
      <c r="L12" s="167" t="s">
        <v>406</v>
      </c>
      <c r="M12" s="167"/>
      <c r="N12" s="167"/>
      <c r="O12" s="167"/>
      <c r="P12" s="167"/>
      <c r="Q12" s="167"/>
      <c r="R12" s="166"/>
      <c r="S12" s="166"/>
      <c r="T12" s="166"/>
      <c r="U12" s="166"/>
      <c r="V12" s="166"/>
      <c r="W12" s="166"/>
      <c r="X12" s="167"/>
      <c r="Y12" s="167"/>
      <c r="Z12" s="167"/>
      <c r="AA12" s="167"/>
      <c r="AB12" s="167"/>
      <c r="AC12" s="167"/>
      <c r="AD12" s="167"/>
      <c r="AE12" s="167"/>
      <c r="AF12" s="167"/>
      <c r="AG12" s="167"/>
      <c r="AH12" s="167" t="s">
        <v>406</v>
      </c>
      <c r="AI12" s="227"/>
    </row>
    <row r="13" spans="1:35" s="189" customFormat="1" x14ac:dyDescent="0.25">
      <c r="B13" s="224" t="s">
        <v>251</v>
      </c>
      <c r="C13" s="274" t="s">
        <v>616</v>
      </c>
      <c r="D13" s="187"/>
      <c r="E13" s="167" t="s">
        <v>406</v>
      </c>
      <c r="F13" s="167"/>
      <c r="G13" s="167"/>
      <c r="H13" s="167"/>
      <c r="I13" s="167"/>
      <c r="J13" s="167" t="s">
        <v>406</v>
      </c>
      <c r="K13" s="167"/>
      <c r="L13" s="167"/>
      <c r="M13" s="167" t="s">
        <v>406</v>
      </c>
      <c r="N13" s="167" t="s">
        <v>406</v>
      </c>
      <c r="O13" s="167" t="s">
        <v>406</v>
      </c>
      <c r="P13" s="167"/>
      <c r="Q13" s="167" t="s">
        <v>406</v>
      </c>
      <c r="R13" s="166" t="s">
        <v>406</v>
      </c>
      <c r="S13" s="166" t="s">
        <v>406</v>
      </c>
      <c r="T13" s="166" t="s">
        <v>406</v>
      </c>
      <c r="U13" s="166" t="s">
        <v>406</v>
      </c>
      <c r="V13" s="166" t="s">
        <v>406</v>
      </c>
      <c r="W13" s="166" t="s">
        <v>406</v>
      </c>
      <c r="X13" s="167"/>
      <c r="Y13" s="167"/>
      <c r="Z13" s="167"/>
      <c r="AA13" s="167"/>
      <c r="AB13" s="167"/>
      <c r="AC13" s="167"/>
      <c r="AD13" s="167"/>
      <c r="AE13" s="167"/>
      <c r="AF13" s="167"/>
      <c r="AG13" s="167"/>
      <c r="AH13" s="167"/>
      <c r="AI13" s="227"/>
    </row>
    <row r="14" spans="1:35" s="189" customFormat="1" x14ac:dyDescent="0.25">
      <c r="B14" s="224" t="s">
        <v>251</v>
      </c>
      <c r="C14" s="274" t="s">
        <v>585</v>
      </c>
      <c r="D14" s="187" t="s">
        <v>406</v>
      </c>
      <c r="E14" s="167" t="s">
        <v>406</v>
      </c>
      <c r="F14" s="167" t="s">
        <v>406</v>
      </c>
      <c r="G14" s="167" t="s">
        <v>406</v>
      </c>
      <c r="H14" s="167" t="s">
        <v>406</v>
      </c>
      <c r="I14" s="167" t="s">
        <v>406</v>
      </c>
      <c r="J14" s="167" t="s">
        <v>406</v>
      </c>
      <c r="K14" s="167" t="s">
        <v>406</v>
      </c>
      <c r="L14" s="167" t="s">
        <v>406</v>
      </c>
      <c r="M14" s="167" t="s">
        <v>406</v>
      </c>
      <c r="N14" s="167" t="s">
        <v>406</v>
      </c>
      <c r="O14" s="167" t="s">
        <v>406</v>
      </c>
      <c r="P14" s="167" t="s">
        <v>406</v>
      </c>
      <c r="Q14" s="167"/>
      <c r="R14" s="167"/>
      <c r="S14" s="167"/>
      <c r="T14" s="196"/>
      <c r="U14" s="196"/>
      <c r="V14" s="196"/>
      <c r="W14" s="196"/>
      <c r="X14" s="167"/>
      <c r="Y14" s="167"/>
      <c r="Z14" s="167"/>
      <c r="AA14" s="167"/>
      <c r="AB14" s="167"/>
      <c r="AC14" s="167"/>
      <c r="AD14" s="167"/>
      <c r="AE14" s="167"/>
      <c r="AF14" s="167" t="s">
        <v>406</v>
      </c>
      <c r="AG14" s="167"/>
      <c r="AH14" s="167" t="s">
        <v>406</v>
      </c>
      <c r="AI14" s="227" t="s">
        <v>406</v>
      </c>
    </row>
    <row r="15" spans="1:35" s="189" customFormat="1" x14ac:dyDescent="0.25">
      <c r="B15" s="224" t="s">
        <v>251</v>
      </c>
      <c r="C15" s="274" t="s">
        <v>252</v>
      </c>
      <c r="D15" s="187" t="s">
        <v>406</v>
      </c>
      <c r="E15" s="167" t="s">
        <v>406</v>
      </c>
      <c r="F15" s="167" t="s">
        <v>406</v>
      </c>
      <c r="G15" s="167" t="s">
        <v>406</v>
      </c>
      <c r="H15" s="167" t="s">
        <v>406</v>
      </c>
      <c r="I15" s="167" t="s">
        <v>406</v>
      </c>
      <c r="J15" s="167" t="s">
        <v>406</v>
      </c>
      <c r="K15" s="167" t="s">
        <v>406</v>
      </c>
      <c r="L15" s="167" t="s">
        <v>406</v>
      </c>
      <c r="M15" s="167" t="s">
        <v>406</v>
      </c>
      <c r="N15" s="167" t="s">
        <v>406</v>
      </c>
      <c r="O15" s="167" t="s">
        <v>406</v>
      </c>
      <c r="P15" s="167" t="s">
        <v>406</v>
      </c>
      <c r="Q15" s="167" t="s">
        <v>406</v>
      </c>
      <c r="R15" s="167" t="s">
        <v>406</v>
      </c>
      <c r="S15" s="167" t="s">
        <v>406</v>
      </c>
      <c r="T15" s="196"/>
      <c r="U15" s="196"/>
      <c r="V15" s="196"/>
      <c r="W15" s="196"/>
      <c r="X15" s="167"/>
      <c r="Y15" s="167"/>
      <c r="Z15" s="167"/>
      <c r="AA15" s="167"/>
      <c r="AB15" s="167"/>
      <c r="AC15" s="167"/>
      <c r="AD15" s="167"/>
      <c r="AE15" s="167"/>
      <c r="AF15" s="167"/>
      <c r="AG15" s="167"/>
      <c r="AH15" s="167"/>
      <c r="AI15" s="227"/>
    </row>
    <row r="16" spans="1:35" s="189" customFormat="1" x14ac:dyDescent="0.25">
      <c r="B16" s="225" t="s">
        <v>251</v>
      </c>
      <c r="C16" s="275" t="s">
        <v>587</v>
      </c>
      <c r="D16" s="271"/>
      <c r="E16" s="167" t="s">
        <v>406</v>
      </c>
      <c r="F16" s="167" t="s">
        <v>406</v>
      </c>
      <c r="G16" s="196"/>
      <c r="H16" s="167" t="s">
        <v>406</v>
      </c>
      <c r="I16" s="167" t="s">
        <v>406</v>
      </c>
      <c r="J16" s="167" t="s">
        <v>406</v>
      </c>
      <c r="K16" s="166" t="s">
        <v>406</v>
      </c>
      <c r="L16" s="166" t="s">
        <v>406</v>
      </c>
      <c r="M16" s="508" t="s">
        <v>406</v>
      </c>
      <c r="N16" s="196"/>
      <c r="O16" s="167" t="s">
        <v>406</v>
      </c>
      <c r="P16" s="167" t="s">
        <v>406</v>
      </c>
      <c r="Q16" s="167" t="s">
        <v>406</v>
      </c>
      <c r="R16" s="167" t="s">
        <v>406</v>
      </c>
      <c r="S16" s="167" t="s">
        <v>406</v>
      </c>
      <c r="T16" s="196"/>
      <c r="U16" s="196"/>
      <c r="V16" s="196"/>
      <c r="W16" s="196"/>
      <c r="X16" s="167"/>
      <c r="Y16" s="167"/>
      <c r="Z16" s="167"/>
      <c r="AA16" s="167"/>
      <c r="AB16" s="167"/>
      <c r="AC16" s="167"/>
      <c r="AD16" s="167"/>
      <c r="AE16" s="167"/>
      <c r="AF16" s="167"/>
      <c r="AG16" s="167"/>
      <c r="AH16" s="196"/>
      <c r="AI16" s="238"/>
    </row>
    <row r="17" spans="2:35" s="189" customFormat="1" x14ac:dyDescent="0.25">
      <c r="B17" s="224" t="s">
        <v>253</v>
      </c>
      <c r="C17" s="274" t="s">
        <v>588</v>
      </c>
      <c r="D17" s="187" t="s">
        <v>406</v>
      </c>
      <c r="E17" s="167" t="s">
        <v>406</v>
      </c>
      <c r="F17" s="167" t="s">
        <v>406</v>
      </c>
      <c r="G17" s="167" t="s">
        <v>406</v>
      </c>
      <c r="H17" s="167" t="s">
        <v>406</v>
      </c>
      <c r="I17" s="167" t="s">
        <v>406</v>
      </c>
      <c r="J17" s="167" t="s">
        <v>406</v>
      </c>
      <c r="K17" s="167" t="s">
        <v>406</v>
      </c>
      <c r="L17" s="167" t="s">
        <v>406</v>
      </c>
      <c r="M17" s="167" t="s">
        <v>406</v>
      </c>
      <c r="N17" s="167"/>
      <c r="O17" s="167"/>
      <c r="P17" s="167"/>
      <c r="Q17" s="167"/>
      <c r="R17" s="167"/>
      <c r="S17" s="167"/>
      <c r="T17" s="196"/>
      <c r="U17" s="196"/>
      <c r="V17" s="196"/>
      <c r="W17" s="196"/>
      <c r="X17" s="167"/>
      <c r="Y17" s="167"/>
      <c r="Z17" s="167"/>
      <c r="AA17" s="167"/>
      <c r="AB17" s="167"/>
      <c r="AC17" s="167"/>
      <c r="AD17" s="167"/>
      <c r="AE17" s="167"/>
      <c r="AF17" s="167"/>
      <c r="AG17" s="167"/>
      <c r="AH17" s="167"/>
      <c r="AI17" s="227" t="s">
        <v>406</v>
      </c>
    </row>
    <row r="18" spans="2:35" s="189" customFormat="1" x14ac:dyDescent="0.25">
      <c r="B18" s="224" t="s">
        <v>253</v>
      </c>
      <c r="C18" s="274" t="s">
        <v>586</v>
      </c>
      <c r="D18" s="187"/>
      <c r="E18" s="167"/>
      <c r="F18" s="167"/>
      <c r="G18" s="167" t="s">
        <v>406</v>
      </c>
      <c r="H18" s="167"/>
      <c r="I18" s="167" t="s">
        <v>406</v>
      </c>
      <c r="J18" s="167"/>
      <c r="K18" s="167" t="s">
        <v>406</v>
      </c>
      <c r="L18" s="167" t="s">
        <v>406</v>
      </c>
      <c r="M18" s="167"/>
      <c r="N18" s="167"/>
      <c r="O18" s="167"/>
      <c r="P18" s="167"/>
      <c r="Q18" s="167"/>
      <c r="R18" s="167"/>
      <c r="S18" s="167"/>
      <c r="T18" s="196"/>
      <c r="U18" s="196"/>
      <c r="V18" s="196"/>
      <c r="W18" s="196"/>
      <c r="X18" s="167"/>
      <c r="Y18" s="167"/>
      <c r="Z18" s="167"/>
      <c r="AA18" s="167"/>
      <c r="AB18" s="167"/>
      <c r="AC18" s="167"/>
      <c r="AD18" s="167"/>
      <c r="AE18" s="167"/>
      <c r="AF18" s="167"/>
      <c r="AG18" s="167"/>
      <c r="AH18" s="167"/>
      <c r="AI18" s="227"/>
    </row>
    <row r="19" spans="2:35" s="189" customFormat="1" x14ac:dyDescent="0.25">
      <c r="B19" s="224" t="s">
        <v>253</v>
      </c>
      <c r="C19" s="274" t="s">
        <v>592</v>
      </c>
      <c r="D19" s="187"/>
      <c r="E19" s="167" t="s">
        <v>406</v>
      </c>
      <c r="F19" s="167" t="s">
        <v>406</v>
      </c>
      <c r="G19" s="167" t="s">
        <v>406</v>
      </c>
      <c r="H19" s="167" t="s">
        <v>406</v>
      </c>
      <c r="I19" s="167" t="s">
        <v>406</v>
      </c>
      <c r="J19" s="167" t="s">
        <v>406</v>
      </c>
      <c r="K19" s="167"/>
      <c r="L19" s="167"/>
      <c r="M19" s="167" t="s">
        <v>406</v>
      </c>
      <c r="N19" s="167" t="s">
        <v>406</v>
      </c>
      <c r="O19" s="167" t="s">
        <v>406</v>
      </c>
      <c r="P19" s="167" t="s">
        <v>406</v>
      </c>
      <c r="Q19" s="167"/>
      <c r="R19" s="167"/>
      <c r="S19" s="167"/>
      <c r="T19" s="196"/>
      <c r="U19" s="196"/>
      <c r="V19" s="196"/>
      <c r="W19" s="196"/>
      <c r="X19" s="167"/>
      <c r="Y19" s="167"/>
      <c r="Z19" s="167"/>
      <c r="AA19" s="167"/>
      <c r="AB19" s="167"/>
      <c r="AC19" s="167"/>
      <c r="AD19" s="167"/>
      <c r="AE19" s="167"/>
      <c r="AF19" s="167"/>
      <c r="AG19" s="167"/>
      <c r="AH19" s="167"/>
      <c r="AI19" s="227"/>
    </row>
    <row r="20" spans="2:35" s="189" customFormat="1" x14ac:dyDescent="0.25">
      <c r="B20" s="224" t="s">
        <v>253</v>
      </c>
      <c r="C20" s="276" t="s">
        <v>254</v>
      </c>
      <c r="D20" s="187"/>
      <c r="E20" s="167" t="s">
        <v>406</v>
      </c>
      <c r="F20" s="167" t="s">
        <v>406</v>
      </c>
      <c r="G20" s="167" t="s">
        <v>406</v>
      </c>
      <c r="H20" s="167" t="s">
        <v>406</v>
      </c>
      <c r="I20" s="167" t="s">
        <v>406</v>
      </c>
      <c r="J20" s="167" t="s">
        <v>406</v>
      </c>
      <c r="K20" s="167"/>
      <c r="L20" s="167"/>
      <c r="M20" s="167" t="s">
        <v>406</v>
      </c>
      <c r="N20" s="167" t="s">
        <v>406</v>
      </c>
      <c r="O20" s="167" t="s">
        <v>406</v>
      </c>
      <c r="P20" s="167"/>
      <c r="Q20" s="167"/>
      <c r="R20" s="167"/>
      <c r="S20" s="167"/>
      <c r="T20" s="196"/>
      <c r="U20" s="196"/>
      <c r="V20" s="196"/>
      <c r="W20" s="196"/>
      <c r="X20" s="167"/>
      <c r="Y20" s="167"/>
      <c r="Z20" s="167"/>
      <c r="AA20" s="167"/>
      <c r="AB20" s="167"/>
      <c r="AC20" s="167"/>
      <c r="AD20" s="167"/>
      <c r="AE20" s="167"/>
      <c r="AF20" s="167"/>
      <c r="AG20" s="167"/>
      <c r="AH20" s="167"/>
      <c r="AI20" s="227"/>
    </row>
    <row r="21" spans="2:35" s="189" customFormat="1" x14ac:dyDescent="0.25">
      <c r="B21" s="224" t="s">
        <v>257</v>
      </c>
      <c r="C21" s="274" t="s">
        <v>258</v>
      </c>
      <c r="D21" s="187" t="s">
        <v>406</v>
      </c>
      <c r="E21" s="167" t="s">
        <v>406</v>
      </c>
      <c r="F21" s="167" t="s">
        <v>406</v>
      </c>
      <c r="G21" s="167" t="s">
        <v>406</v>
      </c>
      <c r="H21" s="167" t="s">
        <v>406</v>
      </c>
      <c r="I21" s="167" t="s">
        <v>406</v>
      </c>
      <c r="J21" s="167" t="s">
        <v>406</v>
      </c>
      <c r="K21" s="167"/>
      <c r="L21" s="167"/>
      <c r="M21" s="167"/>
      <c r="N21" s="167"/>
      <c r="O21" s="167"/>
      <c r="P21" s="167"/>
      <c r="Q21" s="167"/>
      <c r="R21" s="167"/>
      <c r="S21" s="167"/>
      <c r="T21" s="196"/>
      <c r="U21" s="196"/>
      <c r="V21" s="196"/>
      <c r="W21" s="196"/>
      <c r="X21" s="167"/>
      <c r="Y21" s="167"/>
      <c r="Z21" s="167"/>
      <c r="AA21" s="167"/>
      <c r="AB21" s="167"/>
      <c r="AC21" s="167"/>
      <c r="AD21" s="167"/>
      <c r="AE21" s="167"/>
      <c r="AF21" s="167"/>
      <c r="AG21" s="167"/>
      <c r="AH21" s="167"/>
      <c r="AI21" s="227"/>
    </row>
    <row r="22" spans="2:35" s="189" customFormat="1" x14ac:dyDescent="0.25">
      <c r="B22" s="224" t="s">
        <v>257</v>
      </c>
      <c r="C22" s="274" t="s">
        <v>261</v>
      </c>
      <c r="D22" s="187" t="s">
        <v>406</v>
      </c>
      <c r="E22" s="167" t="s">
        <v>406</v>
      </c>
      <c r="F22" s="167" t="s">
        <v>406</v>
      </c>
      <c r="G22" s="167" t="s">
        <v>406</v>
      </c>
      <c r="H22" s="167" t="s">
        <v>406</v>
      </c>
      <c r="I22" s="167" t="s">
        <v>406</v>
      </c>
      <c r="J22" s="167" t="s">
        <v>406</v>
      </c>
      <c r="K22" s="167"/>
      <c r="L22" s="167"/>
      <c r="M22" s="167"/>
      <c r="N22" s="167"/>
      <c r="O22" s="167"/>
      <c r="P22" s="167"/>
      <c r="Q22" s="167"/>
      <c r="R22" s="167"/>
      <c r="S22" s="167"/>
      <c r="T22" s="196"/>
      <c r="U22" s="196"/>
      <c r="V22" s="196"/>
      <c r="W22" s="196"/>
      <c r="X22" s="167"/>
      <c r="Y22" s="167"/>
      <c r="Z22" s="167"/>
      <c r="AA22" s="167"/>
      <c r="AB22" s="167"/>
      <c r="AC22" s="167"/>
      <c r="AD22" s="167"/>
      <c r="AE22" s="167"/>
      <c r="AF22" s="167"/>
      <c r="AG22" s="167"/>
      <c r="AH22" s="167"/>
      <c r="AI22" s="227"/>
    </row>
    <row r="23" spans="2:35" s="189" customFormat="1" x14ac:dyDescent="0.25">
      <c r="B23" s="225" t="s">
        <v>265</v>
      </c>
      <c r="C23" s="275" t="s">
        <v>266</v>
      </c>
      <c r="D23" s="187" t="s">
        <v>406</v>
      </c>
      <c r="E23" s="167" t="s">
        <v>406</v>
      </c>
      <c r="F23" s="167" t="s">
        <v>406</v>
      </c>
      <c r="G23" s="167" t="s">
        <v>406</v>
      </c>
      <c r="H23" s="167" t="s">
        <v>406</v>
      </c>
      <c r="I23" s="167" t="s">
        <v>406</v>
      </c>
      <c r="J23" s="167" t="s">
        <v>406</v>
      </c>
      <c r="K23" s="167" t="s">
        <v>406</v>
      </c>
      <c r="L23" s="167" t="s">
        <v>406</v>
      </c>
      <c r="M23" s="167" t="s">
        <v>406</v>
      </c>
      <c r="N23" s="167" t="s">
        <v>406</v>
      </c>
      <c r="O23" s="167" t="s">
        <v>406</v>
      </c>
      <c r="P23" s="167" t="s">
        <v>406</v>
      </c>
      <c r="Q23" s="167" t="s">
        <v>406</v>
      </c>
      <c r="R23" s="167" t="s">
        <v>406</v>
      </c>
      <c r="S23" s="167" t="s">
        <v>406</v>
      </c>
      <c r="T23" s="167" t="s">
        <v>406</v>
      </c>
      <c r="U23" s="167" t="s">
        <v>406</v>
      </c>
      <c r="V23" s="167" t="s">
        <v>406</v>
      </c>
      <c r="W23" s="167" t="s">
        <v>406</v>
      </c>
      <c r="X23" s="167" t="s">
        <v>406</v>
      </c>
      <c r="Y23" s="167" t="s">
        <v>406</v>
      </c>
      <c r="Z23" s="167" t="s">
        <v>406</v>
      </c>
      <c r="AA23" s="167" t="s">
        <v>406</v>
      </c>
      <c r="AB23" s="167" t="s">
        <v>406</v>
      </c>
      <c r="AC23" s="167" t="s">
        <v>406</v>
      </c>
      <c r="AD23" s="167" t="s">
        <v>406</v>
      </c>
      <c r="AE23" s="167" t="s">
        <v>406</v>
      </c>
      <c r="AF23" s="167" t="s">
        <v>406</v>
      </c>
      <c r="AG23" s="167" t="s">
        <v>406</v>
      </c>
      <c r="AH23" s="167" t="s">
        <v>406</v>
      </c>
      <c r="AI23" s="227" t="s">
        <v>406</v>
      </c>
    </row>
    <row r="24" spans="2:35" s="189" customFormat="1" x14ac:dyDescent="0.25">
      <c r="B24" s="225" t="s">
        <v>808</v>
      </c>
      <c r="C24" s="275" t="s">
        <v>809</v>
      </c>
      <c r="D24" s="187" t="s">
        <v>406</v>
      </c>
      <c r="E24" s="187" t="s">
        <v>406</v>
      </c>
      <c r="F24" s="187" t="s">
        <v>406</v>
      </c>
      <c r="G24" s="187" t="s">
        <v>406</v>
      </c>
      <c r="H24" s="187" t="s">
        <v>406</v>
      </c>
      <c r="I24" s="187" t="s">
        <v>406</v>
      </c>
      <c r="J24" s="187" t="s">
        <v>406</v>
      </c>
      <c r="K24" s="187" t="s">
        <v>406</v>
      </c>
      <c r="L24" s="187" t="s">
        <v>406</v>
      </c>
      <c r="M24" s="187" t="s">
        <v>406</v>
      </c>
      <c r="N24" s="187" t="s">
        <v>406</v>
      </c>
      <c r="O24" s="187" t="s">
        <v>406</v>
      </c>
      <c r="P24" s="187" t="s">
        <v>406</v>
      </c>
      <c r="Q24" s="187" t="s">
        <v>406</v>
      </c>
      <c r="R24" s="187" t="s">
        <v>406</v>
      </c>
      <c r="S24" s="187" t="s">
        <v>406</v>
      </c>
      <c r="T24" s="187" t="s">
        <v>406</v>
      </c>
      <c r="U24" s="187" t="s">
        <v>406</v>
      </c>
      <c r="V24" s="187" t="s">
        <v>406</v>
      </c>
      <c r="W24" s="187" t="s">
        <v>406</v>
      </c>
      <c r="X24" s="187" t="s">
        <v>406</v>
      </c>
      <c r="Y24" s="187" t="s">
        <v>406</v>
      </c>
      <c r="Z24" s="187" t="s">
        <v>406</v>
      </c>
      <c r="AA24" s="187" t="s">
        <v>406</v>
      </c>
      <c r="AB24" s="187" t="s">
        <v>406</v>
      </c>
      <c r="AC24" s="187" t="s">
        <v>406</v>
      </c>
      <c r="AD24" s="187" t="s">
        <v>406</v>
      </c>
      <c r="AE24" s="187" t="s">
        <v>406</v>
      </c>
      <c r="AF24" s="187" t="s">
        <v>406</v>
      </c>
      <c r="AG24" s="187" t="s">
        <v>406</v>
      </c>
      <c r="AH24" s="187" t="s">
        <v>406</v>
      </c>
      <c r="AI24" s="187" t="s">
        <v>406</v>
      </c>
    </row>
    <row r="25" spans="2:35" s="189" customFormat="1" x14ac:dyDescent="0.25">
      <c r="B25" s="225" t="s">
        <v>268</v>
      </c>
      <c r="C25" s="275" t="s">
        <v>217</v>
      </c>
      <c r="D25" s="187"/>
      <c r="E25" s="167"/>
      <c r="F25" s="167"/>
      <c r="G25" s="167" t="s">
        <v>406</v>
      </c>
      <c r="H25" s="167"/>
      <c r="I25" s="167"/>
      <c r="J25" s="167"/>
      <c r="K25" s="167"/>
      <c r="L25" s="167" t="s">
        <v>406</v>
      </c>
      <c r="M25" s="167"/>
      <c r="N25" s="167"/>
      <c r="O25" s="167"/>
      <c r="P25" s="167"/>
      <c r="Q25" s="167"/>
      <c r="R25" s="167"/>
      <c r="S25" s="167"/>
      <c r="T25" s="167"/>
      <c r="U25" s="167"/>
      <c r="V25" s="167"/>
      <c r="W25" s="167"/>
      <c r="X25" s="167" t="s">
        <v>406</v>
      </c>
      <c r="Y25" s="167"/>
      <c r="Z25" s="167" t="s">
        <v>406</v>
      </c>
      <c r="AA25" s="167" t="s">
        <v>406</v>
      </c>
      <c r="AB25" s="167" t="s">
        <v>406</v>
      </c>
      <c r="AC25" s="167" t="s">
        <v>406</v>
      </c>
      <c r="AD25" s="167" t="s">
        <v>406</v>
      </c>
      <c r="AE25" s="167" t="s">
        <v>406</v>
      </c>
      <c r="AF25" s="167" t="s">
        <v>406</v>
      </c>
      <c r="AG25" s="167" t="s">
        <v>406</v>
      </c>
      <c r="AH25" s="167" t="s">
        <v>406</v>
      </c>
      <c r="AI25" s="227"/>
    </row>
    <row r="26" spans="2:35" s="189" customFormat="1" x14ac:dyDescent="0.25">
      <c r="B26" s="224" t="s">
        <v>268</v>
      </c>
      <c r="C26" s="274" t="s">
        <v>219</v>
      </c>
      <c r="D26" s="187" t="s">
        <v>406</v>
      </c>
      <c r="E26" s="167"/>
      <c r="F26" s="167" t="s">
        <v>406</v>
      </c>
      <c r="G26" s="167" t="s">
        <v>406</v>
      </c>
      <c r="H26" s="167"/>
      <c r="I26" s="167" t="s">
        <v>406</v>
      </c>
      <c r="J26" s="167"/>
      <c r="K26" s="167"/>
      <c r="L26" s="167" t="s">
        <v>406</v>
      </c>
      <c r="M26" s="167" t="s">
        <v>406</v>
      </c>
      <c r="N26" s="167"/>
      <c r="O26" s="167" t="s">
        <v>406</v>
      </c>
      <c r="P26" s="167" t="s">
        <v>406</v>
      </c>
      <c r="Q26" s="167"/>
      <c r="R26" s="167"/>
      <c r="S26" s="167"/>
      <c r="T26" s="167"/>
      <c r="U26" s="167"/>
      <c r="V26" s="167"/>
      <c r="W26" s="167"/>
      <c r="X26" s="167" t="s">
        <v>406</v>
      </c>
      <c r="Y26" s="167"/>
      <c r="Z26" s="167" t="s">
        <v>406</v>
      </c>
      <c r="AA26" s="167" t="s">
        <v>406</v>
      </c>
      <c r="AB26" s="167" t="s">
        <v>406</v>
      </c>
      <c r="AC26" s="167" t="s">
        <v>406</v>
      </c>
      <c r="AD26" s="167" t="s">
        <v>406</v>
      </c>
      <c r="AE26" s="167" t="s">
        <v>406</v>
      </c>
      <c r="AF26" s="167" t="s">
        <v>406</v>
      </c>
      <c r="AG26" s="167" t="s">
        <v>406</v>
      </c>
      <c r="AH26" s="167" t="s">
        <v>406</v>
      </c>
      <c r="AI26" s="227" t="s">
        <v>406</v>
      </c>
    </row>
    <row r="27" spans="2:35" s="189" customFormat="1" x14ac:dyDescent="0.25">
      <c r="B27" s="224" t="s">
        <v>268</v>
      </c>
      <c r="C27" s="274" t="s">
        <v>221</v>
      </c>
      <c r="D27" s="187" t="s">
        <v>406</v>
      </c>
      <c r="E27" s="167"/>
      <c r="F27" s="167" t="s">
        <v>406</v>
      </c>
      <c r="G27" s="167" t="s">
        <v>406</v>
      </c>
      <c r="H27" s="167"/>
      <c r="I27" s="167" t="s">
        <v>406</v>
      </c>
      <c r="J27" s="167"/>
      <c r="K27" s="167"/>
      <c r="L27" s="167" t="s">
        <v>406</v>
      </c>
      <c r="M27" s="167" t="s">
        <v>406</v>
      </c>
      <c r="N27" s="167"/>
      <c r="O27" s="167" t="s">
        <v>406</v>
      </c>
      <c r="P27" s="167" t="s">
        <v>406</v>
      </c>
      <c r="Q27" s="167"/>
      <c r="R27" s="167"/>
      <c r="S27" s="167"/>
      <c r="T27" s="167"/>
      <c r="U27" s="167"/>
      <c r="V27" s="167"/>
      <c r="W27" s="167"/>
      <c r="X27" s="167" t="s">
        <v>406</v>
      </c>
      <c r="Y27" s="167"/>
      <c r="Z27" s="167" t="s">
        <v>406</v>
      </c>
      <c r="AA27" s="167" t="s">
        <v>406</v>
      </c>
      <c r="AB27" s="167" t="s">
        <v>406</v>
      </c>
      <c r="AC27" s="167" t="s">
        <v>406</v>
      </c>
      <c r="AD27" s="167" t="s">
        <v>406</v>
      </c>
      <c r="AE27" s="167" t="s">
        <v>406</v>
      </c>
      <c r="AF27" s="167" t="s">
        <v>406</v>
      </c>
      <c r="AG27" s="167" t="s">
        <v>406</v>
      </c>
      <c r="AH27" s="167" t="s">
        <v>406</v>
      </c>
      <c r="AI27" s="227" t="s">
        <v>406</v>
      </c>
    </row>
    <row r="28" spans="2:35" s="189" customFormat="1" x14ac:dyDescent="0.25">
      <c r="B28" s="230" t="s">
        <v>268</v>
      </c>
      <c r="C28" s="277" t="s">
        <v>223</v>
      </c>
      <c r="D28" s="187"/>
      <c r="E28" s="167"/>
      <c r="F28" s="167"/>
      <c r="G28" s="167"/>
      <c r="H28" s="167"/>
      <c r="I28" s="167"/>
      <c r="J28" s="167"/>
      <c r="K28" s="167" t="s">
        <v>406</v>
      </c>
      <c r="L28" s="167" t="s">
        <v>406</v>
      </c>
      <c r="M28" s="167" t="s">
        <v>406</v>
      </c>
      <c r="N28" s="167" t="s">
        <v>406</v>
      </c>
      <c r="O28" s="167" t="s">
        <v>406</v>
      </c>
      <c r="P28" s="167" t="s">
        <v>406</v>
      </c>
      <c r="Q28" s="167" t="s">
        <v>406</v>
      </c>
      <c r="R28" s="167" t="s">
        <v>406</v>
      </c>
      <c r="S28" s="167" t="s">
        <v>406</v>
      </c>
      <c r="T28" s="167" t="s">
        <v>406</v>
      </c>
      <c r="U28" s="167" t="s">
        <v>406</v>
      </c>
      <c r="V28" s="167" t="s">
        <v>406</v>
      </c>
      <c r="W28" s="167" t="s">
        <v>406</v>
      </c>
      <c r="X28" s="167" t="s">
        <v>406</v>
      </c>
      <c r="Y28" s="167" t="s">
        <v>406</v>
      </c>
      <c r="Z28" s="167" t="s">
        <v>406</v>
      </c>
      <c r="AA28" s="167" t="s">
        <v>406</v>
      </c>
      <c r="AB28" s="167" t="s">
        <v>406</v>
      </c>
      <c r="AC28" s="167" t="s">
        <v>406</v>
      </c>
      <c r="AD28" s="167" t="s">
        <v>406</v>
      </c>
      <c r="AE28" s="167" t="s">
        <v>406</v>
      </c>
      <c r="AF28" s="167" t="s">
        <v>406</v>
      </c>
      <c r="AG28" s="167" t="s">
        <v>406</v>
      </c>
      <c r="AH28" s="167" t="s">
        <v>406</v>
      </c>
      <c r="AI28" s="227" t="s">
        <v>406</v>
      </c>
    </row>
    <row r="29" spans="2:35" s="189" customFormat="1" x14ac:dyDescent="0.25">
      <c r="B29" s="230" t="s">
        <v>268</v>
      </c>
      <c r="C29" s="277" t="s">
        <v>227</v>
      </c>
      <c r="D29" s="187" t="s">
        <v>406</v>
      </c>
      <c r="E29" s="167"/>
      <c r="F29" s="167" t="s">
        <v>406</v>
      </c>
      <c r="G29" s="167" t="s">
        <v>406</v>
      </c>
      <c r="H29" s="167"/>
      <c r="I29" s="167" t="s">
        <v>406</v>
      </c>
      <c r="J29" s="167"/>
      <c r="K29" s="167"/>
      <c r="L29" s="167" t="s">
        <v>406</v>
      </c>
      <c r="M29" s="167" t="s">
        <v>406</v>
      </c>
      <c r="N29" s="167"/>
      <c r="O29" s="167" t="s">
        <v>406</v>
      </c>
      <c r="P29" s="167" t="s">
        <v>406</v>
      </c>
      <c r="Q29" s="167" t="s">
        <v>406</v>
      </c>
      <c r="R29" s="167" t="s">
        <v>406</v>
      </c>
      <c r="S29" s="167" t="s">
        <v>406</v>
      </c>
      <c r="T29" s="196"/>
      <c r="U29" s="196"/>
      <c r="V29" s="196"/>
      <c r="W29" s="196"/>
      <c r="X29" s="167" t="s">
        <v>406</v>
      </c>
      <c r="Y29" s="167"/>
      <c r="Z29" s="167" t="s">
        <v>406</v>
      </c>
      <c r="AA29" s="167" t="s">
        <v>406</v>
      </c>
      <c r="AB29" s="167" t="s">
        <v>406</v>
      </c>
      <c r="AC29" s="167" t="s">
        <v>406</v>
      </c>
      <c r="AD29" s="167" t="s">
        <v>406</v>
      </c>
      <c r="AE29" s="167" t="s">
        <v>406</v>
      </c>
      <c r="AF29" s="167" t="s">
        <v>406</v>
      </c>
      <c r="AG29" s="167" t="s">
        <v>406</v>
      </c>
      <c r="AH29" s="167" t="s">
        <v>406</v>
      </c>
      <c r="AI29" s="227" t="s">
        <v>406</v>
      </c>
    </row>
    <row r="30" spans="2:35" s="189" customFormat="1" x14ac:dyDescent="0.25">
      <c r="B30" s="225" t="s">
        <v>268</v>
      </c>
      <c r="C30" s="275" t="s">
        <v>229</v>
      </c>
      <c r="D30" s="187"/>
      <c r="E30" s="167"/>
      <c r="F30" s="167" t="s">
        <v>406</v>
      </c>
      <c r="G30" s="167" t="s">
        <v>406</v>
      </c>
      <c r="H30" s="167"/>
      <c r="I30" s="167"/>
      <c r="J30" s="167"/>
      <c r="K30" s="167"/>
      <c r="L30" s="167" t="s">
        <v>406</v>
      </c>
      <c r="M30" s="167" t="s">
        <v>406</v>
      </c>
      <c r="N30" s="167" t="s">
        <v>406</v>
      </c>
      <c r="O30" s="167" t="s">
        <v>406</v>
      </c>
      <c r="P30" s="167" t="s">
        <v>406</v>
      </c>
      <c r="Q30" s="167" t="s">
        <v>406</v>
      </c>
      <c r="R30" s="167" t="s">
        <v>406</v>
      </c>
      <c r="S30" s="167" t="s">
        <v>406</v>
      </c>
      <c r="T30" s="196"/>
      <c r="U30" s="196"/>
      <c r="V30" s="196"/>
      <c r="W30" s="196"/>
      <c r="X30" s="167" t="s">
        <v>406</v>
      </c>
      <c r="Y30" s="167"/>
      <c r="Z30" s="167" t="s">
        <v>406</v>
      </c>
      <c r="AA30" s="167" t="s">
        <v>406</v>
      </c>
      <c r="AB30" s="167" t="s">
        <v>406</v>
      </c>
      <c r="AC30" s="167" t="s">
        <v>406</v>
      </c>
      <c r="AD30" s="167" t="s">
        <v>406</v>
      </c>
      <c r="AE30" s="167" t="s">
        <v>406</v>
      </c>
      <c r="AF30" s="167" t="s">
        <v>406</v>
      </c>
      <c r="AG30" s="167" t="s">
        <v>406</v>
      </c>
      <c r="AH30" s="167"/>
      <c r="AI30" s="227"/>
    </row>
    <row r="31" spans="2:35" s="189" customFormat="1" x14ac:dyDescent="0.25">
      <c r="B31" s="225" t="s">
        <v>268</v>
      </c>
      <c r="C31" s="275" t="s">
        <v>231</v>
      </c>
      <c r="D31" s="187"/>
      <c r="E31" s="167"/>
      <c r="F31" s="167" t="s">
        <v>406</v>
      </c>
      <c r="G31" s="167" t="s">
        <v>406</v>
      </c>
      <c r="H31" s="167"/>
      <c r="I31" s="167"/>
      <c r="J31" s="167"/>
      <c r="K31" s="167"/>
      <c r="L31" s="167"/>
      <c r="M31" s="167" t="s">
        <v>406</v>
      </c>
      <c r="N31" s="167"/>
      <c r="O31" s="167"/>
      <c r="P31" s="167"/>
      <c r="Q31" s="167"/>
      <c r="R31" s="167"/>
      <c r="S31" s="167"/>
      <c r="T31" s="196"/>
      <c r="U31" s="196"/>
      <c r="V31" s="196"/>
      <c r="W31" s="196"/>
      <c r="X31" s="167" t="s">
        <v>406</v>
      </c>
      <c r="Y31" s="167"/>
      <c r="Z31" s="167" t="s">
        <v>406</v>
      </c>
      <c r="AA31" s="167" t="s">
        <v>406</v>
      </c>
      <c r="AB31" s="167" t="s">
        <v>406</v>
      </c>
      <c r="AC31" s="167" t="s">
        <v>406</v>
      </c>
      <c r="AD31" s="167" t="s">
        <v>406</v>
      </c>
      <c r="AE31" s="167" t="s">
        <v>406</v>
      </c>
      <c r="AF31" s="167" t="s">
        <v>406</v>
      </c>
      <c r="AG31" s="167" t="s">
        <v>406</v>
      </c>
      <c r="AH31" s="167"/>
      <c r="AI31" s="227"/>
    </row>
    <row r="32" spans="2:35" s="189" customFormat="1" x14ac:dyDescent="0.25">
      <c r="B32" s="225" t="s">
        <v>268</v>
      </c>
      <c r="C32" s="275" t="s">
        <v>233</v>
      </c>
      <c r="D32" s="187" t="s">
        <v>406</v>
      </c>
      <c r="E32" s="167"/>
      <c r="F32" s="167" t="s">
        <v>406</v>
      </c>
      <c r="G32" s="167" t="s">
        <v>406</v>
      </c>
      <c r="H32" s="167"/>
      <c r="I32" s="167" t="s">
        <v>406</v>
      </c>
      <c r="J32" s="167"/>
      <c r="K32" s="167"/>
      <c r="L32" s="167" t="s">
        <v>406</v>
      </c>
      <c r="M32" s="167" t="s">
        <v>406</v>
      </c>
      <c r="N32" s="167" t="s">
        <v>406</v>
      </c>
      <c r="O32" s="167" t="s">
        <v>406</v>
      </c>
      <c r="P32" s="167" t="s">
        <v>406</v>
      </c>
      <c r="Q32" s="167"/>
      <c r="R32" s="167"/>
      <c r="S32" s="167"/>
      <c r="T32" s="196"/>
      <c r="U32" s="196"/>
      <c r="V32" s="196"/>
      <c r="W32" s="196"/>
      <c r="X32" s="167" t="s">
        <v>406</v>
      </c>
      <c r="Y32" s="167"/>
      <c r="Z32" s="167" t="s">
        <v>406</v>
      </c>
      <c r="AA32" s="167" t="s">
        <v>406</v>
      </c>
      <c r="AB32" s="167" t="s">
        <v>406</v>
      </c>
      <c r="AC32" s="167" t="s">
        <v>406</v>
      </c>
      <c r="AD32" s="167" t="s">
        <v>406</v>
      </c>
      <c r="AE32" s="167" t="s">
        <v>406</v>
      </c>
      <c r="AF32" s="167" t="s">
        <v>406</v>
      </c>
      <c r="AG32" s="167" t="s">
        <v>406</v>
      </c>
      <c r="AH32" s="167" t="s">
        <v>406</v>
      </c>
      <c r="AI32" s="227" t="s">
        <v>406</v>
      </c>
    </row>
    <row r="33" spans="2:35" s="189" customFormat="1" x14ac:dyDescent="0.25">
      <c r="B33" s="225" t="s">
        <v>268</v>
      </c>
      <c r="C33" s="275" t="s">
        <v>189</v>
      </c>
      <c r="D33" s="187" t="s">
        <v>406</v>
      </c>
      <c r="E33" s="167"/>
      <c r="F33" s="167" t="s">
        <v>406</v>
      </c>
      <c r="G33" s="167" t="s">
        <v>406</v>
      </c>
      <c r="H33" s="167"/>
      <c r="I33" s="167" t="s">
        <v>406</v>
      </c>
      <c r="J33" s="167"/>
      <c r="K33" s="167"/>
      <c r="L33" s="167" t="s">
        <v>406</v>
      </c>
      <c r="M33" s="167"/>
      <c r="N33" s="167" t="s">
        <v>406</v>
      </c>
      <c r="O33" s="167" t="s">
        <v>406</v>
      </c>
      <c r="P33" s="167" t="s">
        <v>406</v>
      </c>
      <c r="Q33" s="167"/>
      <c r="R33" s="167"/>
      <c r="S33" s="167"/>
      <c r="T33" s="196"/>
      <c r="U33" s="196"/>
      <c r="V33" s="196"/>
      <c r="W33" s="196"/>
      <c r="X33" s="167" t="s">
        <v>406</v>
      </c>
      <c r="Y33" s="167"/>
      <c r="Z33" s="167" t="s">
        <v>406</v>
      </c>
      <c r="AA33" s="167" t="s">
        <v>406</v>
      </c>
      <c r="AB33" s="167" t="s">
        <v>406</v>
      </c>
      <c r="AC33" s="167" t="s">
        <v>406</v>
      </c>
      <c r="AD33" s="167" t="s">
        <v>406</v>
      </c>
      <c r="AE33" s="167" t="s">
        <v>406</v>
      </c>
      <c r="AF33" s="167" t="s">
        <v>406</v>
      </c>
      <c r="AG33" s="167" t="s">
        <v>406</v>
      </c>
      <c r="AH33" s="167" t="s">
        <v>406</v>
      </c>
      <c r="AI33" s="227" t="s">
        <v>406</v>
      </c>
    </row>
    <row r="34" spans="2:35" s="189" customFormat="1" x14ac:dyDescent="0.25">
      <c r="B34" s="225" t="s">
        <v>268</v>
      </c>
      <c r="C34" s="275" t="s">
        <v>236</v>
      </c>
      <c r="D34" s="187"/>
      <c r="E34" s="167"/>
      <c r="F34" s="167" t="s">
        <v>406</v>
      </c>
      <c r="G34" s="167" t="s">
        <v>406</v>
      </c>
      <c r="H34" s="167"/>
      <c r="I34" s="167" t="s">
        <v>406</v>
      </c>
      <c r="J34" s="167" t="s">
        <v>406</v>
      </c>
      <c r="K34" s="167"/>
      <c r="L34" s="167" t="s">
        <v>406</v>
      </c>
      <c r="M34" s="167" t="s">
        <v>406</v>
      </c>
      <c r="N34" s="167" t="s">
        <v>406</v>
      </c>
      <c r="O34" s="167" t="s">
        <v>406</v>
      </c>
      <c r="P34" s="167" t="s">
        <v>406</v>
      </c>
      <c r="Q34" s="167"/>
      <c r="R34" s="167"/>
      <c r="S34" s="167"/>
      <c r="T34" s="196"/>
      <c r="U34" s="196"/>
      <c r="V34" s="196"/>
      <c r="W34" s="196"/>
      <c r="X34" s="167" t="s">
        <v>406</v>
      </c>
      <c r="Y34" s="167"/>
      <c r="Z34" s="167" t="s">
        <v>406</v>
      </c>
      <c r="AA34" s="167" t="s">
        <v>406</v>
      </c>
      <c r="AB34" s="167" t="s">
        <v>406</v>
      </c>
      <c r="AC34" s="167" t="s">
        <v>406</v>
      </c>
      <c r="AD34" s="167" t="s">
        <v>406</v>
      </c>
      <c r="AE34" s="167" t="s">
        <v>406</v>
      </c>
      <c r="AF34" s="167" t="s">
        <v>406</v>
      </c>
      <c r="AG34" s="167" t="s">
        <v>406</v>
      </c>
      <c r="AH34" s="167" t="s">
        <v>406</v>
      </c>
      <c r="AI34" s="227"/>
    </row>
    <row r="35" spans="2:35" s="189" customFormat="1" x14ac:dyDescent="0.25">
      <c r="B35" s="224" t="s">
        <v>268</v>
      </c>
      <c r="C35" s="274" t="s">
        <v>238</v>
      </c>
      <c r="D35" s="187" t="s">
        <v>406</v>
      </c>
      <c r="E35" s="167" t="s">
        <v>406</v>
      </c>
      <c r="F35" s="167" t="s">
        <v>406</v>
      </c>
      <c r="G35" s="167"/>
      <c r="H35" s="167" t="s">
        <v>406</v>
      </c>
      <c r="I35" s="167" t="s">
        <v>406</v>
      </c>
      <c r="J35" s="167" t="s">
        <v>406</v>
      </c>
      <c r="K35" s="167"/>
      <c r="L35" s="167" t="s">
        <v>406</v>
      </c>
      <c r="M35" s="167" t="s">
        <v>406</v>
      </c>
      <c r="N35" s="167" t="s">
        <v>406</v>
      </c>
      <c r="O35" s="167" t="s">
        <v>406</v>
      </c>
      <c r="P35" s="167"/>
      <c r="Q35" s="167" t="s">
        <v>406</v>
      </c>
      <c r="R35" s="167" t="s">
        <v>406</v>
      </c>
      <c r="S35" s="167" t="s">
        <v>406</v>
      </c>
      <c r="T35" s="167" t="s">
        <v>406</v>
      </c>
      <c r="U35" s="167" t="s">
        <v>406</v>
      </c>
      <c r="V35" s="167" t="s">
        <v>406</v>
      </c>
      <c r="W35" s="167" t="s">
        <v>406</v>
      </c>
      <c r="X35" s="167" t="s">
        <v>406</v>
      </c>
      <c r="Y35" s="167"/>
      <c r="Z35" s="167" t="s">
        <v>406</v>
      </c>
      <c r="AA35" s="167" t="s">
        <v>406</v>
      </c>
      <c r="AB35" s="167"/>
      <c r="AC35" s="167" t="s">
        <v>406</v>
      </c>
      <c r="AD35" s="167"/>
      <c r="AE35" s="167" t="s">
        <v>406</v>
      </c>
      <c r="AF35" s="167" t="s">
        <v>406</v>
      </c>
      <c r="AG35" s="167" t="s">
        <v>406</v>
      </c>
      <c r="AH35" s="167" t="s">
        <v>406</v>
      </c>
      <c r="AI35" s="227"/>
    </row>
    <row r="36" spans="2:35" s="189" customFormat="1" ht="15.75" thickBot="1" x14ac:dyDescent="0.3">
      <c r="B36" s="226" t="s">
        <v>268</v>
      </c>
      <c r="C36" s="278" t="s">
        <v>240</v>
      </c>
      <c r="D36" s="250" t="s">
        <v>406</v>
      </c>
      <c r="E36" s="251" t="s">
        <v>406</v>
      </c>
      <c r="F36" s="251" t="s">
        <v>406</v>
      </c>
      <c r="G36" s="251"/>
      <c r="H36" s="251" t="s">
        <v>406</v>
      </c>
      <c r="I36" s="251" t="s">
        <v>406</v>
      </c>
      <c r="J36" s="251" t="s">
        <v>406</v>
      </c>
      <c r="K36" s="251"/>
      <c r="L36" s="251" t="s">
        <v>406</v>
      </c>
      <c r="M36" s="251" t="s">
        <v>406</v>
      </c>
      <c r="N36" s="251" t="s">
        <v>406</v>
      </c>
      <c r="O36" s="251" t="s">
        <v>406</v>
      </c>
      <c r="P36" s="251"/>
      <c r="Q36" s="251" t="s">
        <v>406</v>
      </c>
      <c r="R36" s="251" t="s">
        <v>406</v>
      </c>
      <c r="S36" s="251" t="s">
        <v>406</v>
      </c>
      <c r="T36" s="251" t="s">
        <v>406</v>
      </c>
      <c r="U36" s="251" t="s">
        <v>406</v>
      </c>
      <c r="V36" s="251" t="s">
        <v>406</v>
      </c>
      <c r="W36" s="251" t="s">
        <v>406</v>
      </c>
      <c r="X36" s="251" t="s">
        <v>406</v>
      </c>
      <c r="Y36" s="251"/>
      <c r="Z36" s="251" t="s">
        <v>406</v>
      </c>
      <c r="AA36" s="251" t="s">
        <v>406</v>
      </c>
      <c r="AB36" s="251" t="s">
        <v>406</v>
      </c>
      <c r="AC36" s="251" t="s">
        <v>406</v>
      </c>
      <c r="AD36" s="251" t="s">
        <v>406</v>
      </c>
      <c r="AE36" s="251" t="s">
        <v>406</v>
      </c>
      <c r="AF36" s="251" t="s">
        <v>406</v>
      </c>
      <c r="AG36" s="251" t="s">
        <v>406</v>
      </c>
      <c r="AH36" s="251" t="s">
        <v>406</v>
      </c>
      <c r="AI36" s="252"/>
    </row>
    <row r="37" spans="2:35" s="189" customFormat="1" x14ac:dyDescent="0.25">
      <c r="W37" s="219"/>
    </row>
    <row r="38" spans="2:35" s="189" customFormat="1" x14ac:dyDescent="0.25">
      <c r="W38" s="219"/>
    </row>
    <row r="39" spans="2:35" s="189" customFormat="1" x14ac:dyDescent="0.25">
      <c r="W39" s="219"/>
    </row>
    <row r="40" spans="2:35" s="189" customFormat="1" x14ac:dyDescent="0.25">
      <c r="W40" s="219"/>
    </row>
    <row r="41" spans="2:35" s="189" customFormat="1" x14ac:dyDescent="0.25">
      <c r="W41" s="219"/>
    </row>
    <row r="42" spans="2:35" s="189" customFormat="1" x14ac:dyDescent="0.25">
      <c r="W42" s="219"/>
    </row>
    <row r="43" spans="2:35" s="189" customFormat="1" x14ac:dyDescent="0.25">
      <c r="D43" s="240" t="s">
        <v>566</v>
      </c>
      <c r="E43" s="218"/>
      <c r="F43" s="218"/>
      <c r="G43" s="218"/>
      <c r="H43" s="218"/>
      <c r="I43" s="218"/>
      <c r="J43" s="218"/>
      <c r="K43" s="218"/>
      <c r="W43" s="219"/>
    </row>
    <row r="44" spans="2:35" s="189" customFormat="1" x14ac:dyDescent="0.25">
      <c r="W44" s="219"/>
    </row>
    <row r="45" spans="2:35" s="189" customFormat="1" x14ac:dyDescent="0.25">
      <c r="W45" s="219"/>
    </row>
    <row r="46" spans="2:35" s="189" customFormat="1" x14ac:dyDescent="0.25">
      <c r="W46" s="219"/>
    </row>
    <row r="47" spans="2:35" s="189" customFormat="1" x14ac:dyDescent="0.25">
      <c r="W47" s="219"/>
    </row>
    <row r="48" spans="2:35" s="189" customFormat="1" x14ac:dyDescent="0.25">
      <c r="W48" s="219"/>
    </row>
    <row r="49" spans="23:23" s="189" customFormat="1" x14ac:dyDescent="0.25">
      <c r="W49" s="219"/>
    </row>
    <row r="50" spans="23:23" s="189" customFormat="1" x14ac:dyDescent="0.25">
      <c r="W50" s="219"/>
    </row>
    <row r="51" spans="23:23" s="189" customFormat="1" x14ac:dyDescent="0.25">
      <c r="W51" s="219"/>
    </row>
    <row r="52" spans="23:23" s="189" customFormat="1" x14ac:dyDescent="0.25">
      <c r="W52" s="219"/>
    </row>
    <row r="53" spans="23:23" s="189" customFormat="1" x14ac:dyDescent="0.25">
      <c r="W53" s="219"/>
    </row>
    <row r="54" spans="23:23" s="189" customFormat="1" x14ac:dyDescent="0.25">
      <c r="W54" s="219"/>
    </row>
    <row r="55" spans="23:23" s="189" customFormat="1" x14ac:dyDescent="0.25">
      <c r="W55" s="219"/>
    </row>
    <row r="56" spans="23:23" s="189" customFormat="1" x14ac:dyDescent="0.25">
      <c r="W56" s="219"/>
    </row>
    <row r="57" spans="23:23" s="189" customFormat="1" x14ac:dyDescent="0.25">
      <c r="W57" s="219"/>
    </row>
    <row r="58" spans="23:23" s="189" customFormat="1" x14ac:dyDescent="0.25">
      <c r="W58" s="219"/>
    </row>
    <row r="59" spans="23:23" s="189" customFormat="1" x14ac:dyDescent="0.25">
      <c r="W59" s="219"/>
    </row>
    <row r="60" spans="23:23" s="189" customFormat="1" x14ac:dyDescent="0.25">
      <c r="W60" s="219"/>
    </row>
    <row r="61" spans="23:23" s="189" customFormat="1" x14ac:dyDescent="0.25">
      <c r="W61" s="219"/>
    </row>
    <row r="62" spans="23:23" s="189" customFormat="1" x14ac:dyDescent="0.25">
      <c r="W62" s="219"/>
    </row>
    <row r="63" spans="23:23" s="189" customFormat="1" x14ac:dyDescent="0.25">
      <c r="W63" s="219"/>
    </row>
    <row r="64" spans="23:23" s="189" customFormat="1" x14ac:dyDescent="0.25">
      <c r="W64" s="219"/>
    </row>
    <row r="65" spans="23:23" s="189" customFormat="1" x14ac:dyDescent="0.25">
      <c r="W65" s="219"/>
    </row>
    <row r="66" spans="23:23" s="189" customFormat="1" x14ac:dyDescent="0.25">
      <c r="W66" s="219"/>
    </row>
    <row r="67" spans="23:23" s="189" customFormat="1" x14ac:dyDescent="0.25">
      <c r="W67" s="219"/>
    </row>
    <row r="68" spans="23:23" s="189" customFormat="1" x14ac:dyDescent="0.25">
      <c r="W68" s="219"/>
    </row>
    <row r="69" spans="23:23" s="189" customFormat="1" x14ac:dyDescent="0.25">
      <c r="W69" s="219"/>
    </row>
    <row r="70" spans="23:23" s="189" customFormat="1" x14ac:dyDescent="0.25">
      <c r="W70" s="219"/>
    </row>
    <row r="71" spans="23:23" s="189" customFormat="1" x14ac:dyDescent="0.25">
      <c r="W71" s="219"/>
    </row>
    <row r="72" spans="23:23" s="189" customFormat="1" x14ac:dyDescent="0.25">
      <c r="W72" s="219"/>
    </row>
    <row r="73" spans="23:23" s="189" customFormat="1" x14ac:dyDescent="0.25">
      <c r="W73" s="219"/>
    </row>
    <row r="74" spans="23:23" s="189" customFormat="1" x14ac:dyDescent="0.25">
      <c r="W74" s="219"/>
    </row>
    <row r="75" spans="23:23" s="189" customFormat="1" x14ac:dyDescent="0.25">
      <c r="W75" s="219"/>
    </row>
    <row r="76" spans="23:23" s="189" customFormat="1" x14ac:dyDescent="0.25">
      <c r="W76" s="219"/>
    </row>
    <row r="77" spans="23:23" s="189" customFormat="1" x14ac:dyDescent="0.25">
      <c r="W77" s="219"/>
    </row>
    <row r="78" spans="23:23" s="189" customFormat="1" x14ac:dyDescent="0.25">
      <c r="W78" s="219"/>
    </row>
    <row r="79" spans="23:23" s="189" customFormat="1" x14ac:dyDescent="0.25">
      <c r="W79" s="219"/>
    </row>
    <row r="80" spans="23:23" s="189" customFormat="1" x14ac:dyDescent="0.25">
      <c r="W80" s="219"/>
    </row>
    <row r="81" spans="23:23" s="189" customFormat="1" x14ac:dyDescent="0.25">
      <c r="W81" s="219"/>
    </row>
    <row r="82" spans="23:23" s="189" customFormat="1" x14ac:dyDescent="0.25">
      <c r="W82" s="219"/>
    </row>
    <row r="83" spans="23:23" s="189" customFormat="1" x14ac:dyDescent="0.25">
      <c r="W83" s="219"/>
    </row>
    <row r="84" spans="23:23" s="189" customFormat="1" x14ac:dyDescent="0.25">
      <c r="W84" s="219"/>
    </row>
    <row r="85" spans="23:23" s="189" customFormat="1" x14ac:dyDescent="0.25">
      <c r="W85" s="219"/>
    </row>
    <row r="86" spans="23:23" s="189" customFormat="1" x14ac:dyDescent="0.25">
      <c r="W86" s="219"/>
    </row>
    <row r="87" spans="23:23" s="189" customFormat="1" x14ac:dyDescent="0.25">
      <c r="W87" s="219"/>
    </row>
    <row r="88" spans="23:23" s="189" customFormat="1" x14ac:dyDescent="0.25">
      <c r="W88" s="219"/>
    </row>
    <row r="89" spans="23:23" s="189" customFormat="1" x14ac:dyDescent="0.25">
      <c r="W89" s="219"/>
    </row>
    <row r="90" spans="23:23" s="189" customFormat="1" x14ac:dyDescent="0.25">
      <c r="W90" s="219"/>
    </row>
    <row r="91" spans="23:23" s="189" customFormat="1" x14ac:dyDescent="0.25">
      <c r="W91" s="219"/>
    </row>
    <row r="92" spans="23:23" s="189" customFormat="1" x14ac:dyDescent="0.25">
      <c r="W92" s="219"/>
    </row>
    <row r="93" spans="23:23" s="189" customFormat="1" x14ac:dyDescent="0.25">
      <c r="W93" s="219"/>
    </row>
    <row r="94" spans="23:23" s="189" customFormat="1" x14ac:dyDescent="0.25">
      <c r="W94" s="219"/>
    </row>
    <row r="95" spans="23:23" s="189" customFormat="1" x14ac:dyDescent="0.25">
      <c r="W95" s="219"/>
    </row>
    <row r="96" spans="23:23" s="189" customFormat="1" x14ac:dyDescent="0.25">
      <c r="W96" s="219"/>
    </row>
    <row r="97" spans="23:23" s="189" customFormat="1" x14ac:dyDescent="0.25">
      <c r="W97" s="219"/>
    </row>
    <row r="98" spans="23:23" s="189" customFormat="1" x14ac:dyDescent="0.25">
      <c r="W98" s="219"/>
    </row>
    <row r="99" spans="23:23" s="189" customFormat="1" x14ac:dyDescent="0.25">
      <c r="W99" s="219"/>
    </row>
    <row r="100" spans="23:23" s="189" customFormat="1" x14ac:dyDescent="0.25">
      <c r="W100" s="219"/>
    </row>
    <row r="101" spans="23:23" s="189" customFormat="1" x14ac:dyDescent="0.25">
      <c r="W101" s="219"/>
    </row>
    <row r="102" spans="23:23" s="189" customFormat="1" x14ac:dyDescent="0.25">
      <c r="W102" s="219"/>
    </row>
    <row r="103" spans="23:23" s="189" customFormat="1" x14ac:dyDescent="0.25">
      <c r="W103" s="219"/>
    </row>
    <row r="104" spans="23:23" s="189" customFormat="1" x14ac:dyDescent="0.25">
      <c r="W104" s="219"/>
    </row>
    <row r="105" spans="23:23" s="189" customFormat="1" x14ac:dyDescent="0.25">
      <c r="W105" s="219"/>
    </row>
    <row r="106" spans="23:23" s="189" customFormat="1" x14ac:dyDescent="0.25">
      <c r="W106" s="219"/>
    </row>
    <row r="107" spans="23:23" s="189" customFormat="1" x14ac:dyDescent="0.25">
      <c r="W107" s="219"/>
    </row>
    <row r="108" spans="23:23" s="189" customFormat="1" x14ac:dyDescent="0.25">
      <c r="W108" s="219"/>
    </row>
    <row r="109" spans="23:23" s="189" customFormat="1" x14ac:dyDescent="0.25">
      <c r="W109" s="219"/>
    </row>
    <row r="110" spans="23:23" s="189" customFormat="1" x14ac:dyDescent="0.25">
      <c r="W110" s="219"/>
    </row>
    <row r="111" spans="23:23" s="189" customFormat="1" x14ac:dyDescent="0.25">
      <c r="W111" s="219"/>
    </row>
    <row r="112" spans="23:23" s="189" customFormat="1" x14ac:dyDescent="0.25">
      <c r="W112" s="219"/>
    </row>
    <row r="113" spans="23:23" s="189" customFormat="1" x14ac:dyDescent="0.25">
      <c r="W113" s="219"/>
    </row>
    <row r="114" spans="23:23" s="189" customFormat="1" x14ac:dyDescent="0.25">
      <c r="W114" s="219"/>
    </row>
    <row r="115" spans="23:23" s="189" customFormat="1" x14ac:dyDescent="0.25">
      <c r="W115" s="219"/>
    </row>
    <row r="116" spans="23:23" s="189" customFormat="1" x14ac:dyDescent="0.25">
      <c r="W116" s="219"/>
    </row>
    <row r="117" spans="23:23" s="189" customFormat="1" x14ac:dyDescent="0.25">
      <c r="W117" s="219"/>
    </row>
    <row r="118" spans="23:23" s="189" customFormat="1" x14ac:dyDescent="0.25">
      <c r="W118" s="219"/>
    </row>
    <row r="119" spans="23:23" s="189" customFormat="1" x14ac:dyDescent="0.25">
      <c r="W119" s="219"/>
    </row>
    <row r="120" spans="23:23" s="189" customFormat="1" x14ac:dyDescent="0.25">
      <c r="W120" s="219"/>
    </row>
    <row r="121" spans="23:23" s="189" customFormat="1" x14ac:dyDescent="0.25">
      <c r="W121" s="219"/>
    </row>
    <row r="122" spans="23:23" s="189" customFormat="1" x14ac:dyDescent="0.25">
      <c r="W122" s="219"/>
    </row>
    <row r="123" spans="23:23" s="189" customFormat="1" x14ac:dyDescent="0.25">
      <c r="W123" s="219"/>
    </row>
    <row r="124" spans="23:23" s="189" customFormat="1" x14ac:dyDescent="0.25">
      <c r="W124" s="219"/>
    </row>
    <row r="125" spans="23:23" s="189" customFormat="1" x14ac:dyDescent="0.25">
      <c r="W125" s="219"/>
    </row>
    <row r="126" spans="23:23" s="189" customFormat="1" x14ac:dyDescent="0.25">
      <c r="W126" s="219"/>
    </row>
    <row r="127" spans="23:23" s="189" customFormat="1" x14ac:dyDescent="0.25">
      <c r="W127" s="219"/>
    </row>
    <row r="128" spans="23:23" s="189" customFormat="1" x14ac:dyDescent="0.25">
      <c r="W128" s="219"/>
    </row>
    <row r="129" spans="23:23" s="189" customFormat="1" x14ac:dyDescent="0.25">
      <c r="W129" s="219"/>
    </row>
    <row r="130" spans="23:23" s="189" customFormat="1" x14ac:dyDescent="0.25">
      <c r="W130" s="219"/>
    </row>
    <row r="131" spans="23:23" s="189" customFormat="1" x14ac:dyDescent="0.25">
      <c r="W131" s="219"/>
    </row>
    <row r="132" spans="23:23" s="189" customFormat="1" x14ac:dyDescent="0.25">
      <c r="W132" s="219"/>
    </row>
    <row r="133" spans="23:23" s="189" customFormat="1" x14ac:dyDescent="0.25">
      <c r="W133" s="219"/>
    </row>
    <row r="134" spans="23:23" s="189" customFormat="1" x14ac:dyDescent="0.25">
      <c r="W134" s="219"/>
    </row>
    <row r="135" spans="23:23" s="189" customFormat="1" x14ac:dyDescent="0.25">
      <c r="W135" s="219"/>
    </row>
    <row r="136" spans="23:23" s="189" customFormat="1" x14ac:dyDescent="0.25">
      <c r="W136" s="219"/>
    </row>
    <row r="137" spans="23:23" s="189" customFormat="1" x14ac:dyDescent="0.25">
      <c r="W137" s="219"/>
    </row>
    <row r="138" spans="23:23" s="189" customFormat="1" x14ac:dyDescent="0.25">
      <c r="W138" s="219"/>
    </row>
    <row r="139" spans="23:23" s="189" customFormat="1" x14ac:dyDescent="0.25">
      <c r="W139" s="219"/>
    </row>
    <row r="140" spans="23:23" s="189" customFormat="1" x14ac:dyDescent="0.25">
      <c r="W140" s="219"/>
    </row>
    <row r="141" spans="23:23" s="189" customFormat="1" x14ac:dyDescent="0.25">
      <c r="W141" s="219"/>
    </row>
    <row r="142" spans="23:23" s="189" customFormat="1" x14ac:dyDescent="0.25">
      <c r="W142" s="219"/>
    </row>
    <row r="143" spans="23:23" s="189" customFormat="1" x14ac:dyDescent="0.25">
      <c r="W143" s="219"/>
    </row>
    <row r="144" spans="23:23" s="189" customFormat="1" x14ac:dyDescent="0.25">
      <c r="W144" s="219"/>
    </row>
    <row r="145" spans="3:23" s="189" customFormat="1" x14ac:dyDescent="0.25">
      <c r="W145" s="219"/>
    </row>
    <row r="146" spans="3:23" s="189" customFormat="1" x14ac:dyDescent="0.25">
      <c r="W146" s="219"/>
    </row>
    <row r="147" spans="3:23" s="189" customFormat="1" x14ac:dyDescent="0.25">
      <c r="W147" s="219"/>
    </row>
    <row r="148" spans="3:23" s="189" customFormat="1" x14ac:dyDescent="0.25">
      <c r="W148" s="219"/>
    </row>
    <row r="149" spans="3:23" s="189" customFormat="1" x14ac:dyDescent="0.25">
      <c r="W149" s="219"/>
    </row>
    <row r="150" spans="3:23" s="189" customFormat="1" x14ac:dyDescent="0.25">
      <c r="W150" s="219"/>
    </row>
    <row r="151" spans="3:23" s="189" customFormat="1" x14ac:dyDescent="0.25">
      <c r="W151" s="219"/>
    </row>
    <row r="152" spans="3:23" s="189" customFormat="1" x14ac:dyDescent="0.25">
      <c r="W152" s="219"/>
    </row>
    <row r="153" spans="3:23" s="189" customFormat="1" x14ac:dyDescent="0.25">
      <c r="W153" s="219"/>
    </row>
    <row r="154" spans="3:23" s="189" customFormat="1" x14ac:dyDescent="0.25">
      <c r="W154" s="219"/>
    </row>
    <row r="155" spans="3:23" s="189" customFormat="1" x14ac:dyDescent="0.25">
      <c r="W155" s="219"/>
    </row>
    <row r="156" spans="3:23" x14ac:dyDescent="0.25">
      <c r="C156" s="189"/>
      <c r="D156" s="189"/>
    </row>
    <row r="157" spans="3:23" x14ac:dyDescent="0.25">
      <c r="C157" s="189"/>
      <c r="D157" s="189"/>
    </row>
  </sheetData>
  <mergeCells count="4">
    <mergeCell ref="B1:C3"/>
    <mergeCell ref="D1:W1"/>
    <mergeCell ref="X1:AG1"/>
    <mergeCell ref="AH1:AI1"/>
  </mergeCells>
  <pageMargins left="0.7" right="0.7" top="0.75" bottom="0.75" header="0.3" footer="0.3"/>
  <pageSetup paperSize="9" scale="1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5"/>
  <sheetViews>
    <sheetView topLeftCell="A34" zoomScale="55" zoomScaleNormal="55" workbookViewId="0">
      <selection activeCell="C1090" sqref="C1090"/>
    </sheetView>
  </sheetViews>
  <sheetFormatPr defaultRowHeight="15" x14ac:dyDescent="0.25"/>
  <cols>
    <col min="1" max="1" width="21.140625" bestFit="1" customWidth="1"/>
    <col min="2" max="2" width="28.85546875" bestFit="1" customWidth="1"/>
    <col min="3" max="3" width="59.42578125" style="206" bestFit="1" customWidth="1"/>
    <col min="4" max="4" width="73.140625" style="189" bestFit="1" customWidth="1"/>
    <col min="5" max="5" width="51.5703125" style="189" bestFit="1" customWidth="1"/>
    <col min="6" max="6" width="46.140625" style="189" bestFit="1" customWidth="1"/>
    <col min="7" max="7" width="45.85546875" style="189" bestFit="1" customWidth="1"/>
    <col min="8" max="8" width="48.5703125" style="189" bestFit="1" customWidth="1"/>
    <col min="9" max="9" width="45.7109375" style="189" bestFit="1" customWidth="1"/>
    <col min="10" max="10" width="52.42578125" style="189" bestFit="1" customWidth="1"/>
    <col min="11" max="11" width="9" style="189"/>
    <col min="12" max="12" width="21.5703125" style="189" customWidth="1"/>
    <col min="13" max="13" width="46.140625" style="189" bestFit="1" customWidth="1"/>
    <col min="14" max="14" width="48.42578125" style="189" bestFit="1" customWidth="1"/>
    <col min="15" max="15" width="47.42578125" style="189" bestFit="1" customWidth="1"/>
    <col min="16" max="19" width="16.28515625" style="189" customWidth="1"/>
    <col min="20" max="20" width="18.85546875" style="189" bestFit="1" customWidth="1"/>
    <col min="21" max="22" width="18.85546875" style="189" customWidth="1"/>
    <col min="23" max="23" width="18.85546875" style="190" customWidth="1"/>
    <col min="24" max="24" width="25.28515625" style="191" bestFit="1" customWidth="1"/>
    <col min="25" max="25" width="26.5703125" style="189" bestFit="1" customWidth="1"/>
    <col min="26" max="26" width="29.5703125" style="189" customWidth="1"/>
    <col min="27" max="29" width="25.28515625" style="189" customWidth="1"/>
    <col min="30" max="30" width="22.5703125" style="189" customWidth="1"/>
    <col min="31" max="32" width="25.28515625" style="189" customWidth="1"/>
    <col min="33" max="33" width="54.42578125" style="190" bestFit="1" customWidth="1"/>
    <col min="34" max="34" width="54.42578125" bestFit="1" customWidth="1"/>
  </cols>
  <sheetData>
    <row r="1" spans="1:34" ht="21" customHeight="1" x14ac:dyDescent="0.25">
      <c r="B1" s="182"/>
      <c r="C1" s="222" t="s">
        <v>391</v>
      </c>
      <c r="D1" s="180" t="s">
        <v>392</v>
      </c>
      <c r="E1" s="180" t="s">
        <v>393</v>
      </c>
      <c r="F1" s="180" t="s">
        <v>394</v>
      </c>
      <c r="G1" s="180" t="s">
        <v>395</v>
      </c>
      <c r="H1" s="180" t="s">
        <v>396</v>
      </c>
      <c r="I1" s="180" t="s">
        <v>397</v>
      </c>
      <c r="J1" s="180" t="s">
        <v>398</v>
      </c>
      <c r="K1" s="180" t="s">
        <v>399</v>
      </c>
      <c r="L1" s="180" t="s">
        <v>400</v>
      </c>
      <c r="M1" s="180" t="s">
        <v>401</v>
      </c>
      <c r="N1" s="180" t="s">
        <v>402</v>
      </c>
      <c r="O1" s="180" t="s">
        <v>403</v>
      </c>
      <c r="P1" s="180" t="s">
        <v>468</v>
      </c>
      <c r="Q1" s="180" t="s">
        <v>469</v>
      </c>
      <c r="R1" s="180" t="s">
        <v>470</v>
      </c>
      <c r="S1" s="200"/>
      <c r="T1" s="200"/>
      <c r="U1" s="180" t="s">
        <v>472</v>
      </c>
      <c r="V1" s="200" t="s">
        <v>398</v>
      </c>
      <c r="W1" s="221" t="s">
        <v>399</v>
      </c>
      <c r="X1" s="223" t="s">
        <v>565</v>
      </c>
      <c r="Y1" s="222" t="s">
        <v>477</v>
      </c>
      <c r="Z1" s="180" t="s">
        <v>480</v>
      </c>
      <c r="AA1" s="180" t="s">
        <v>482</v>
      </c>
      <c r="AB1" s="180" t="s">
        <v>483</v>
      </c>
      <c r="AC1" s="180" t="s">
        <v>485</v>
      </c>
      <c r="AD1" s="180" t="s">
        <v>487</v>
      </c>
      <c r="AE1" s="180" t="s">
        <v>488</v>
      </c>
      <c r="AF1" s="180" t="s">
        <v>489</v>
      </c>
      <c r="AG1" s="180" t="s">
        <v>491</v>
      </c>
      <c r="AH1" s="197" t="s">
        <v>492</v>
      </c>
    </row>
    <row r="2" spans="1:34" s="179" customFormat="1" ht="157.5" x14ac:dyDescent="0.25">
      <c r="B2" s="183" t="s">
        <v>386</v>
      </c>
      <c r="C2" s="203" t="s">
        <v>387</v>
      </c>
      <c r="D2" s="178" t="s">
        <v>388</v>
      </c>
      <c r="E2" s="178"/>
      <c r="F2" s="178" t="s">
        <v>478</v>
      </c>
      <c r="G2" s="178"/>
      <c r="H2" s="178" t="s">
        <v>407</v>
      </c>
      <c r="I2" s="178" t="s">
        <v>467</v>
      </c>
      <c r="J2" s="178"/>
      <c r="K2" s="178"/>
      <c r="L2" s="178" t="s">
        <v>408</v>
      </c>
      <c r="M2" s="178" t="s">
        <v>409</v>
      </c>
      <c r="N2" s="178"/>
      <c r="O2" s="178" t="s">
        <v>410</v>
      </c>
      <c r="P2" s="178"/>
      <c r="Q2" s="178"/>
      <c r="R2" s="178"/>
      <c r="S2" s="178"/>
      <c r="T2" s="178" t="s">
        <v>471</v>
      </c>
      <c r="U2" s="178" t="s">
        <v>474</v>
      </c>
      <c r="V2" s="192"/>
      <c r="W2" s="192"/>
      <c r="X2" s="192" t="s">
        <v>479</v>
      </c>
      <c r="Y2" s="198" t="s">
        <v>481</v>
      </c>
      <c r="Z2" s="198" t="s">
        <v>490</v>
      </c>
      <c r="AA2" s="199" t="s">
        <v>484</v>
      </c>
      <c r="AB2" s="199"/>
      <c r="AC2" s="198" t="s">
        <v>496</v>
      </c>
      <c r="AD2" s="198" t="s">
        <v>497</v>
      </c>
      <c r="AE2" s="198" t="s">
        <v>498</v>
      </c>
      <c r="AF2" s="239" t="s">
        <v>493</v>
      </c>
      <c r="AG2" s="193" t="s">
        <v>494</v>
      </c>
      <c r="AH2" s="185" t="s">
        <v>411</v>
      </c>
    </row>
    <row r="3" spans="1:34" x14ac:dyDescent="0.25">
      <c r="B3" s="184"/>
      <c r="C3" s="204" t="s">
        <v>507</v>
      </c>
      <c r="D3" s="195" t="s">
        <v>508</v>
      </c>
      <c r="E3" s="195" t="s">
        <v>509</v>
      </c>
      <c r="F3" s="195" t="s">
        <v>510</v>
      </c>
      <c r="G3" s="195" t="s">
        <v>511</v>
      </c>
      <c r="H3" s="195" t="s">
        <v>593</v>
      </c>
      <c r="I3" s="195" t="s">
        <v>594</v>
      </c>
      <c r="J3" s="195" t="s">
        <v>563</v>
      </c>
      <c r="K3" s="195" t="s">
        <v>564</v>
      </c>
      <c r="L3" s="195" t="s">
        <v>595</v>
      </c>
      <c r="M3" s="195" t="s">
        <v>596</v>
      </c>
      <c r="N3" s="195" t="s">
        <v>597</v>
      </c>
      <c r="O3" s="195" t="s">
        <v>598</v>
      </c>
      <c r="P3" s="177"/>
      <c r="Q3" s="177"/>
      <c r="R3" s="177"/>
      <c r="S3" s="177"/>
      <c r="T3" s="177"/>
      <c r="U3" s="177" t="s">
        <v>473</v>
      </c>
      <c r="V3" s="177"/>
      <c r="W3" s="188"/>
      <c r="X3" s="194"/>
      <c r="Y3" s="177"/>
      <c r="Z3" s="177"/>
      <c r="AA3" s="177"/>
      <c r="AB3" s="177" t="s">
        <v>486</v>
      </c>
      <c r="AC3" s="177"/>
      <c r="AD3" s="177"/>
      <c r="AE3" s="177"/>
      <c r="AF3" s="177"/>
      <c r="AG3" s="188"/>
      <c r="AH3" s="186" t="s">
        <v>389</v>
      </c>
    </row>
    <row r="4" spans="1:34" s="181" customFormat="1" ht="21" x14ac:dyDescent="0.35">
      <c r="B4" s="231" t="s">
        <v>107</v>
      </c>
      <c r="C4" s="222" t="s">
        <v>391</v>
      </c>
      <c r="D4" s="180" t="s">
        <v>392</v>
      </c>
      <c r="E4" s="180" t="s">
        <v>393</v>
      </c>
      <c r="F4" s="180" t="s">
        <v>394</v>
      </c>
      <c r="G4" s="180" t="s">
        <v>395</v>
      </c>
      <c r="H4" s="180" t="s">
        <v>396</v>
      </c>
      <c r="I4" s="180" t="s">
        <v>397</v>
      </c>
      <c r="J4" s="180" t="s">
        <v>398</v>
      </c>
      <c r="K4" s="180" t="s">
        <v>399</v>
      </c>
      <c r="L4" s="180" t="s">
        <v>400</v>
      </c>
      <c r="M4" s="180" t="s">
        <v>401</v>
      </c>
      <c r="N4" s="180" t="s">
        <v>402</v>
      </c>
      <c r="O4" s="180" t="s">
        <v>403</v>
      </c>
      <c r="P4" s="180" t="s">
        <v>468</v>
      </c>
      <c r="Q4" s="180" t="s">
        <v>469</v>
      </c>
      <c r="R4" s="180" t="s">
        <v>470</v>
      </c>
      <c r="S4" s="180" t="s">
        <v>472</v>
      </c>
      <c r="T4" s="180" t="s">
        <v>475</v>
      </c>
      <c r="U4" s="180" t="s">
        <v>476</v>
      </c>
      <c r="V4" s="223" t="s">
        <v>565</v>
      </c>
      <c r="W4" s="222" t="s">
        <v>477</v>
      </c>
      <c r="X4" s="180" t="s">
        <v>480</v>
      </c>
      <c r="Y4" s="180" t="s">
        <v>482</v>
      </c>
      <c r="Z4" s="180" t="s">
        <v>483</v>
      </c>
      <c r="AA4" s="180" t="s">
        <v>485</v>
      </c>
      <c r="AB4" s="180" t="s">
        <v>487</v>
      </c>
      <c r="AC4" s="180" t="s">
        <v>488</v>
      </c>
      <c r="AD4" s="180" t="s">
        <v>489</v>
      </c>
      <c r="AE4" s="180" t="s">
        <v>491</v>
      </c>
      <c r="AF4" s="197" t="s">
        <v>492</v>
      </c>
      <c r="AG4" s="201" t="s">
        <v>404</v>
      </c>
      <c r="AH4" s="200" t="s">
        <v>499</v>
      </c>
    </row>
    <row r="5" spans="1:34" s="189" customFormat="1" x14ac:dyDescent="0.25">
      <c r="A5" s="233" t="s">
        <v>245</v>
      </c>
      <c r="B5" s="234" t="s">
        <v>405</v>
      </c>
      <c r="C5" s="235" t="str">
        <f>IF('Proprietà e Elementi'!D5="x",CONCATENATE(C$4,".",$A5,".",$B5), "")</f>
        <v/>
      </c>
      <c r="D5" s="235" t="str">
        <f>IF('Proprietà e Elementi'!E5="x",CONCATENATE(D$4,".",$A5,".",$B5), "")</f>
        <v/>
      </c>
      <c r="E5" s="235" t="str">
        <f>IF('Proprietà e Elementi'!F5="x",CONCATENATE(E$4,".",$A5,".",$B5), "")</f>
        <v>IfcCurtainWall.ElementoDatiAnagrafici.Numero_di_serie</v>
      </c>
      <c r="F5" s="235" t="str">
        <f>IF('Proprietà e Elementi'!G5="x",CONCATENATE(F$4,".",$A5,".",$B5), "")</f>
        <v>IfcDoor.ElementoDatiAnagrafici.Numero_di_serie</v>
      </c>
      <c r="G5" s="235" t="str">
        <f>IF('Proprietà e Elementi'!H5="x",CONCATENATE(G$4,".",$A5,".",$B5), "")</f>
        <v/>
      </c>
      <c r="H5" s="235" t="str">
        <f>IF('Proprietà e Elementi'!I5="x",CONCATENATE(H$4,".",$A5,".",$B5), "")</f>
        <v>IfcWindow.ElementoDatiAnagrafici.Numero_di_serie</v>
      </c>
      <c r="I5" s="235" t="str">
        <f>IF('Proprietà e Elementi'!J5="x",CONCATENATE(I$4,".",$A5,".",$B5), "")</f>
        <v/>
      </c>
      <c r="J5" s="235" t="str">
        <f>IF('Proprietà e Elementi'!K5="x",CONCATENATE(J$4,".",$A5,".",$B5), "")</f>
        <v/>
      </c>
      <c r="K5" s="235" t="str">
        <f>IF('Proprietà e Elementi'!L5="x",CONCATENATE(K$4,".",$A5,".",$B5), "")</f>
        <v>IfcStair.ElementoDatiAnagrafici.Numero_di_serie</v>
      </c>
      <c r="L5" s="235" t="str">
        <f>IF('Proprietà e Elementi'!M5="x",CONCATENATE(L$4,".",$A5,".",$B5), "")</f>
        <v/>
      </c>
      <c r="M5" s="235" t="str">
        <f>IF('Proprietà e Elementi'!N5="x",CONCATENATE(M$4,".",$A5,".",$B5), "")</f>
        <v/>
      </c>
      <c r="N5" s="235" t="str">
        <f>IF('Proprietà e Elementi'!O5="x",CONCATENATE(N$4,".",$A5,".",$B5), "")</f>
        <v>IfcColumn.ElementoDatiAnagrafici.Numero_di_serie</v>
      </c>
      <c r="O5" s="235" t="str">
        <f>IF('Proprietà e Elementi'!P5="x",CONCATENATE(O$4,".",$A5,".",$B5), "")</f>
        <v>IfcRailing.ElementoDatiAnagrafici.Numero_di_serie</v>
      </c>
      <c r="P5" s="235" t="str">
        <f>IF('Proprietà e Elementi'!Q5="x",CONCATENATE(P$4,".",$A5,".",$B5), "")</f>
        <v/>
      </c>
      <c r="Q5" s="235" t="str">
        <f>IF('Proprietà e Elementi'!R5="x",CONCATENATE(Q$4,".",$A5,".",$B5), "")</f>
        <v/>
      </c>
      <c r="R5" s="235" t="str">
        <f>IF('Proprietà e Elementi'!S5="x",CONCATENATE(R$4,".",$A5,".",$B5), "")</f>
        <v/>
      </c>
      <c r="S5" s="235" t="str">
        <f>IF('Proprietà e Elementi'!T5="x",CONCATENATE(S$4,".",$A5,".",$B5), "")</f>
        <v/>
      </c>
      <c r="T5" s="235" t="str">
        <f>IF('Proprietà e Elementi'!U5="x",CONCATENATE(T$4,".",$A5,".",$B5), "")</f>
        <v/>
      </c>
      <c r="U5" s="235" t="str">
        <f>IF('Proprietà e Elementi'!V5="x",CONCATENATE(U$4,".",$A5,".",$B5), "")</f>
        <v/>
      </c>
      <c r="V5" s="235" t="str">
        <f>IF('Proprietà e Elementi'!W5="x",CONCATENATE(V$4,".",$A5,".",$B5), "")</f>
        <v/>
      </c>
      <c r="W5" s="235" t="str">
        <f>IF('Proprietà e Elementi'!X5="x",CONCATENATE(W$4,".",$A5,".",$B5), "")</f>
        <v>IfcDistributionControlElement.ElementoDatiAnagrafici.Numero_di_serie</v>
      </c>
      <c r="X5" s="235" t="str">
        <f>IF('Proprietà e Elementi'!Y5="x",CONCATENATE(X$4,".",$A5,".",$B5), "")</f>
        <v/>
      </c>
      <c r="Y5" s="235" t="str">
        <f>IF('Proprietà e Elementi'!Z5="x",CONCATENATE(Y$4,".",$A5,".",$B5), "")</f>
        <v>IfcEnergyConversionDevice.ElementoDatiAnagrafici.Numero_di_serie</v>
      </c>
      <c r="Z5" s="235" t="str">
        <f>IF('Proprietà e Elementi'!AA5="x",CONCATENATE(Z$4,".",$A5,".",$B5), "")</f>
        <v>IfcFlowController.ElementoDatiAnagrafici.Numero_di_serie</v>
      </c>
      <c r="AA5" s="235" t="str">
        <f>IF('Proprietà e Elementi'!AB5="x",CONCATENATE(AA$4,".",$A5,".",$B5), "")</f>
        <v>IfcFlowFitting.ElementoDatiAnagrafici.Numero_di_serie</v>
      </c>
      <c r="AB5" s="235" t="str">
        <f>IF('Proprietà e Elementi'!AC5="x",CONCATENATE(AB$4,".",$A5,".",$B5), "")</f>
        <v>IfcFlowMovingDevice .ElementoDatiAnagrafici.Numero_di_serie</v>
      </c>
      <c r="AC5" s="235" t="str">
        <f>IF('Proprietà e Elementi'!AD5="x",CONCATENATE(AC$4,".",$A5,".",$B5), "")</f>
        <v>IfcFlowSegment.ElementoDatiAnagrafici.Numero_di_serie</v>
      </c>
      <c r="AD5" s="235" t="str">
        <f>IF('Proprietà e Elementi'!AE5="x",CONCATENATE(AD$4,".",$A5,".",$B5), "")</f>
        <v>IfcFlowStorageDevice.ElementoDatiAnagrafici.Numero_di_serie</v>
      </c>
      <c r="AE5" s="235" t="str">
        <f>IF('Proprietà e Elementi'!AF5="x",CONCATENATE(AE$4,".",$A5,".",$B5), "")</f>
        <v>IfcFlowTerminal.ElementoDatiAnagrafici.Numero_di_serie</v>
      </c>
      <c r="AF5" s="235" t="str">
        <f>IF('Proprietà e Elementi'!AG5="x",CONCATENATE(AF$4,".",$A5,".",$B5), "")</f>
        <v>IfcFlowTreatmentDevice.ElementoDatiAnagrafici.Numero_di_serie</v>
      </c>
      <c r="AG5" s="235" t="str">
        <f>IF('Proprietà e Elementi'!AH5="x",CONCATENATE(AG$4,".",$A5,".",$B5), "")</f>
        <v>IfcTransportElement.ElementoDatiAnagrafici.Numero_di_serie</v>
      </c>
      <c r="AH5" s="235" t="str">
        <f>IF('Proprietà e Elementi'!AI5="x",CONCATENATE(AH$4,".",$A5,".",$B5), "")</f>
        <v>IfcFurnishingElement.ElementoDatiAnagrafici.Numero_di_serie</v>
      </c>
    </row>
    <row r="6" spans="1:34" s="189" customFormat="1" x14ac:dyDescent="0.25">
      <c r="A6" s="236" t="s">
        <v>245</v>
      </c>
      <c r="B6" s="234" t="s">
        <v>247</v>
      </c>
      <c r="C6" s="235" t="str">
        <f>IF('Proprietà e Elementi'!D6="x",CONCATENATE(C$4,".",$A6,".",$B6), "")</f>
        <v>IfcCovering.ElementoDatiAnagrafici.Fornitore</v>
      </c>
      <c r="D6" s="235" t="str">
        <f>IF('Proprietà e Elementi'!E6="x",CONCATENATE(D$4,".",$A6,".",$B6), "")</f>
        <v/>
      </c>
      <c r="E6" s="235" t="str">
        <f>IF('Proprietà e Elementi'!F6="x",CONCATENATE(E$4,".",$A6,".",$B6), "")</f>
        <v>IfcCurtainWall.ElementoDatiAnagrafici.Fornitore</v>
      </c>
      <c r="F6" s="235" t="str">
        <f>IF('Proprietà e Elementi'!G6="x",CONCATENATE(F$4,".",$A6,".",$B6), "")</f>
        <v>IfcDoor.ElementoDatiAnagrafici.Fornitore</v>
      </c>
      <c r="G6" s="235" t="str">
        <f>IF('Proprietà e Elementi'!H6="x",CONCATENATE(G$4,".",$A6,".",$B6), "")</f>
        <v/>
      </c>
      <c r="H6" s="235" t="str">
        <f>IF('Proprietà e Elementi'!I6="x",CONCATENATE(H$4,".",$A6,".",$B6), "")</f>
        <v>IfcWindow.ElementoDatiAnagrafici.Fornitore</v>
      </c>
      <c r="I6" s="235" t="str">
        <f>IF('Proprietà e Elementi'!J6="x",CONCATENATE(I$4,".",$A6,".",$B6), "")</f>
        <v/>
      </c>
      <c r="J6" s="235" t="str">
        <f>IF('Proprietà e Elementi'!K6="x",CONCATENATE(J$4,".",$A6,".",$B6), "")</f>
        <v/>
      </c>
      <c r="K6" s="235" t="str">
        <f>IF('Proprietà e Elementi'!L6="x",CONCATENATE(K$4,".",$A6,".",$B6), "")</f>
        <v>IfcStair.ElementoDatiAnagrafici.Fornitore</v>
      </c>
      <c r="L6" s="235" t="str">
        <f>IF('Proprietà e Elementi'!M6="x",CONCATENATE(L$4,".",$A6,".",$B6), "")</f>
        <v>IfcBeam.ElementoDatiAnagrafici.Fornitore</v>
      </c>
      <c r="M6" s="235" t="str">
        <f>IF('Proprietà e Elementi'!N6="x",CONCATENATE(M$4,".",$A6,".",$B6), "")</f>
        <v/>
      </c>
      <c r="N6" s="235" t="str">
        <f>IF('Proprietà e Elementi'!O6="x",CONCATENATE(N$4,".",$A6,".",$B6), "")</f>
        <v>IfcColumn.ElementoDatiAnagrafici.Fornitore</v>
      </c>
      <c r="O6" s="235" t="str">
        <f>IF('Proprietà e Elementi'!P6="x",CONCATENATE(O$4,".",$A6,".",$B6), "")</f>
        <v>IfcRailing.ElementoDatiAnagrafici.Fornitore</v>
      </c>
      <c r="P6" s="235" t="str">
        <f>IF('Proprietà e Elementi'!Q6="x",CONCATENATE(P$4,".",$A6,".",$B6), "")</f>
        <v>IfcReinforcingBar.ElementoDatiAnagrafici.Fornitore</v>
      </c>
      <c r="Q6" s="235" t="str">
        <f>IF('Proprietà e Elementi'!R6="x",CONCATENATE(Q$4,".",$A6,".",$B6), "")</f>
        <v>IfcReinforcingMesh.ElementoDatiAnagrafici.Fornitore</v>
      </c>
      <c r="R6" s="235" t="str">
        <f>IF('Proprietà e Elementi'!S6="x",CONCATENATE(R$4,".",$A6,".",$B6), "")</f>
        <v>IfcTendon.ElementoDatiAnagrafici.Fornitore</v>
      </c>
      <c r="S6" s="235" t="str">
        <f>IF('Proprietà e Elementi'!T6="x",CONCATENATE(S$4,".",$A6,".",$B6), "")</f>
        <v/>
      </c>
      <c r="T6" s="235" t="str">
        <f>IF('Proprietà e Elementi'!U6="x",CONCATENATE(T$4,".",$A6,".",$B6), "")</f>
        <v/>
      </c>
      <c r="U6" s="235" t="str">
        <f>IF('Proprietà e Elementi'!V6="x",CONCATENATE(U$4,".",$A6,".",$B6), "")</f>
        <v/>
      </c>
      <c r="V6" s="235" t="str">
        <f>IF('Proprietà e Elementi'!W6="x",CONCATENATE(V$4,".",$A6,".",$B6), "")</f>
        <v/>
      </c>
      <c r="W6" s="235" t="str">
        <f>IF('Proprietà e Elementi'!X6="x",CONCATENATE(W$4,".",$A6,".",$B6), "")</f>
        <v>IfcDistributionControlElement.ElementoDatiAnagrafici.Fornitore</v>
      </c>
      <c r="X6" s="235" t="str">
        <f>IF('Proprietà e Elementi'!Y6="x",CONCATENATE(X$4,".",$A6,".",$B6), "")</f>
        <v/>
      </c>
      <c r="Y6" s="235" t="str">
        <f>IF('Proprietà e Elementi'!Z6="x",CONCATENATE(Y$4,".",$A6,".",$B6), "")</f>
        <v>IfcEnergyConversionDevice.ElementoDatiAnagrafici.Fornitore</v>
      </c>
      <c r="Z6" s="235" t="str">
        <f>IF('Proprietà e Elementi'!AA6="x",CONCATENATE(Z$4,".",$A6,".",$B6), "")</f>
        <v>IfcFlowController.ElementoDatiAnagrafici.Fornitore</v>
      </c>
      <c r="AA6" s="235" t="str">
        <f>IF('Proprietà e Elementi'!AB6="x",CONCATENATE(AA$4,".",$A6,".",$B6), "")</f>
        <v>IfcFlowFitting.ElementoDatiAnagrafici.Fornitore</v>
      </c>
      <c r="AB6" s="235" t="str">
        <f>IF('Proprietà e Elementi'!AC6="x",CONCATENATE(AB$4,".",$A6,".",$B6), "")</f>
        <v>IfcFlowMovingDevice .ElementoDatiAnagrafici.Fornitore</v>
      </c>
      <c r="AC6" s="235" t="str">
        <f>IF('Proprietà e Elementi'!AD6="x",CONCATENATE(AC$4,".",$A6,".",$B6), "")</f>
        <v>IfcFlowSegment.ElementoDatiAnagrafici.Fornitore</v>
      </c>
      <c r="AD6" s="235" t="str">
        <f>IF('Proprietà e Elementi'!AE6="x",CONCATENATE(AD$4,".",$A6,".",$B6), "")</f>
        <v>IfcFlowStorageDevice.ElementoDatiAnagrafici.Fornitore</v>
      </c>
      <c r="AE6" s="235" t="str">
        <f>IF('Proprietà e Elementi'!AF6="x",CONCATENATE(AE$4,".",$A6,".",$B6), "")</f>
        <v>IfcFlowTerminal.ElementoDatiAnagrafici.Fornitore</v>
      </c>
      <c r="AF6" s="235" t="str">
        <f>IF('Proprietà e Elementi'!AG6="x",CONCATENATE(AF$4,".",$A6,".",$B6), "")</f>
        <v>IfcFlowTreatmentDevice.ElementoDatiAnagrafici.Fornitore</v>
      </c>
      <c r="AG6" s="235" t="str">
        <f>IF('Proprietà e Elementi'!AH6="x",CONCATENATE(AG$4,".",$A6,".",$B6), "")</f>
        <v>IfcTransportElement.ElementoDatiAnagrafici.Fornitore</v>
      </c>
      <c r="AH6" s="235" t="str">
        <f>IF('Proprietà e Elementi'!AI6="x",CONCATENATE(AH$4,".",$A6,".",$B6), "")</f>
        <v>IfcFurnishingElement.ElementoDatiAnagrafici.Fornitore</v>
      </c>
    </row>
    <row r="7" spans="1:34" s="189" customFormat="1" x14ac:dyDescent="0.25">
      <c r="A7" s="233" t="s">
        <v>245</v>
      </c>
      <c r="B7" s="234" t="s">
        <v>249</v>
      </c>
      <c r="C7" s="235" t="str">
        <f>IF('Proprietà e Elementi'!D7="x",CONCATENATE(C$4,".",$A7,".",$B7), "")</f>
        <v>IfcCovering.ElementoDatiAnagrafici.Installatore</v>
      </c>
      <c r="D7" s="235" t="str">
        <f>IF('Proprietà e Elementi'!E7="x",CONCATENATE(D$4,".",$A7,".",$B7), "")</f>
        <v/>
      </c>
      <c r="E7" s="235" t="str">
        <f>IF('Proprietà e Elementi'!F7="x",CONCATENATE(E$4,".",$A7,".",$B7), "")</f>
        <v>IfcCurtainWall.ElementoDatiAnagrafici.Installatore</v>
      </c>
      <c r="F7" s="235" t="str">
        <f>IF('Proprietà e Elementi'!G7="x",CONCATENATE(F$4,".",$A7,".",$B7), "")</f>
        <v>IfcDoor.ElementoDatiAnagrafici.Installatore</v>
      </c>
      <c r="G7" s="235" t="str">
        <f>IF('Proprietà e Elementi'!H7="x",CONCATENATE(G$4,".",$A7,".",$B7), "")</f>
        <v/>
      </c>
      <c r="H7" s="235" t="str">
        <f>IF('Proprietà e Elementi'!I7="x",CONCATENATE(H$4,".",$A7,".",$B7), "")</f>
        <v>IfcWindow.ElementoDatiAnagrafici.Installatore</v>
      </c>
      <c r="I7" s="235" t="str">
        <f>IF('Proprietà e Elementi'!J7="x",CONCATENATE(I$4,".",$A7,".",$B7), "")</f>
        <v/>
      </c>
      <c r="J7" s="235" t="str">
        <f>IF('Proprietà e Elementi'!K7="x",CONCATENATE(J$4,".",$A7,".",$B7), "")</f>
        <v/>
      </c>
      <c r="K7" s="235" t="str">
        <f>IF('Proprietà e Elementi'!L7="x",CONCATENATE(K$4,".",$A7,".",$B7), "")</f>
        <v>IfcStair.ElementoDatiAnagrafici.Installatore</v>
      </c>
      <c r="L7" s="235" t="str">
        <f>IF('Proprietà e Elementi'!M7="x",CONCATENATE(L$4,".",$A7,".",$B7), "")</f>
        <v>IfcBeam.ElementoDatiAnagrafici.Installatore</v>
      </c>
      <c r="M7" s="235" t="str">
        <f>IF('Proprietà e Elementi'!N7="x",CONCATENATE(M$4,".",$A7,".",$B7), "")</f>
        <v/>
      </c>
      <c r="N7" s="235" t="str">
        <f>IF('Proprietà e Elementi'!O7="x",CONCATENATE(N$4,".",$A7,".",$B7), "")</f>
        <v>IfcColumn.ElementoDatiAnagrafici.Installatore</v>
      </c>
      <c r="O7" s="235" t="str">
        <f>IF('Proprietà e Elementi'!P7="x",CONCATENATE(O$4,".",$A7,".",$B7), "")</f>
        <v>IfcRailing.ElementoDatiAnagrafici.Installatore</v>
      </c>
      <c r="P7" s="235" t="str">
        <f>IF('Proprietà e Elementi'!Q7="x",CONCATENATE(P$4,".",$A7,".",$B7), "")</f>
        <v/>
      </c>
      <c r="Q7" s="235" t="str">
        <f>IF('Proprietà e Elementi'!R7="x",CONCATENATE(Q$4,".",$A7,".",$B7), "")</f>
        <v/>
      </c>
      <c r="R7" s="235" t="str">
        <f>IF('Proprietà e Elementi'!S7="x",CONCATENATE(R$4,".",$A7,".",$B7), "")</f>
        <v/>
      </c>
      <c r="S7" s="235" t="str">
        <f>IF('Proprietà e Elementi'!T7="x",CONCATENATE(S$4,".",$A7,".",$B7), "")</f>
        <v/>
      </c>
      <c r="T7" s="235" t="str">
        <f>IF('Proprietà e Elementi'!U7="x",CONCATENATE(T$4,".",$A7,".",$B7), "")</f>
        <v/>
      </c>
      <c r="U7" s="235" t="str">
        <f>IF('Proprietà e Elementi'!V7="x",CONCATENATE(U$4,".",$A7,".",$B7), "")</f>
        <v/>
      </c>
      <c r="V7" s="235" t="str">
        <f>IF('Proprietà e Elementi'!W7="x",CONCATENATE(V$4,".",$A7,".",$B7), "")</f>
        <v/>
      </c>
      <c r="W7" s="235" t="str">
        <f>IF('Proprietà e Elementi'!X7="x",CONCATENATE(W$4,".",$A7,".",$B7), "")</f>
        <v>IfcDistributionControlElement.ElementoDatiAnagrafici.Installatore</v>
      </c>
      <c r="X7" s="235" t="str">
        <f>IF('Proprietà e Elementi'!Y7="x",CONCATENATE(X$4,".",$A7,".",$B7), "")</f>
        <v/>
      </c>
      <c r="Y7" s="235" t="str">
        <f>IF('Proprietà e Elementi'!Z7="x",CONCATENATE(Y$4,".",$A7,".",$B7), "")</f>
        <v>IfcEnergyConversionDevice.ElementoDatiAnagrafici.Installatore</v>
      </c>
      <c r="Z7" s="235" t="str">
        <f>IF('Proprietà e Elementi'!AA7="x",CONCATENATE(Z$4,".",$A7,".",$B7), "")</f>
        <v>IfcFlowController.ElementoDatiAnagrafici.Installatore</v>
      </c>
      <c r="AA7" s="235" t="str">
        <f>IF('Proprietà e Elementi'!AB7="x",CONCATENATE(AA$4,".",$A7,".",$B7), "")</f>
        <v>IfcFlowFitting.ElementoDatiAnagrafici.Installatore</v>
      </c>
      <c r="AB7" s="235" t="str">
        <f>IF('Proprietà e Elementi'!AC7="x",CONCATENATE(AB$4,".",$A7,".",$B7), "")</f>
        <v>IfcFlowMovingDevice .ElementoDatiAnagrafici.Installatore</v>
      </c>
      <c r="AC7" s="235" t="str">
        <f>IF('Proprietà e Elementi'!AD7="x",CONCATENATE(AC$4,".",$A7,".",$B7), "")</f>
        <v>IfcFlowSegment.ElementoDatiAnagrafici.Installatore</v>
      </c>
      <c r="AD7" s="235" t="str">
        <f>IF('Proprietà e Elementi'!AE7="x",CONCATENATE(AD$4,".",$A7,".",$B7), "")</f>
        <v>IfcFlowStorageDevice.ElementoDatiAnagrafici.Installatore</v>
      </c>
      <c r="AE7" s="235" t="str">
        <f>IF('Proprietà e Elementi'!AF7="x",CONCATENATE(AE$4,".",$A7,".",$B7), "")</f>
        <v>IfcFlowTerminal.ElementoDatiAnagrafici.Installatore</v>
      </c>
      <c r="AF7" s="235" t="str">
        <f>IF('Proprietà e Elementi'!AG7="x",CONCATENATE(AF$4,".",$A7,".",$B7), "")</f>
        <v>IfcFlowTreatmentDevice.ElementoDatiAnagrafici.Installatore</v>
      </c>
      <c r="AG7" s="235" t="str">
        <f>IF('Proprietà e Elementi'!AH7="x",CONCATENATE(AG$4,".",$A7,".",$B7), "")</f>
        <v>IfcTransportElement.ElementoDatiAnagrafici.Installatore</v>
      </c>
      <c r="AH7" s="235" t="str">
        <f>IF('Proprietà e Elementi'!AI7="x",CONCATENATE(AH$4,".",$A7,".",$B7), "")</f>
        <v>IfcFurnishingElement.ElementoDatiAnagrafici.Installatore</v>
      </c>
    </row>
    <row r="8" spans="1:34" s="189" customFormat="1" x14ac:dyDescent="0.25">
      <c r="A8" s="236" t="s">
        <v>245</v>
      </c>
      <c r="B8" s="234" t="s">
        <v>2</v>
      </c>
      <c r="C8" s="235" t="str">
        <f>IF('Proprietà e Elementi'!D8="x",CONCATENATE(C$4,".",$A8,".",$B8), "")</f>
        <v>IfcCovering.ElementoDatiAnagrafici.Descrizione</v>
      </c>
      <c r="D8" s="235" t="str">
        <f>IF('Proprietà e Elementi'!E8="x",CONCATENATE(D$4,".",$A8,".",$B8), "")</f>
        <v>IfcSlab.ElementoDatiAnagrafici.Descrizione</v>
      </c>
      <c r="E8" s="235" t="str">
        <f>IF('Proprietà e Elementi'!F8="x",CONCATENATE(E$4,".",$A8,".",$B8), "")</f>
        <v>IfcCurtainWall.ElementoDatiAnagrafici.Descrizione</v>
      </c>
      <c r="F8" s="235" t="str">
        <f>IF('Proprietà e Elementi'!G8="x",CONCATENATE(F$4,".",$A8,".",$B8), "")</f>
        <v>IfcDoor.ElementoDatiAnagrafici.Descrizione</v>
      </c>
      <c r="G8" s="235" t="str">
        <f>IF('Proprietà e Elementi'!H8="x",CONCATENATE(G$4,".",$A8,".",$B8), "")</f>
        <v>IfcRoof.ElementoDatiAnagrafici.Descrizione</v>
      </c>
      <c r="H8" s="235" t="str">
        <f>IF('Proprietà e Elementi'!I8="x",CONCATENATE(H$4,".",$A8,".",$B8), "")</f>
        <v>IfcWindow.ElementoDatiAnagrafici.Descrizione</v>
      </c>
      <c r="I8" s="235" t="str">
        <f>IF('Proprietà e Elementi'!J8="x",CONCATENATE(I$4,".",$A8,".",$B8), "")</f>
        <v>IfcWall.ElementoDatiAnagrafici.Descrizione</v>
      </c>
      <c r="J8" s="235" t="str">
        <f>IF('Proprietà e Elementi'!K8="x",CONCATENATE(J$4,".",$A8,".",$B8), "")</f>
        <v>IfcRamp.ElementoDatiAnagrafici.Descrizione</v>
      </c>
      <c r="K8" s="235" t="str">
        <f>IF('Proprietà e Elementi'!L8="x",CONCATENATE(K$4,".",$A8,".",$B8), "")</f>
        <v>IfcStair.ElementoDatiAnagrafici.Descrizione</v>
      </c>
      <c r="L8" s="235" t="str">
        <f>IF('Proprietà e Elementi'!M8="x",CONCATENATE(L$4,".",$A8,".",$B8), "")</f>
        <v>IfcBeam.ElementoDatiAnagrafici.Descrizione</v>
      </c>
      <c r="M8" s="235" t="str">
        <f>IF('Proprietà e Elementi'!N8="x",CONCATENATE(M$4,".",$A8,".",$B8), "")</f>
        <v>IfcPlate.ElementoDatiAnagrafici.Descrizione</v>
      </c>
      <c r="N8" s="235" t="str">
        <f>IF('Proprietà e Elementi'!O8="x",CONCATENATE(N$4,".",$A8,".",$B8), "")</f>
        <v>IfcColumn.ElementoDatiAnagrafici.Descrizione</v>
      </c>
      <c r="O8" s="235" t="str">
        <f>IF('Proprietà e Elementi'!P8="x",CONCATENATE(O$4,".",$A8,".",$B8), "")</f>
        <v>IfcRailing.ElementoDatiAnagrafici.Descrizione</v>
      </c>
      <c r="P8" s="235" t="str">
        <f>IF('Proprietà e Elementi'!Q8="x",CONCATENATE(P$4,".",$A8,".",$B8), "")</f>
        <v>IfcReinforcingBar.ElementoDatiAnagrafici.Descrizione</v>
      </c>
      <c r="Q8" s="235" t="str">
        <f>IF('Proprietà e Elementi'!R8="x",CONCATENATE(Q$4,".",$A8,".",$B8), "")</f>
        <v>IfcReinforcingMesh.ElementoDatiAnagrafici.Descrizione</v>
      </c>
      <c r="R8" s="235" t="str">
        <f>IF('Proprietà e Elementi'!S8="x",CONCATENATE(R$4,".",$A8,".",$B8), "")</f>
        <v>IfcTendon.ElementoDatiAnagrafici.Descrizione</v>
      </c>
      <c r="S8" s="235" t="str">
        <f>IF('Proprietà e Elementi'!T8="x",CONCATENATE(S$4,".",$A8,".",$B8), "")</f>
        <v/>
      </c>
      <c r="T8" s="235" t="str">
        <f>IF('Proprietà e Elementi'!U8="x",CONCATENATE(T$4,".",$A8,".",$B8), "")</f>
        <v/>
      </c>
      <c r="U8" s="235" t="str">
        <f>IF('Proprietà e Elementi'!V8="x",CONCATENATE(U$4,".",$A8,".",$B8), "")</f>
        <v/>
      </c>
      <c r="V8" s="235" t="str">
        <f>IF('Proprietà e Elementi'!W8="x",CONCATENATE(V$4,".",$A8,".",$B8), "")</f>
        <v/>
      </c>
      <c r="W8" s="235" t="str">
        <f>IF('Proprietà e Elementi'!X8="x",CONCATENATE(W$4,".",$A8,".",$B8), "")</f>
        <v>IfcDistributionControlElement.ElementoDatiAnagrafici.Descrizione</v>
      </c>
      <c r="X8" s="235" t="str">
        <f>IF('Proprietà e Elementi'!Y8="x",CONCATENATE(X$4,".",$A8,".",$B8), "")</f>
        <v/>
      </c>
      <c r="Y8" s="235" t="str">
        <f>IF('Proprietà e Elementi'!Z8="x",CONCATENATE(Y$4,".",$A8,".",$B8), "")</f>
        <v>IfcEnergyConversionDevice.ElementoDatiAnagrafici.Descrizione</v>
      </c>
      <c r="Z8" s="235" t="str">
        <f>IF('Proprietà e Elementi'!AA8="x",CONCATENATE(Z$4,".",$A8,".",$B8), "")</f>
        <v>IfcFlowController.ElementoDatiAnagrafici.Descrizione</v>
      </c>
      <c r="AA8" s="235" t="str">
        <f>IF('Proprietà e Elementi'!AB8="x",CONCATENATE(AA$4,".",$A8,".",$B8), "")</f>
        <v>IfcFlowFitting.ElementoDatiAnagrafici.Descrizione</v>
      </c>
      <c r="AB8" s="235" t="str">
        <f>IF('Proprietà e Elementi'!AC8="x",CONCATENATE(AB$4,".",$A8,".",$B8), "")</f>
        <v>IfcFlowMovingDevice .ElementoDatiAnagrafici.Descrizione</v>
      </c>
      <c r="AC8" s="235" t="str">
        <f>IF('Proprietà e Elementi'!AD8="x",CONCATENATE(AC$4,".",$A8,".",$B8), "")</f>
        <v>IfcFlowSegment.ElementoDatiAnagrafici.Descrizione</v>
      </c>
      <c r="AD8" s="235" t="str">
        <f>IF('Proprietà e Elementi'!AE8="x",CONCATENATE(AD$4,".",$A8,".",$B8), "")</f>
        <v>IfcFlowStorageDevice.ElementoDatiAnagrafici.Descrizione</v>
      </c>
      <c r="AE8" s="235" t="str">
        <f>IF('Proprietà e Elementi'!AF8="x",CONCATENATE(AE$4,".",$A8,".",$B8), "")</f>
        <v>IfcFlowTerminal.ElementoDatiAnagrafici.Descrizione</v>
      </c>
      <c r="AF8" s="235" t="str">
        <f>IF('Proprietà e Elementi'!AG8="x",CONCATENATE(AF$4,".",$A8,".",$B8), "")</f>
        <v>IfcFlowTreatmentDevice.ElementoDatiAnagrafici.Descrizione</v>
      </c>
      <c r="AG8" s="235" t="str">
        <f>IF('Proprietà e Elementi'!AH8="x",CONCATENATE(AG$4,".",$A8,".",$B8), "")</f>
        <v>IfcTransportElement.ElementoDatiAnagrafici.Descrizione</v>
      </c>
      <c r="AH8" s="235" t="str">
        <f>IF('Proprietà e Elementi'!AI8="x",CONCATENATE(AH$4,".",$A8,".",$B8), "")</f>
        <v>IfcFurnishingElement.ElementoDatiAnagrafici.Descrizione</v>
      </c>
    </row>
    <row r="9" spans="1:34" s="189" customFormat="1" x14ac:dyDescent="0.25">
      <c r="A9" s="233" t="s">
        <v>245</v>
      </c>
      <c r="B9" s="234" t="s">
        <v>243</v>
      </c>
      <c r="C9" s="235" t="str">
        <f>IF('Proprietà e Elementi'!D9="x",CONCATENATE(C$4,".",$A9,".",$B9), "")</f>
        <v>IfcCovering.ElementoDatiAnagrafici.Modello</v>
      </c>
      <c r="D9" s="235" t="str">
        <f>IF('Proprietà e Elementi'!E9="x",CONCATENATE(D$4,".",$A9,".",$B9), "")</f>
        <v/>
      </c>
      <c r="E9" s="235" t="str">
        <f>IF('Proprietà e Elementi'!F9="x",CONCATENATE(E$4,".",$A9,".",$B9), "")</f>
        <v>IfcCurtainWall.ElementoDatiAnagrafici.Modello</v>
      </c>
      <c r="F9" s="235" t="str">
        <f>IF('Proprietà e Elementi'!G9="x",CONCATENATE(F$4,".",$A9,".",$B9), "")</f>
        <v>IfcDoor.ElementoDatiAnagrafici.Modello</v>
      </c>
      <c r="G9" s="235" t="str">
        <f>IF('Proprietà e Elementi'!H9="x",CONCATENATE(G$4,".",$A9,".",$B9), "")</f>
        <v/>
      </c>
      <c r="H9" s="235" t="str">
        <f>IF('Proprietà e Elementi'!I9="x",CONCATENATE(H$4,".",$A9,".",$B9), "")</f>
        <v>IfcWindow.ElementoDatiAnagrafici.Modello</v>
      </c>
      <c r="I9" s="235" t="str">
        <f>IF('Proprietà e Elementi'!J9="x",CONCATENATE(I$4,".",$A9,".",$B9), "")</f>
        <v/>
      </c>
      <c r="J9" s="235" t="str">
        <f>IF('Proprietà e Elementi'!K9="x",CONCATENATE(J$4,".",$A9,".",$B9), "")</f>
        <v/>
      </c>
      <c r="K9" s="235" t="str">
        <f>IF('Proprietà e Elementi'!L9="x",CONCATENATE(K$4,".",$A9,".",$B9), "")</f>
        <v>IfcStair.ElementoDatiAnagrafici.Modello</v>
      </c>
      <c r="L9" s="235" t="str">
        <f>IF('Proprietà e Elementi'!M9="x",CONCATENATE(L$4,".",$A9,".",$B9), "")</f>
        <v>IfcBeam.ElementoDatiAnagrafici.Modello</v>
      </c>
      <c r="M9" s="235" t="str">
        <f>IF('Proprietà e Elementi'!N9="x",CONCATENATE(M$4,".",$A9,".",$B9), "")</f>
        <v/>
      </c>
      <c r="N9" s="235" t="str">
        <f>IF('Proprietà e Elementi'!O9="x",CONCATENATE(N$4,".",$A9,".",$B9), "")</f>
        <v>IfcColumn.ElementoDatiAnagrafici.Modello</v>
      </c>
      <c r="O9" s="235" t="str">
        <f>IF('Proprietà e Elementi'!P9="x",CONCATENATE(O$4,".",$A9,".",$B9), "")</f>
        <v>IfcRailing.ElementoDatiAnagrafici.Modello</v>
      </c>
      <c r="P9" s="235" t="str">
        <f>IF('Proprietà e Elementi'!Q9="x",CONCATENATE(P$4,".",$A9,".",$B9), "")</f>
        <v/>
      </c>
      <c r="Q9" s="235" t="str">
        <f>IF('Proprietà e Elementi'!R9="x",CONCATENATE(Q$4,".",$A9,".",$B9), "")</f>
        <v/>
      </c>
      <c r="R9" s="235" t="str">
        <f>IF('Proprietà e Elementi'!S9="x",CONCATENATE(R$4,".",$A9,".",$B9), "")</f>
        <v/>
      </c>
      <c r="S9" s="235" t="str">
        <f>IF('Proprietà e Elementi'!T9="x",CONCATENATE(S$4,".",$A9,".",$B9), "")</f>
        <v/>
      </c>
      <c r="T9" s="235" t="str">
        <f>IF('Proprietà e Elementi'!U9="x",CONCATENATE(T$4,".",$A9,".",$B9), "")</f>
        <v/>
      </c>
      <c r="U9" s="235" t="str">
        <f>IF('Proprietà e Elementi'!V9="x",CONCATENATE(U$4,".",$A9,".",$B9), "")</f>
        <v/>
      </c>
      <c r="V9" s="235" t="str">
        <f>IF('Proprietà e Elementi'!W9="x",CONCATENATE(V$4,".",$A9,".",$B9), "")</f>
        <v/>
      </c>
      <c r="W9" s="235" t="str">
        <f>IF('Proprietà e Elementi'!X9="x",CONCATENATE(W$4,".",$A9,".",$B9), "")</f>
        <v>IfcDistributionControlElement.ElementoDatiAnagrafici.Modello</v>
      </c>
      <c r="X9" s="235" t="str">
        <f>IF('Proprietà e Elementi'!Y9="x",CONCATENATE(X$4,".",$A9,".",$B9), "")</f>
        <v/>
      </c>
      <c r="Y9" s="235" t="str">
        <f>IF('Proprietà e Elementi'!Z9="x",CONCATENATE(Y$4,".",$A9,".",$B9), "")</f>
        <v>IfcEnergyConversionDevice.ElementoDatiAnagrafici.Modello</v>
      </c>
      <c r="Z9" s="235" t="str">
        <f>IF('Proprietà e Elementi'!AA9="x",CONCATENATE(Z$4,".",$A9,".",$B9), "")</f>
        <v>IfcFlowController.ElementoDatiAnagrafici.Modello</v>
      </c>
      <c r="AA9" s="235" t="str">
        <f>IF('Proprietà e Elementi'!AB9="x",CONCATENATE(AA$4,".",$A9,".",$B9), "")</f>
        <v>IfcFlowFitting.ElementoDatiAnagrafici.Modello</v>
      </c>
      <c r="AB9" s="235" t="str">
        <f>IF('Proprietà e Elementi'!AC9="x",CONCATENATE(AB$4,".",$A9,".",$B9), "")</f>
        <v>IfcFlowMovingDevice .ElementoDatiAnagrafici.Modello</v>
      </c>
      <c r="AC9" s="235" t="str">
        <f>IF('Proprietà e Elementi'!AD9="x",CONCATENATE(AC$4,".",$A9,".",$B9), "")</f>
        <v>IfcFlowSegment.ElementoDatiAnagrafici.Modello</v>
      </c>
      <c r="AD9" s="235" t="str">
        <f>IF('Proprietà e Elementi'!AE9="x",CONCATENATE(AD$4,".",$A9,".",$B9), "")</f>
        <v>IfcFlowStorageDevice.ElementoDatiAnagrafici.Modello</v>
      </c>
      <c r="AE9" s="235" t="str">
        <f>IF('Proprietà e Elementi'!AF9="x",CONCATENATE(AE$4,".",$A9,".",$B9), "")</f>
        <v>IfcFlowTerminal.ElementoDatiAnagrafici.Modello</v>
      </c>
      <c r="AF9" s="235" t="str">
        <f>IF('Proprietà e Elementi'!AG9="x",CONCATENATE(AF$4,".",$A9,".",$B9), "")</f>
        <v>IfcFlowTreatmentDevice.ElementoDatiAnagrafici.Modello</v>
      </c>
      <c r="AG9" s="235" t="str">
        <f>IF('Proprietà e Elementi'!AH9="x",CONCATENATE(AG$4,".",$A9,".",$B9), "")</f>
        <v>IfcTransportElement.ElementoDatiAnagrafici.Modello</v>
      </c>
      <c r="AH9" s="235" t="str">
        <f>IF('Proprietà e Elementi'!AI9="x",CONCATENATE(AH$4,".",$A9,".",$B9), "")</f>
        <v>IfcFurnishingElement.ElementoDatiAnagrafici.Modello</v>
      </c>
    </row>
    <row r="10" spans="1:34" s="189" customFormat="1" x14ac:dyDescent="0.25">
      <c r="A10" s="236" t="s">
        <v>245</v>
      </c>
      <c r="B10" s="234" t="s">
        <v>244</v>
      </c>
      <c r="C10" s="235" t="str">
        <f>IF('Proprietà e Elementi'!D10="x",CONCATENATE(C$4,".",$A10,".",$B10), "")</f>
        <v>IfcCovering.ElementoDatiAnagrafici.Produttore</v>
      </c>
      <c r="D10" s="235" t="str">
        <f>IF('Proprietà e Elementi'!E10="x",CONCATENATE(D$4,".",$A10,".",$B10), "")</f>
        <v>IfcSlab.ElementoDatiAnagrafici.Produttore</v>
      </c>
      <c r="E10" s="235" t="str">
        <f>IF('Proprietà e Elementi'!F10="x",CONCATENATE(E$4,".",$A10,".",$B10), "")</f>
        <v>IfcCurtainWall.ElementoDatiAnagrafici.Produttore</v>
      </c>
      <c r="F10" s="235" t="str">
        <f>IF('Proprietà e Elementi'!G10="x",CONCATENATE(F$4,".",$A10,".",$B10), "")</f>
        <v>IfcDoor.ElementoDatiAnagrafici.Produttore</v>
      </c>
      <c r="G10" s="235" t="str">
        <f>IF('Proprietà e Elementi'!H10="x",CONCATENATE(G$4,".",$A10,".",$B10), "")</f>
        <v/>
      </c>
      <c r="H10" s="235" t="str">
        <f>IF('Proprietà e Elementi'!I10="x",CONCATENATE(H$4,".",$A10,".",$B10), "")</f>
        <v>IfcWindow.ElementoDatiAnagrafici.Produttore</v>
      </c>
      <c r="I10" s="235" t="str">
        <f>IF('Proprietà e Elementi'!J10="x",CONCATENATE(I$4,".",$A10,".",$B10), "")</f>
        <v/>
      </c>
      <c r="J10" s="235" t="str">
        <f>IF('Proprietà e Elementi'!K10="x",CONCATENATE(J$4,".",$A10,".",$B10), "")</f>
        <v/>
      </c>
      <c r="K10" s="235" t="str">
        <f>IF('Proprietà e Elementi'!L10="x",CONCATENATE(K$4,".",$A10,".",$B10), "")</f>
        <v>IfcStair.ElementoDatiAnagrafici.Produttore</v>
      </c>
      <c r="L10" s="235" t="str">
        <f>IF('Proprietà e Elementi'!M10="x",CONCATENATE(L$4,".",$A10,".",$B10), "")</f>
        <v>IfcBeam.ElementoDatiAnagrafici.Produttore</v>
      </c>
      <c r="M10" s="235" t="str">
        <f>IF('Proprietà e Elementi'!N10="x",CONCATENATE(M$4,".",$A10,".",$B10), "")</f>
        <v/>
      </c>
      <c r="N10" s="235" t="str">
        <f>IF('Proprietà e Elementi'!O10="x",CONCATENATE(N$4,".",$A10,".",$B10), "")</f>
        <v>IfcColumn.ElementoDatiAnagrafici.Produttore</v>
      </c>
      <c r="O10" s="235" t="str">
        <f>IF('Proprietà e Elementi'!P10="x",CONCATENATE(O$4,".",$A10,".",$B10), "")</f>
        <v>IfcRailing.ElementoDatiAnagrafici.Produttore</v>
      </c>
      <c r="P10" s="235" t="str">
        <f>IF('Proprietà e Elementi'!Q10="x",CONCATENATE(P$4,".",$A10,".",$B10), "")</f>
        <v>IfcReinforcingBar.ElementoDatiAnagrafici.Produttore</v>
      </c>
      <c r="Q10" s="235" t="str">
        <f>IF('Proprietà e Elementi'!R10="x",CONCATENATE(Q$4,".",$A10,".",$B10), "")</f>
        <v>IfcReinforcingMesh.ElementoDatiAnagrafici.Produttore</v>
      </c>
      <c r="R10" s="235" t="str">
        <f>IF('Proprietà e Elementi'!S10="x",CONCATENATE(R$4,".",$A10,".",$B10), "")</f>
        <v>IfcTendon.ElementoDatiAnagrafici.Produttore</v>
      </c>
      <c r="S10" s="235" t="str">
        <f>IF('Proprietà e Elementi'!T10="x",CONCATENATE(S$4,".",$A10,".",$B10), "")</f>
        <v/>
      </c>
      <c r="T10" s="235" t="str">
        <f>IF('Proprietà e Elementi'!U10="x",CONCATENATE(T$4,".",$A10,".",$B10), "")</f>
        <v/>
      </c>
      <c r="U10" s="235" t="str">
        <f>IF('Proprietà e Elementi'!V10="x",CONCATENATE(U$4,".",$A10,".",$B10), "")</f>
        <v/>
      </c>
      <c r="V10" s="235" t="str">
        <f>IF('Proprietà e Elementi'!W10="x",CONCATENATE(V$4,".",$A10,".",$B10), "")</f>
        <v/>
      </c>
      <c r="W10" s="235" t="str">
        <f>IF('Proprietà e Elementi'!X10="x",CONCATENATE(W$4,".",$A10,".",$B10), "")</f>
        <v>IfcDistributionControlElement.ElementoDatiAnagrafici.Produttore</v>
      </c>
      <c r="X10" s="235" t="str">
        <f>IF('Proprietà e Elementi'!Y10="x",CONCATENATE(X$4,".",$A10,".",$B10), "")</f>
        <v/>
      </c>
      <c r="Y10" s="235" t="str">
        <f>IF('Proprietà e Elementi'!Z10="x",CONCATENATE(Y$4,".",$A10,".",$B10), "")</f>
        <v>IfcEnergyConversionDevice.ElementoDatiAnagrafici.Produttore</v>
      </c>
      <c r="Z10" s="235" t="str">
        <f>IF('Proprietà e Elementi'!AA10="x",CONCATENATE(Z$4,".",$A10,".",$B10), "")</f>
        <v>IfcFlowController.ElementoDatiAnagrafici.Produttore</v>
      </c>
      <c r="AA10" s="235" t="str">
        <f>IF('Proprietà e Elementi'!AB10="x",CONCATENATE(AA$4,".",$A10,".",$B10), "")</f>
        <v>IfcFlowFitting.ElementoDatiAnagrafici.Produttore</v>
      </c>
      <c r="AB10" s="235" t="str">
        <f>IF('Proprietà e Elementi'!AC10="x",CONCATENATE(AB$4,".",$A10,".",$B10), "")</f>
        <v>IfcFlowMovingDevice .ElementoDatiAnagrafici.Produttore</v>
      </c>
      <c r="AC10" s="235" t="str">
        <f>IF('Proprietà e Elementi'!AD10="x",CONCATENATE(AC$4,".",$A10,".",$B10), "")</f>
        <v>IfcFlowSegment.ElementoDatiAnagrafici.Produttore</v>
      </c>
      <c r="AD10" s="235" t="str">
        <f>IF('Proprietà e Elementi'!AE10="x",CONCATENATE(AD$4,".",$A10,".",$B10), "")</f>
        <v>IfcFlowStorageDevice.ElementoDatiAnagrafici.Produttore</v>
      </c>
      <c r="AE10" s="235" t="str">
        <f>IF('Proprietà e Elementi'!AF10="x",CONCATENATE(AE$4,".",$A10,".",$B10), "")</f>
        <v>IfcFlowTerminal.ElementoDatiAnagrafici.Produttore</v>
      </c>
      <c r="AF10" s="235" t="str">
        <f>IF('Proprietà e Elementi'!AG10="x",CONCATENATE(AF$4,".",$A10,".",$B10), "")</f>
        <v>IfcFlowTreatmentDevice.ElementoDatiAnagrafici.Produttore</v>
      </c>
      <c r="AG10" s="235" t="str">
        <f>IF('Proprietà e Elementi'!AH10="x",CONCATENATE(AG$4,".",$A10,".",$B10), "")</f>
        <v>IfcTransportElement.ElementoDatiAnagrafici.Produttore</v>
      </c>
      <c r="AH10" s="235" t="str">
        <f>IF('Proprietà e Elementi'!AI10="x",CONCATENATE(AH$4,".",$A10,".",$B10), "")</f>
        <v>IfcFurnishingElement.ElementoDatiAnagrafici.Produttore</v>
      </c>
    </row>
    <row r="11" spans="1:34" s="189" customFormat="1" x14ac:dyDescent="0.25">
      <c r="A11" s="233" t="s">
        <v>251</v>
      </c>
      <c r="B11" s="234" t="s">
        <v>583</v>
      </c>
      <c r="C11" s="235" t="str">
        <f>IF('Proprietà e Elementi'!D11="x",CONCATENATE(C$4,".",$A11,".",$B11), "")</f>
        <v>IfcCovering.ElementoDatiQualitativi.IndicePrestazioneAcustica</v>
      </c>
      <c r="D11" s="235" t="str">
        <f>IF('Proprietà e Elementi'!E11="x",CONCATENATE(D$4,".",$A11,".",$B11), "")</f>
        <v>IfcSlab.ElementoDatiQualitativi.IndicePrestazioneAcustica</v>
      </c>
      <c r="E11" s="235" t="str">
        <f>IF('Proprietà e Elementi'!F11="x",CONCATENATE(E$4,".",$A11,".",$B11), "")</f>
        <v>IfcCurtainWall.ElementoDatiQualitativi.IndicePrestazioneAcustica</v>
      </c>
      <c r="F11" s="235" t="str">
        <f>IF('Proprietà e Elementi'!G11="x",CONCATENATE(F$4,".",$A11,".",$B11), "")</f>
        <v>IfcDoor.ElementoDatiQualitativi.IndicePrestazioneAcustica</v>
      </c>
      <c r="G11" s="235" t="str">
        <f>IF('Proprietà e Elementi'!H11="x",CONCATENATE(G$4,".",$A11,".",$B11), "")</f>
        <v>IfcRoof.ElementoDatiQualitativi.IndicePrestazioneAcustica</v>
      </c>
      <c r="H11" s="235" t="str">
        <f>IF('Proprietà e Elementi'!I11="x",CONCATENATE(H$4,".",$A11,".",$B11), "")</f>
        <v>IfcWindow.ElementoDatiQualitativi.IndicePrestazioneAcustica</v>
      </c>
      <c r="I11" s="235" t="str">
        <f>IF('Proprietà e Elementi'!J11="x",CONCATENATE(I$4,".",$A11,".",$B11), "")</f>
        <v>IfcWall.ElementoDatiQualitativi.IndicePrestazioneAcustica</v>
      </c>
      <c r="J11" s="235" t="str">
        <f>IF('Proprietà e Elementi'!K11="x",CONCATENATE(J$4,".",$A11,".",$B11), "")</f>
        <v/>
      </c>
      <c r="K11" s="235" t="str">
        <f>IF('Proprietà e Elementi'!L11="x",CONCATENATE(K$4,".",$A11,".",$B11), "")</f>
        <v/>
      </c>
      <c r="L11" s="235" t="str">
        <f>IF('Proprietà e Elementi'!M11="x",CONCATENATE(L$4,".",$A11,".",$B11), "")</f>
        <v/>
      </c>
      <c r="M11" s="235" t="str">
        <f>IF('Proprietà e Elementi'!N11="x",CONCATENATE(M$4,".",$A11,".",$B11), "")</f>
        <v/>
      </c>
      <c r="N11" s="235" t="str">
        <f>IF('Proprietà e Elementi'!O11="x",CONCATENATE(N$4,".",$A11,".",$B11), "")</f>
        <v/>
      </c>
      <c r="O11" s="235" t="str">
        <f>IF('Proprietà e Elementi'!P11="x",CONCATENATE(O$4,".",$A11,".",$B11), "")</f>
        <v/>
      </c>
      <c r="P11" s="235" t="str">
        <f>IF('Proprietà e Elementi'!Q11="x",CONCATENATE(P$4,".",$A11,".",$B11), "")</f>
        <v/>
      </c>
      <c r="Q11" s="235" t="str">
        <f>IF('Proprietà e Elementi'!R11="x",CONCATENATE(Q$4,".",$A11,".",$B11), "")</f>
        <v/>
      </c>
      <c r="R11" s="235" t="str">
        <f>IF('Proprietà e Elementi'!S11="x",CONCATENATE(R$4,".",$A11,".",$B11), "")</f>
        <v/>
      </c>
      <c r="S11" s="235" t="str">
        <f>IF('Proprietà e Elementi'!T11="x",CONCATENATE(S$4,".",$A11,".",$B11), "")</f>
        <v/>
      </c>
      <c r="T11" s="235" t="str">
        <f>IF('Proprietà e Elementi'!U11="x",CONCATENATE(T$4,".",$A11,".",$B11), "")</f>
        <v/>
      </c>
      <c r="U11" s="235" t="str">
        <f>IF('Proprietà e Elementi'!V11="x",CONCATENATE(U$4,".",$A11,".",$B11), "")</f>
        <v/>
      </c>
      <c r="V11" s="235" t="str">
        <f>IF('Proprietà e Elementi'!W11="x",CONCATENATE(V$4,".",$A11,".",$B11), "")</f>
        <v/>
      </c>
      <c r="W11" s="235" t="str">
        <f>IF('Proprietà e Elementi'!X11="x",CONCATENATE(W$4,".",$A11,".",$B11), "")</f>
        <v/>
      </c>
      <c r="X11" s="235" t="str">
        <f>IF('Proprietà e Elementi'!Y11="x",CONCATENATE(X$4,".",$A11,".",$B11), "")</f>
        <v/>
      </c>
      <c r="Y11" s="235" t="str">
        <f>IF('Proprietà e Elementi'!Z11="x",CONCATENATE(Y$4,".",$A11,".",$B11), "")</f>
        <v/>
      </c>
      <c r="Z11" s="235" t="str">
        <f>IF('Proprietà e Elementi'!AA11="x",CONCATENATE(Z$4,".",$A11,".",$B11), "")</f>
        <v/>
      </c>
      <c r="AA11" s="235" t="str">
        <f>IF('Proprietà e Elementi'!AB11="x",CONCATENATE(AA$4,".",$A11,".",$B11), "")</f>
        <v/>
      </c>
      <c r="AB11" s="235" t="str">
        <f>IF('Proprietà e Elementi'!AC11="x",CONCATENATE(AB$4,".",$A11,".",$B11), "")</f>
        <v/>
      </c>
      <c r="AC11" s="235" t="str">
        <f>IF('Proprietà e Elementi'!AD11="x",CONCATENATE(AC$4,".",$A11,".",$B11), "")</f>
        <v/>
      </c>
      <c r="AD11" s="235" t="str">
        <f>IF('Proprietà e Elementi'!AE11="x",CONCATENATE(AD$4,".",$A11,".",$B11), "")</f>
        <v/>
      </c>
      <c r="AE11" s="235" t="str">
        <f>IF('Proprietà e Elementi'!AF11="x",CONCATENATE(AE$4,".",$A11,".",$B11), "")</f>
        <v/>
      </c>
      <c r="AF11" s="235" t="str">
        <f>IF('Proprietà e Elementi'!AG11="x",CONCATENATE(AF$4,".",$A11,".",$B11), "")</f>
        <v/>
      </c>
      <c r="AG11" s="235" t="str">
        <f>IF('Proprietà e Elementi'!AH11="x",CONCATENATE(AG$4,".",$A11,".",$B11), "")</f>
        <v/>
      </c>
      <c r="AH11" s="235" t="str">
        <f>IF('Proprietà e Elementi'!AI11="x",CONCATENATE(AH$4,".",$A11,".",$B11), "")</f>
        <v/>
      </c>
    </row>
    <row r="12" spans="1:34" s="189" customFormat="1" x14ac:dyDescent="0.25">
      <c r="A12" s="236" t="s">
        <v>251</v>
      </c>
      <c r="B12" s="234" t="s">
        <v>584</v>
      </c>
      <c r="C12" s="235" t="str">
        <f>IF('Proprietà e Elementi'!D12="x",CONCATENATE(C$4,".",$A12,".",$B12), "")</f>
        <v/>
      </c>
      <c r="D12" s="235" t="str">
        <f>IF('Proprietà e Elementi'!E12="x",CONCATENATE(D$4,".",$A12,".",$B12), "")</f>
        <v/>
      </c>
      <c r="E12" s="235" t="str">
        <f>IF('Proprietà e Elementi'!F12="x",CONCATENATE(E$4,".",$A12,".",$B12), "")</f>
        <v/>
      </c>
      <c r="F12" s="235" t="str">
        <f>IF('Proprietà e Elementi'!G12="x",CONCATENATE(F$4,".",$A12,".",$B12), "")</f>
        <v>IfcDoor.ElementoDatiQualitativi.AccessibilitaDisabili</v>
      </c>
      <c r="G12" s="235" t="str">
        <f>IF('Proprietà e Elementi'!H12="x",CONCATENATE(G$4,".",$A12,".",$B12), "")</f>
        <v/>
      </c>
      <c r="H12" s="235" t="str">
        <f>IF('Proprietà e Elementi'!I12="x",CONCATENATE(H$4,".",$A12,".",$B12), "")</f>
        <v/>
      </c>
      <c r="I12" s="235" t="str">
        <f>IF('Proprietà e Elementi'!J12="x",CONCATENATE(I$4,".",$A12,".",$B12), "")</f>
        <v/>
      </c>
      <c r="J12" s="235" t="str">
        <f>IF('Proprietà e Elementi'!K12="x",CONCATENATE(J$4,".",$A12,".",$B12), "")</f>
        <v>IfcRamp.ElementoDatiQualitativi.AccessibilitaDisabili</v>
      </c>
      <c r="K12" s="235" t="str">
        <f>IF('Proprietà e Elementi'!L12="x",CONCATENATE(K$4,".",$A12,".",$B12), "")</f>
        <v>IfcStair.ElementoDatiQualitativi.AccessibilitaDisabili</v>
      </c>
      <c r="L12" s="235" t="str">
        <f>IF('Proprietà e Elementi'!M12="x",CONCATENATE(L$4,".",$A12,".",$B12), "")</f>
        <v/>
      </c>
      <c r="M12" s="235" t="str">
        <f>IF('Proprietà e Elementi'!N12="x",CONCATENATE(M$4,".",$A12,".",$B12), "")</f>
        <v/>
      </c>
      <c r="N12" s="235" t="str">
        <f>IF('Proprietà e Elementi'!O12="x",CONCATENATE(N$4,".",$A12,".",$B12), "")</f>
        <v/>
      </c>
      <c r="O12" s="235" t="str">
        <f>IF('Proprietà e Elementi'!P12="x",CONCATENATE(O$4,".",$A12,".",$B12), "")</f>
        <v/>
      </c>
      <c r="P12" s="235" t="str">
        <f>IF('Proprietà e Elementi'!Q12="x",CONCATENATE(P$4,".",$A12,".",$B12), "")</f>
        <v/>
      </c>
      <c r="Q12" s="235" t="str">
        <f>IF('Proprietà e Elementi'!R12="x",CONCATENATE(Q$4,".",$A12,".",$B12), "")</f>
        <v/>
      </c>
      <c r="R12" s="235" t="str">
        <f>IF('Proprietà e Elementi'!S12="x",CONCATENATE(R$4,".",$A12,".",$B12), "")</f>
        <v/>
      </c>
      <c r="S12" s="235" t="str">
        <f>IF('Proprietà e Elementi'!T12="x",CONCATENATE(S$4,".",$A12,".",$B12), "")</f>
        <v/>
      </c>
      <c r="T12" s="235" t="str">
        <f>IF('Proprietà e Elementi'!U12="x",CONCATENATE(T$4,".",$A12,".",$B12), "")</f>
        <v/>
      </c>
      <c r="U12" s="235" t="str">
        <f>IF('Proprietà e Elementi'!V12="x",CONCATENATE(U$4,".",$A12,".",$B12), "")</f>
        <v/>
      </c>
      <c r="V12" s="235" t="str">
        <f>IF('Proprietà e Elementi'!W12="x",CONCATENATE(V$4,".",$A12,".",$B12), "")</f>
        <v/>
      </c>
      <c r="W12" s="235" t="str">
        <f>IF('Proprietà e Elementi'!X12="x",CONCATENATE(W$4,".",$A12,".",$B12), "")</f>
        <v/>
      </c>
      <c r="X12" s="235" t="str">
        <f>IF('Proprietà e Elementi'!Y12="x",CONCATENATE(X$4,".",$A12,".",$B12), "")</f>
        <v/>
      </c>
      <c r="Y12" s="235" t="str">
        <f>IF('Proprietà e Elementi'!Z12="x",CONCATENATE(Y$4,".",$A12,".",$B12), "")</f>
        <v/>
      </c>
      <c r="Z12" s="235" t="str">
        <f>IF('Proprietà e Elementi'!AA12="x",CONCATENATE(Z$4,".",$A12,".",$B12), "")</f>
        <v/>
      </c>
      <c r="AA12" s="235" t="str">
        <f>IF('Proprietà e Elementi'!AB12="x",CONCATENATE(AA$4,".",$A12,".",$B12), "")</f>
        <v/>
      </c>
      <c r="AB12" s="235" t="str">
        <f>IF('Proprietà e Elementi'!AC12="x",CONCATENATE(AB$4,".",$A12,".",$B12), "")</f>
        <v/>
      </c>
      <c r="AC12" s="235" t="str">
        <f>IF('Proprietà e Elementi'!AD12="x",CONCATENATE(AC$4,".",$A12,".",$B12), "")</f>
        <v/>
      </c>
      <c r="AD12" s="235" t="str">
        <f>IF('Proprietà e Elementi'!AE12="x",CONCATENATE(AD$4,".",$A12,".",$B12), "")</f>
        <v/>
      </c>
      <c r="AE12" s="235" t="str">
        <f>IF('Proprietà e Elementi'!AF12="x",CONCATENATE(AE$4,".",$A12,".",$B12), "")</f>
        <v/>
      </c>
      <c r="AF12" s="235" t="str">
        <f>IF('Proprietà e Elementi'!AG12="x",CONCATENATE(AF$4,".",$A12,".",$B12), "")</f>
        <v/>
      </c>
      <c r="AG12" s="235" t="str">
        <f>IF('Proprietà e Elementi'!AH12="x",CONCATENATE(AG$4,".",$A12,".",$B12), "")</f>
        <v>IfcTransportElement.ElementoDatiQualitativi.AccessibilitaDisabili</v>
      </c>
      <c r="AH12" s="235" t="str">
        <f>IF('Proprietà e Elementi'!AI12="x",CONCATENATE(AH$4,".",$A12,".",$B12), "")</f>
        <v/>
      </c>
    </row>
    <row r="13" spans="1:34" s="189" customFormat="1" x14ac:dyDescent="0.25">
      <c r="A13" s="236" t="s">
        <v>251</v>
      </c>
      <c r="B13" s="234" t="s">
        <v>616</v>
      </c>
      <c r="C13" s="235" t="str">
        <f>IF('Proprietà e Elementi'!D13="x",CONCATENATE(C$4,".",$A13,".",$B13), "")</f>
        <v/>
      </c>
      <c r="D13" s="235" t="str">
        <f>IF('Proprietà e Elementi'!E13="x",CONCATENATE(D$4,".",$A13,".",$B13), "")</f>
        <v>IfcSlab.ElementoDatiQualitativi.Portante</v>
      </c>
      <c r="E13" s="235" t="str">
        <f>IF('Proprietà e Elementi'!F13="x",CONCATENATE(E$4,".",$A13,".",$B13), "")</f>
        <v/>
      </c>
      <c r="F13" s="235" t="str">
        <f>IF('Proprietà e Elementi'!G13="x",CONCATENATE(F$4,".",$A13,".",$B13), "")</f>
        <v/>
      </c>
      <c r="G13" s="235" t="str">
        <f>IF('Proprietà e Elementi'!H13="x",CONCATENATE(G$4,".",$A13,".",$B13), "")</f>
        <v/>
      </c>
      <c r="H13" s="235" t="str">
        <f>IF('Proprietà e Elementi'!I13="x",CONCATENATE(H$4,".",$A13,".",$B13), "")</f>
        <v/>
      </c>
      <c r="I13" s="235" t="str">
        <f>IF('Proprietà e Elementi'!J13="x",CONCATENATE(I$4,".",$A13,".",$B13), "")</f>
        <v>IfcWall.ElementoDatiQualitativi.Portante</v>
      </c>
      <c r="J13" s="235" t="str">
        <f>IF('Proprietà e Elementi'!K13="x",CONCATENATE(J$4,".",$A13,".",$B13), "")</f>
        <v/>
      </c>
      <c r="K13" s="235" t="str">
        <f>IF('Proprietà e Elementi'!L13="x",CONCATENATE(K$4,".",$A13,".",$B13), "")</f>
        <v/>
      </c>
      <c r="L13" s="235" t="str">
        <f>IF('Proprietà e Elementi'!M13="x",CONCATENATE(L$4,".",$A13,".",$B13), "")</f>
        <v>IfcBeam.ElementoDatiQualitativi.Portante</v>
      </c>
      <c r="M13" s="235" t="str">
        <f>IF('Proprietà e Elementi'!N13="x",CONCATENATE(M$4,".",$A13,".",$B13), "")</f>
        <v>IfcPlate.ElementoDatiQualitativi.Portante</v>
      </c>
      <c r="N13" s="235" t="str">
        <f>IF('Proprietà e Elementi'!O13="x",CONCATENATE(N$4,".",$A13,".",$B13), "")</f>
        <v>IfcColumn.ElementoDatiQualitativi.Portante</v>
      </c>
      <c r="O13" s="235" t="str">
        <f>IF('Proprietà e Elementi'!P13="x",CONCATENATE(O$4,".",$A13,".",$B13), "")</f>
        <v/>
      </c>
      <c r="P13" s="235" t="str">
        <f>IF('Proprietà e Elementi'!Q13="x",CONCATENATE(P$4,".",$A13,".",$B13), "")</f>
        <v>IfcReinforcingBar.ElementoDatiQualitativi.Portante</v>
      </c>
      <c r="Q13" s="235" t="str">
        <f>IF('Proprietà e Elementi'!R13="x",CONCATENATE(Q$4,".",$A13,".",$B13), "")</f>
        <v>IfcReinforcingMesh.ElementoDatiQualitativi.Portante</v>
      </c>
      <c r="R13" s="235" t="str">
        <f>IF('Proprietà e Elementi'!S13="x",CONCATENATE(R$4,".",$A13,".",$B13), "")</f>
        <v>IfcTendon.ElementoDatiQualitativi.Portante</v>
      </c>
      <c r="S13" s="235" t="str">
        <f>IF('Proprietà e Elementi'!T13="x",CONCATENATE(S$4,".",$A13,".",$B13), "")</f>
        <v>IfcFooting.ElementoDatiQualitativi.Portante</v>
      </c>
      <c r="T13" s="235" t="str">
        <f>IF('Proprietà e Elementi'!U13="x",CONCATENATE(T$4,".",$A13,".",$B13), "")</f>
        <v>IfcMember.ElementoDatiQualitativi.Portante</v>
      </c>
      <c r="U13" s="235" t="str">
        <f>IF('Proprietà e Elementi'!V13="x",CONCATENATE(U$4,".",$A13,".",$B13), "")</f>
        <v>IfcPile.ElementoDatiQualitativi.Portante</v>
      </c>
      <c r="V13" s="235" t="str">
        <f>IF('Proprietà e Elementi'!W13="x",CONCATENATE(V$4,".",$A13,".",$B13), "")</f>
        <v>fastener.ElementoDatiQualitativi.Portante</v>
      </c>
      <c r="W13" s="235" t="str">
        <f>IF('Proprietà e Elementi'!X13="x",CONCATENATE(W$4,".",$A13,".",$B13), "")</f>
        <v/>
      </c>
      <c r="X13" s="235" t="str">
        <f>IF('Proprietà e Elementi'!Y13="x",CONCATENATE(X$4,".",$A13,".",$B13), "")</f>
        <v/>
      </c>
      <c r="Y13" s="235" t="str">
        <f>IF('Proprietà e Elementi'!Z13="x",CONCATENATE(Y$4,".",$A13,".",$B13), "")</f>
        <v/>
      </c>
      <c r="Z13" s="235" t="str">
        <f>IF('Proprietà e Elementi'!AA13="x",CONCATENATE(Z$4,".",$A13,".",$B13), "")</f>
        <v/>
      </c>
      <c r="AA13" s="235" t="str">
        <f>IF('Proprietà e Elementi'!AB13="x",CONCATENATE(AA$4,".",$A13,".",$B13), "")</f>
        <v/>
      </c>
      <c r="AB13" s="235" t="str">
        <f>IF('Proprietà e Elementi'!AC13="x",CONCATENATE(AB$4,".",$A13,".",$B13), "")</f>
        <v/>
      </c>
      <c r="AC13" s="235" t="str">
        <f>IF('Proprietà e Elementi'!AD13="x",CONCATENATE(AC$4,".",$A13,".",$B13), "")</f>
        <v/>
      </c>
      <c r="AD13" s="235" t="str">
        <f>IF('Proprietà e Elementi'!AE13="x",CONCATENATE(AD$4,".",$A13,".",$B13), "")</f>
        <v/>
      </c>
      <c r="AE13" s="235" t="str">
        <f>IF('Proprietà e Elementi'!AF13="x",CONCATENATE(AE$4,".",$A13,".",$B13), "")</f>
        <v/>
      </c>
      <c r="AF13" s="235" t="str">
        <f>IF('Proprietà e Elementi'!AG13="x",CONCATENATE(AF$4,".",$A13,".",$B13), "")</f>
        <v/>
      </c>
      <c r="AG13" s="235" t="str">
        <f>IF('Proprietà e Elementi'!AH13="x",CONCATENATE(AG$4,".",$A13,".",$B13), "")</f>
        <v/>
      </c>
      <c r="AH13" s="235" t="str">
        <f>IF('Proprietà e Elementi'!AI13="x",CONCATENATE(AH$4,".",$A13,".",$B13), "")</f>
        <v/>
      </c>
    </row>
    <row r="14" spans="1:34" s="189" customFormat="1" x14ac:dyDescent="0.25">
      <c r="A14" s="233" t="s">
        <v>251</v>
      </c>
      <c r="B14" s="234" t="s">
        <v>585</v>
      </c>
      <c r="C14" s="235" t="str">
        <f>IF('Proprietà e Elementi'!D14="x",CONCATENATE(C$4,".",$A14,".",$B14), "")</f>
        <v>IfcCovering.ElementoDatiQualitativi.Esterno</v>
      </c>
      <c r="D14" s="235" t="str">
        <f>IF('Proprietà e Elementi'!E14="x",CONCATENATE(D$4,".",$A14,".",$B14), "")</f>
        <v>IfcSlab.ElementoDatiQualitativi.Esterno</v>
      </c>
      <c r="E14" s="235" t="str">
        <f>IF('Proprietà e Elementi'!F14="x",CONCATENATE(E$4,".",$A14,".",$B14), "")</f>
        <v>IfcCurtainWall.ElementoDatiQualitativi.Esterno</v>
      </c>
      <c r="F14" s="235" t="str">
        <f>IF('Proprietà e Elementi'!G14="x",CONCATENATE(F$4,".",$A14,".",$B14), "")</f>
        <v>IfcDoor.ElementoDatiQualitativi.Esterno</v>
      </c>
      <c r="G14" s="235" t="str">
        <f>IF('Proprietà e Elementi'!H14="x",CONCATENATE(G$4,".",$A14,".",$B14), "")</f>
        <v>IfcRoof.ElementoDatiQualitativi.Esterno</v>
      </c>
      <c r="H14" s="235" t="str">
        <f>IF('Proprietà e Elementi'!I14="x",CONCATENATE(H$4,".",$A14,".",$B14), "")</f>
        <v>IfcWindow.ElementoDatiQualitativi.Esterno</v>
      </c>
      <c r="I14" s="235" t="str">
        <f>IF('Proprietà e Elementi'!J14="x",CONCATENATE(I$4,".",$A14,".",$B14), "")</f>
        <v>IfcWall.ElementoDatiQualitativi.Esterno</v>
      </c>
      <c r="J14" s="235" t="str">
        <f>IF('Proprietà e Elementi'!K14="x",CONCATENATE(J$4,".",$A14,".",$B14), "")</f>
        <v>IfcRamp.ElementoDatiQualitativi.Esterno</v>
      </c>
      <c r="K14" s="235" t="str">
        <f>IF('Proprietà e Elementi'!L14="x",CONCATENATE(K$4,".",$A14,".",$B14), "")</f>
        <v>IfcStair.ElementoDatiQualitativi.Esterno</v>
      </c>
      <c r="L14" s="235" t="str">
        <f>IF('Proprietà e Elementi'!M14="x",CONCATENATE(L$4,".",$A14,".",$B14), "")</f>
        <v>IfcBeam.ElementoDatiQualitativi.Esterno</v>
      </c>
      <c r="M14" s="235" t="str">
        <f>IF('Proprietà e Elementi'!N14="x",CONCATENATE(M$4,".",$A14,".",$B14), "")</f>
        <v>IfcPlate.ElementoDatiQualitativi.Esterno</v>
      </c>
      <c r="N14" s="235" t="str">
        <f>IF('Proprietà e Elementi'!O14="x",CONCATENATE(N$4,".",$A14,".",$B14), "")</f>
        <v>IfcColumn.ElementoDatiQualitativi.Esterno</v>
      </c>
      <c r="O14" s="235" t="str">
        <f>IF('Proprietà e Elementi'!P14="x",CONCATENATE(O$4,".",$A14,".",$B14), "")</f>
        <v>IfcRailing.ElementoDatiQualitativi.Esterno</v>
      </c>
      <c r="P14" s="235" t="str">
        <f>IF('Proprietà e Elementi'!Q14="x",CONCATENATE(P$4,".",$A14,".",$B14), "")</f>
        <v/>
      </c>
      <c r="Q14" s="235" t="str">
        <f>IF('Proprietà e Elementi'!R14="x",CONCATENATE(Q$4,".",$A14,".",$B14), "")</f>
        <v/>
      </c>
      <c r="R14" s="235" t="str">
        <f>IF('Proprietà e Elementi'!S14="x",CONCATENATE(R$4,".",$A14,".",$B14), "")</f>
        <v/>
      </c>
      <c r="S14" s="235" t="str">
        <f>IF('Proprietà e Elementi'!T14="x",CONCATENATE(S$4,".",$A14,".",$B14), "")</f>
        <v/>
      </c>
      <c r="T14" s="235" t="str">
        <f>IF('Proprietà e Elementi'!U14="x",CONCATENATE(T$4,".",$A14,".",$B14), "")</f>
        <v/>
      </c>
      <c r="U14" s="235" t="str">
        <f>IF('Proprietà e Elementi'!V14="x",CONCATENATE(U$4,".",$A14,".",$B14), "")</f>
        <v/>
      </c>
      <c r="V14" s="235" t="str">
        <f>IF('Proprietà e Elementi'!W14="x",CONCATENATE(V$4,".",$A14,".",$B14), "")</f>
        <v/>
      </c>
      <c r="W14" s="235" t="str">
        <f>IF('Proprietà e Elementi'!X14="x",CONCATENATE(W$4,".",$A14,".",$B14), "")</f>
        <v/>
      </c>
      <c r="X14" s="235" t="str">
        <f>IF('Proprietà e Elementi'!Y14="x",CONCATENATE(X$4,".",$A14,".",$B14), "")</f>
        <v/>
      </c>
      <c r="Y14" s="235" t="str">
        <f>IF('Proprietà e Elementi'!Z14="x",CONCATENATE(Y$4,".",$A14,".",$B14), "")</f>
        <v/>
      </c>
      <c r="Z14" s="235" t="str">
        <f>IF('Proprietà e Elementi'!AA14="x",CONCATENATE(Z$4,".",$A14,".",$B14), "")</f>
        <v/>
      </c>
      <c r="AA14" s="235" t="str">
        <f>IF('Proprietà e Elementi'!AB14="x",CONCATENATE(AA$4,".",$A14,".",$B14), "")</f>
        <v/>
      </c>
      <c r="AB14" s="235" t="str">
        <f>IF('Proprietà e Elementi'!AC14="x",CONCATENATE(AB$4,".",$A14,".",$B14), "")</f>
        <v/>
      </c>
      <c r="AC14" s="235" t="str">
        <f>IF('Proprietà e Elementi'!AD14="x",CONCATENATE(AC$4,".",$A14,".",$B14), "")</f>
        <v/>
      </c>
      <c r="AD14" s="235" t="str">
        <f>IF('Proprietà e Elementi'!AE14="x",CONCATENATE(AD$4,".",$A14,".",$B14), "")</f>
        <v/>
      </c>
      <c r="AE14" s="235" t="str">
        <f>IF('Proprietà e Elementi'!AF14="x",CONCATENATE(AE$4,".",$A14,".",$B14), "")</f>
        <v>IfcFlowTerminal.ElementoDatiQualitativi.Esterno</v>
      </c>
      <c r="AF14" s="235" t="str">
        <f>IF('Proprietà e Elementi'!AG14="x",CONCATENATE(AF$4,".",$A14,".",$B14), "")</f>
        <v/>
      </c>
      <c r="AG14" s="235" t="str">
        <f>IF('Proprietà e Elementi'!AH14="x",CONCATENATE(AG$4,".",$A14,".",$B14), "")</f>
        <v>IfcTransportElement.ElementoDatiQualitativi.Esterno</v>
      </c>
      <c r="AH14" s="235" t="str">
        <f>IF('Proprietà e Elementi'!AI14="x",CONCATENATE(AH$4,".",$A14,".",$B14), "")</f>
        <v>IfcFurnishingElement.ElementoDatiQualitativi.Esterno</v>
      </c>
    </row>
    <row r="15" spans="1:34" s="189" customFormat="1" x14ac:dyDescent="0.25">
      <c r="A15" s="236" t="s">
        <v>251</v>
      </c>
      <c r="B15" s="234" t="s">
        <v>252</v>
      </c>
      <c r="C15" s="235" t="str">
        <f>IF('Proprietà e Elementi'!D15="x",CONCATENATE(C$4,".",$A15,".",$B15), "")</f>
        <v>IfcCovering.ElementoDatiQualitativi.Tipologia costruttiva</v>
      </c>
      <c r="D15" s="235" t="str">
        <f>IF('Proprietà e Elementi'!E15="x",CONCATENATE(D$4,".",$A15,".",$B15), "")</f>
        <v>IfcSlab.ElementoDatiQualitativi.Tipologia costruttiva</v>
      </c>
      <c r="E15" s="235" t="str">
        <f>IF('Proprietà e Elementi'!F15="x",CONCATENATE(E$4,".",$A15,".",$B15), "")</f>
        <v>IfcCurtainWall.ElementoDatiQualitativi.Tipologia costruttiva</v>
      </c>
      <c r="F15" s="235" t="str">
        <f>IF('Proprietà e Elementi'!G15="x",CONCATENATE(F$4,".",$A15,".",$B15), "")</f>
        <v>IfcDoor.ElementoDatiQualitativi.Tipologia costruttiva</v>
      </c>
      <c r="G15" s="235" t="str">
        <f>IF('Proprietà e Elementi'!H15="x",CONCATENATE(G$4,".",$A15,".",$B15), "")</f>
        <v>IfcRoof.ElementoDatiQualitativi.Tipologia costruttiva</v>
      </c>
      <c r="H15" s="235" t="str">
        <f>IF('Proprietà e Elementi'!I15="x",CONCATENATE(H$4,".",$A15,".",$B15), "")</f>
        <v>IfcWindow.ElementoDatiQualitativi.Tipologia costruttiva</v>
      </c>
      <c r="I15" s="235" t="str">
        <f>IF('Proprietà e Elementi'!J15="x",CONCATENATE(I$4,".",$A15,".",$B15), "")</f>
        <v>IfcWall.ElementoDatiQualitativi.Tipologia costruttiva</v>
      </c>
      <c r="J15" s="235" t="str">
        <f>IF('Proprietà e Elementi'!K15="x",CONCATENATE(J$4,".",$A15,".",$B15), "")</f>
        <v>IfcRamp.ElementoDatiQualitativi.Tipologia costruttiva</v>
      </c>
      <c r="K15" s="235" t="str">
        <f>IF('Proprietà e Elementi'!L15="x",CONCATENATE(K$4,".",$A15,".",$B15), "")</f>
        <v>IfcStair.ElementoDatiQualitativi.Tipologia costruttiva</v>
      </c>
      <c r="L15" s="235" t="str">
        <f>IF('Proprietà e Elementi'!M15="x",CONCATENATE(L$4,".",$A15,".",$B15), "")</f>
        <v>IfcBeam.ElementoDatiQualitativi.Tipologia costruttiva</v>
      </c>
      <c r="M15" s="235" t="str">
        <f>IF('Proprietà e Elementi'!N15="x",CONCATENATE(M$4,".",$A15,".",$B15), "")</f>
        <v>IfcPlate.ElementoDatiQualitativi.Tipologia costruttiva</v>
      </c>
      <c r="N15" s="235" t="str">
        <f>IF('Proprietà e Elementi'!O15="x",CONCATENATE(N$4,".",$A15,".",$B15), "")</f>
        <v>IfcColumn.ElementoDatiQualitativi.Tipologia costruttiva</v>
      </c>
      <c r="O15" s="235" t="str">
        <f>IF('Proprietà e Elementi'!P15="x",CONCATENATE(O$4,".",$A15,".",$B15), "")</f>
        <v>IfcRailing.ElementoDatiQualitativi.Tipologia costruttiva</v>
      </c>
      <c r="P15" s="235" t="str">
        <f>IF('Proprietà e Elementi'!Q15="x",CONCATENATE(P$4,".",$A15,".",$B15), "")</f>
        <v>IfcReinforcingBar.ElementoDatiQualitativi.Tipologia costruttiva</v>
      </c>
      <c r="Q15" s="235" t="str">
        <f>IF('Proprietà e Elementi'!R15="x",CONCATENATE(Q$4,".",$A15,".",$B15), "")</f>
        <v>IfcReinforcingMesh.ElementoDatiQualitativi.Tipologia costruttiva</v>
      </c>
      <c r="R15" s="235" t="str">
        <f>IF('Proprietà e Elementi'!S15="x",CONCATENATE(R$4,".",$A15,".",$B15), "")</f>
        <v>IfcTendon.ElementoDatiQualitativi.Tipologia costruttiva</v>
      </c>
      <c r="S15" s="235" t="str">
        <f>IF('Proprietà e Elementi'!T15="x",CONCATENATE(S$4,".",$A15,".",$B15), "")</f>
        <v/>
      </c>
      <c r="T15" s="235" t="str">
        <f>IF('Proprietà e Elementi'!U15="x",CONCATENATE(T$4,".",$A15,".",$B15), "")</f>
        <v/>
      </c>
      <c r="U15" s="235" t="str">
        <f>IF('Proprietà e Elementi'!V15="x",CONCATENATE(U$4,".",$A15,".",$B15), "")</f>
        <v/>
      </c>
      <c r="V15" s="235" t="str">
        <f>IF('Proprietà e Elementi'!W15="x",CONCATENATE(V$4,".",$A15,".",$B15), "")</f>
        <v/>
      </c>
      <c r="W15" s="235" t="str">
        <f>IF('Proprietà e Elementi'!X15="x",CONCATENATE(W$4,".",$A15,".",$B15), "")</f>
        <v/>
      </c>
      <c r="X15" s="235" t="str">
        <f>IF('Proprietà e Elementi'!Y15="x",CONCATENATE(X$4,".",$A15,".",$B15), "")</f>
        <v/>
      </c>
      <c r="Y15" s="235" t="str">
        <f>IF('Proprietà e Elementi'!Z15="x",CONCATENATE(Y$4,".",$A15,".",$B15), "")</f>
        <v/>
      </c>
      <c r="Z15" s="235" t="str">
        <f>IF('Proprietà e Elementi'!AA15="x",CONCATENATE(Z$4,".",$A15,".",$B15), "")</f>
        <v/>
      </c>
      <c r="AA15" s="235" t="str">
        <f>IF('Proprietà e Elementi'!AB15="x",CONCATENATE(AA$4,".",$A15,".",$B15), "")</f>
        <v/>
      </c>
      <c r="AB15" s="235" t="str">
        <f>IF('Proprietà e Elementi'!AC15="x",CONCATENATE(AB$4,".",$A15,".",$B15), "")</f>
        <v/>
      </c>
      <c r="AC15" s="235" t="str">
        <f>IF('Proprietà e Elementi'!AD15="x",CONCATENATE(AC$4,".",$A15,".",$B15), "")</f>
        <v/>
      </c>
      <c r="AD15" s="235" t="str">
        <f>IF('Proprietà e Elementi'!AE15="x",CONCATENATE(AD$4,".",$A15,".",$B15), "")</f>
        <v/>
      </c>
      <c r="AE15" s="235" t="str">
        <f>IF('Proprietà e Elementi'!AF15="x",CONCATENATE(AE$4,".",$A15,".",$B15), "")</f>
        <v/>
      </c>
      <c r="AF15" s="235" t="str">
        <f>IF('Proprietà e Elementi'!AG15="x",CONCATENATE(AF$4,".",$A15,".",$B15), "")</f>
        <v/>
      </c>
      <c r="AG15" s="235" t="str">
        <f>IF('Proprietà e Elementi'!AH15="x",CONCATENATE(AG$4,".",$A15,".",$B15), "")</f>
        <v/>
      </c>
      <c r="AH15" s="235" t="str">
        <f>IF('Proprietà e Elementi'!AI15="x",CONCATENATE(AH$4,".",$A15,".",$B15), "")</f>
        <v/>
      </c>
    </row>
    <row r="16" spans="1:34" s="189" customFormat="1" x14ac:dyDescent="0.25">
      <c r="A16" s="233" t="s">
        <v>251</v>
      </c>
      <c r="B16" s="237" t="s">
        <v>501</v>
      </c>
      <c r="C16" s="235" t="str">
        <f>IF('Proprietà e Elementi'!D16="x",CONCATENATE(C$4,".",$A16,".",$B16), "")</f>
        <v/>
      </c>
      <c r="D16" s="235" t="str">
        <f>IF('Proprietà e Elementi'!E16="x",CONCATENATE(D$4,".",$A16,".",$B16), "")</f>
        <v>IfcSlab.ElementoDatiQualitativi.Criticità Riscontrata</v>
      </c>
      <c r="E16" s="235" t="str">
        <f>IF('Proprietà e Elementi'!F16="x",CONCATENATE(E$4,".",$A16,".",$B16), "")</f>
        <v>IfcCurtainWall.ElementoDatiQualitativi.Criticità Riscontrata</v>
      </c>
      <c r="F16" s="235" t="str">
        <f>IF('Proprietà e Elementi'!G16="x",CONCATENATE(F$4,".",$A16,".",$B16), "")</f>
        <v/>
      </c>
      <c r="G16" s="235" t="str">
        <f>IF('Proprietà e Elementi'!H16="x",CONCATENATE(G$4,".",$A16,".",$B16), "")</f>
        <v>IfcRoof.ElementoDatiQualitativi.Criticità Riscontrata</v>
      </c>
      <c r="H16" s="235" t="str">
        <f>IF('Proprietà e Elementi'!I16="x",CONCATENATE(H$4,".",$A16,".",$B16), "")</f>
        <v>IfcWindow.ElementoDatiQualitativi.Criticità Riscontrata</v>
      </c>
      <c r="I16" s="235" t="str">
        <f>IF('Proprietà e Elementi'!J16="x",CONCATENATE(I$4,".",$A16,".",$B16), "")</f>
        <v>IfcWall.ElementoDatiQualitativi.Criticità Riscontrata</v>
      </c>
      <c r="J16" s="235" t="str">
        <f>IF('Proprietà e Elementi'!K16="x",CONCATENATE(J$4,".",$A16,".",$B16), "")</f>
        <v>IfcRamp.ElementoDatiQualitativi.Criticità Riscontrata</v>
      </c>
      <c r="K16" s="235" t="str">
        <f>IF('Proprietà e Elementi'!L16="x",CONCATENATE(K$4,".",$A16,".",$B16), "")</f>
        <v>IfcStair.ElementoDatiQualitativi.Criticità Riscontrata</v>
      </c>
      <c r="L16" s="235" t="str">
        <f>IF('Proprietà e Elementi'!M16="x",CONCATENATE(L$4,".",$A16,".",$B16), "")</f>
        <v>IfcBeam.ElementoDatiQualitativi.Criticità Riscontrata</v>
      </c>
      <c r="M16" s="235" t="str">
        <f>IF('Proprietà e Elementi'!N16="x",CONCATENATE(M$4,".",$A16,".",$B16), "")</f>
        <v/>
      </c>
      <c r="N16" s="235" t="str">
        <f>IF('Proprietà e Elementi'!O16="x",CONCATENATE(N$4,".",$A16,".",$B16), "")</f>
        <v>IfcColumn.ElementoDatiQualitativi.Criticità Riscontrata</v>
      </c>
      <c r="O16" s="235" t="str">
        <f>IF('Proprietà e Elementi'!P16="x",CONCATENATE(O$4,".",$A16,".",$B16), "")</f>
        <v>IfcRailing.ElementoDatiQualitativi.Criticità Riscontrata</v>
      </c>
      <c r="P16" s="235" t="str">
        <f>IF('Proprietà e Elementi'!Q16="x",CONCATENATE(P$4,".",$A16,".",$B16), "")</f>
        <v>IfcReinforcingBar.ElementoDatiQualitativi.Criticità Riscontrata</v>
      </c>
      <c r="Q16" s="235" t="str">
        <f>IF('Proprietà e Elementi'!R16="x",CONCATENATE(Q$4,".",$A16,".",$B16), "")</f>
        <v>IfcReinforcingMesh.ElementoDatiQualitativi.Criticità Riscontrata</v>
      </c>
      <c r="R16" s="235" t="str">
        <f>IF('Proprietà e Elementi'!S16="x",CONCATENATE(R$4,".",$A16,".",$B16), "")</f>
        <v>IfcTendon.ElementoDatiQualitativi.Criticità Riscontrata</v>
      </c>
      <c r="S16" s="235" t="str">
        <f>IF('Proprietà e Elementi'!T16="x",CONCATENATE(S$4,".",$A16,".",$B16), "")</f>
        <v/>
      </c>
      <c r="T16" s="235" t="str">
        <f>IF('Proprietà e Elementi'!U16="x",CONCATENATE(T$4,".",$A16,".",$B16), "")</f>
        <v/>
      </c>
      <c r="U16" s="235" t="str">
        <f>IF('Proprietà e Elementi'!V16="x",CONCATENATE(U$4,".",$A16,".",$B16), "")</f>
        <v/>
      </c>
      <c r="V16" s="235" t="str">
        <f>IF('Proprietà e Elementi'!W16="x",CONCATENATE(V$4,".",$A16,".",$B16), "")</f>
        <v/>
      </c>
      <c r="W16" s="235" t="str">
        <f>IF('Proprietà e Elementi'!X16="x",CONCATENATE(W$4,".",$A16,".",$B16), "")</f>
        <v/>
      </c>
      <c r="X16" s="235" t="str">
        <f>IF('Proprietà e Elementi'!Y16="x",CONCATENATE(X$4,".",$A16,".",$B16), "")</f>
        <v/>
      </c>
      <c r="Y16" s="235" t="str">
        <f>IF('Proprietà e Elementi'!Z16="x",CONCATENATE(Y$4,".",$A16,".",$B16), "")</f>
        <v/>
      </c>
      <c r="Z16" s="235" t="str">
        <f>IF('Proprietà e Elementi'!AA16="x",CONCATENATE(Z$4,".",$A16,".",$B16), "")</f>
        <v/>
      </c>
      <c r="AA16" s="235" t="str">
        <f>IF('Proprietà e Elementi'!AB16="x",CONCATENATE(AA$4,".",$A16,".",$B16), "")</f>
        <v/>
      </c>
      <c r="AB16" s="235" t="str">
        <f>IF('Proprietà e Elementi'!AC16="x",CONCATENATE(AB$4,".",$A16,".",$B16), "")</f>
        <v/>
      </c>
      <c r="AC16" s="235" t="str">
        <f>IF('Proprietà e Elementi'!AD16="x",CONCATENATE(AC$4,".",$A16,".",$B16), "")</f>
        <v/>
      </c>
      <c r="AD16" s="235" t="str">
        <f>IF('Proprietà e Elementi'!AE16="x",CONCATENATE(AD$4,".",$A16,".",$B16), "")</f>
        <v/>
      </c>
      <c r="AE16" s="235" t="str">
        <f>IF('Proprietà e Elementi'!AF16="x",CONCATENATE(AE$4,".",$A16,".",$B16), "")</f>
        <v/>
      </c>
      <c r="AF16" s="235" t="str">
        <f>IF('Proprietà e Elementi'!AG16="x",CONCATENATE(AF$4,".",$A16,".",$B16), "")</f>
        <v/>
      </c>
      <c r="AG16" s="235" t="str">
        <f>IF('Proprietà e Elementi'!AH16="x",CONCATENATE(AG$4,".",$A16,".",$B16), "")</f>
        <v/>
      </c>
      <c r="AH16" s="235" t="str">
        <f>IF('Proprietà e Elementi'!AI16="x",CONCATENATE(AH$4,".",$A16,".",$B16), "")</f>
        <v/>
      </c>
    </row>
    <row r="17" spans="1:34" s="189" customFormat="1" x14ac:dyDescent="0.25">
      <c r="A17" s="236" t="s">
        <v>253</v>
      </c>
      <c r="B17" s="234" t="s">
        <v>588</v>
      </c>
      <c r="C17" s="235" t="str">
        <f>IF('Proprietà e Elementi'!D17="x",CONCATENATE(C$4,".",$A17,".",$B17), "")</f>
        <v>IfcCovering.ElementoDatiAntincendio.Combustibile</v>
      </c>
      <c r="D17" s="235" t="str">
        <f>IF('Proprietà e Elementi'!E17="x",CONCATENATE(D$4,".",$A17,".",$B17), "")</f>
        <v>IfcSlab.ElementoDatiAntincendio.Combustibile</v>
      </c>
      <c r="E17" s="235" t="str">
        <f>IF('Proprietà e Elementi'!F17="x",CONCATENATE(E$4,".",$A17,".",$B17), "")</f>
        <v>IfcCurtainWall.ElementoDatiAntincendio.Combustibile</v>
      </c>
      <c r="F17" s="235" t="str">
        <f>IF('Proprietà e Elementi'!G17="x",CONCATENATE(F$4,".",$A17,".",$B17), "")</f>
        <v>IfcDoor.ElementoDatiAntincendio.Combustibile</v>
      </c>
      <c r="G17" s="235" t="str">
        <f>IF('Proprietà e Elementi'!H17="x",CONCATENATE(G$4,".",$A17,".",$B17), "")</f>
        <v>IfcRoof.ElementoDatiAntincendio.Combustibile</v>
      </c>
      <c r="H17" s="235" t="str">
        <f>IF('Proprietà e Elementi'!I17="x",CONCATENATE(H$4,".",$A17,".",$B17), "")</f>
        <v>IfcWindow.ElementoDatiAntincendio.Combustibile</v>
      </c>
      <c r="I17" s="235" t="str">
        <f>IF('Proprietà e Elementi'!J17="x",CONCATENATE(I$4,".",$A17,".",$B17), "")</f>
        <v>IfcWall.ElementoDatiAntincendio.Combustibile</v>
      </c>
      <c r="J17" s="235" t="str">
        <f>IF('Proprietà e Elementi'!K17="x",CONCATENATE(J$4,".",$A17,".",$B17), "")</f>
        <v>IfcRamp.ElementoDatiAntincendio.Combustibile</v>
      </c>
      <c r="K17" s="235" t="str">
        <f>IF('Proprietà e Elementi'!L17="x",CONCATENATE(K$4,".",$A17,".",$B17), "")</f>
        <v>IfcStair.ElementoDatiAntincendio.Combustibile</v>
      </c>
      <c r="L17" s="235" t="str">
        <f>IF('Proprietà e Elementi'!M17="x",CONCATENATE(L$4,".",$A17,".",$B17), "")</f>
        <v>IfcBeam.ElementoDatiAntincendio.Combustibile</v>
      </c>
      <c r="M17" s="235" t="str">
        <f>IF('Proprietà e Elementi'!N17="x",CONCATENATE(M$4,".",$A17,".",$B17), "")</f>
        <v/>
      </c>
      <c r="N17" s="235" t="str">
        <f>IF('Proprietà e Elementi'!O17="x",CONCATENATE(N$4,".",$A17,".",$B17), "")</f>
        <v/>
      </c>
      <c r="O17" s="235" t="str">
        <f>IF('Proprietà e Elementi'!P17="x",CONCATENATE(O$4,".",$A17,".",$B17), "")</f>
        <v/>
      </c>
      <c r="P17" s="235" t="str">
        <f>IF('Proprietà e Elementi'!Q17="x",CONCATENATE(P$4,".",$A17,".",$B17), "")</f>
        <v/>
      </c>
      <c r="Q17" s="235" t="str">
        <f>IF('Proprietà e Elementi'!R17="x",CONCATENATE(Q$4,".",$A17,".",$B17), "")</f>
        <v/>
      </c>
      <c r="R17" s="235" t="str">
        <f>IF('Proprietà e Elementi'!S17="x",CONCATENATE(R$4,".",$A17,".",$B17), "")</f>
        <v/>
      </c>
      <c r="S17" s="235" t="str">
        <f>IF('Proprietà e Elementi'!T17="x",CONCATENATE(S$4,".",$A17,".",$B17), "")</f>
        <v/>
      </c>
      <c r="T17" s="235" t="str">
        <f>IF('Proprietà e Elementi'!U17="x",CONCATENATE(T$4,".",$A17,".",$B17), "")</f>
        <v/>
      </c>
      <c r="U17" s="235" t="str">
        <f>IF('Proprietà e Elementi'!V17="x",CONCATENATE(U$4,".",$A17,".",$B17), "")</f>
        <v/>
      </c>
      <c r="V17" s="235" t="str">
        <f>IF('Proprietà e Elementi'!W17="x",CONCATENATE(V$4,".",$A17,".",$B17), "")</f>
        <v/>
      </c>
      <c r="W17" s="235" t="str">
        <f>IF('Proprietà e Elementi'!X17="x",CONCATENATE(W$4,".",$A17,".",$B17), "")</f>
        <v/>
      </c>
      <c r="X17" s="235" t="str">
        <f>IF('Proprietà e Elementi'!Y17="x",CONCATENATE(X$4,".",$A17,".",$B17), "")</f>
        <v/>
      </c>
      <c r="Y17" s="235" t="str">
        <f>IF('Proprietà e Elementi'!Z17="x",CONCATENATE(Y$4,".",$A17,".",$B17), "")</f>
        <v/>
      </c>
      <c r="Z17" s="235" t="str">
        <f>IF('Proprietà e Elementi'!AA17="x",CONCATENATE(Z$4,".",$A17,".",$B17), "")</f>
        <v/>
      </c>
      <c r="AA17" s="235" t="str">
        <f>IF('Proprietà e Elementi'!AB17="x",CONCATENATE(AA$4,".",$A17,".",$B17), "")</f>
        <v/>
      </c>
      <c r="AB17" s="235" t="str">
        <f>IF('Proprietà e Elementi'!AC17="x",CONCATENATE(AB$4,".",$A17,".",$B17), "")</f>
        <v/>
      </c>
      <c r="AC17" s="235" t="str">
        <f>IF('Proprietà e Elementi'!AD17="x",CONCATENATE(AC$4,".",$A17,".",$B17), "")</f>
        <v/>
      </c>
      <c r="AD17" s="235" t="str">
        <f>IF('Proprietà e Elementi'!AE17="x",CONCATENATE(AD$4,".",$A17,".",$B17), "")</f>
        <v/>
      </c>
      <c r="AE17" s="235" t="str">
        <f>IF('Proprietà e Elementi'!AF17="x",CONCATENATE(AE$4,".",$A17,".",$B17), "")</f>
        <v/>
      </c>
      <c r="AF17" s="235" t="str">
        <f>IF('Proprietà e Elementi'!AG17="x",CONCATENATE(AF$4,".",$A17,".",$B17), "")</f>
        <v/>
      </c>
      <c r="AG17" s="235" t="str">
        <f>IF('Proprietà e Elementi'!AH17="x",CONCATENATE(AG$4,".",$A17,".",$B17), "")</f>
        <v/>
      </c>
      <c r="AH17" s="235" t="str">
        <f>IF('Proprietà e Elementi'!AI17="x",CONCATENATE(AH$4,".",$A17,".",$B17), "")</f>
        <v>IfcFurnishingElement.ElementoDatiAntincendio.Combustibile</v>
      </c>
    </row>
    <row r="18" spans="1:34" s="189" customFormat="1" x14ac:dyDescent="0.25">
      <c r="A18" s="233" t="s">
        <v>253</v>
      </c>
      <c r="B18" s="234" t="s">
        <v>586</v>
      </c>
      <c r="C18" s="235" t="str">
        <f>IF('Proprietà e Elementi'!D18="x",CONCATENATE(C$4,".",$A18,".",$B18), "")</f>
        <v/>
      </c>
      <c r="D18" s="235" t="str">
        <f>IF('Proprietà e Elementi'!E18="x",CONCATENATE(D$4,".",$A18,".",$B18), "")</f>
        <v/>
      </c>
      <c r="E18" s="235" t="str">
        <f>IF('Proprietà e Elementi'!F18="x",CONCATENATE(E$4,".",$A18,".",$B18), "")</f>
        <v/>
      </c>
      <c r="F18" s="235" t="str">
        <f>IF('Proprietà e Elementi'!G18="x",CONCATENATE(F$4,".",$A18,".",$B18), "")</f>
        <v>IfcDoor.ElementoDatiAntincendio.UscitaEmergenza</v>
      </c>
      <c r="G18" s="235" t="str">
        <f>IF('Proprietà e Elementi'!H18="x",CONCATENATE(G$4,".",$A18,".",$B18), "")</f>
        <v/>
      </c>
      <c r="H18" s="235" t="str">
        <f>IF('Proprietà e Elementi'!I18="x",CONCATENATE(H$4,".",$A18,".",$B18), "")</f>
        <v>IfcWindow.ElementoDatiAntincendio.UscitaEmergenza</v>
      </c>
      <c r="I18" s="235" t="str">
        <f>IF('Proprietà e Elementi'!J18="x",CONCATENATE(I$4,".",$A18,".",$B18), "")</f>
        <v/>
      </c>
      <c r="J18" s="235" t="str">
        <f>IF('Proprietà e Elementi'!K18="x",CONCATENATE(J$4,".",$A18,".",$B18), "")</f>
        <v>IfcRamp.ElementoDatiAntincendio.UscitaEmergenza</v>
      </c>
      <c r="K18" s="235" t="str">
        <f>IF('Proprietà e Elementi'!L18="x",CONCATENATE(K$4,".",$A18,".",$B18), "")</f>
        <v>IfcStair.ElementoDatiAntincendio.UscitaEmergenza</v>
      </c>
      <c r="L18" s="235" t="str">
        <f>IF('Proprietà e Elementi'!M18="x",CONCATENATE(L$4,".",$A18,".",$B18), "")</f>
        <v/>
      </c>
      <c r="M18" s="235" t="str">
        <f>IF('Proprietà e Elementi'!N18="x",CONCATENATE(M$4,".",$A18,".",$B18), "")</f>
        <v/>
      </c>
      <c r="N18" s="235" t="str">
        <f>IF('Proprietà e Elementi'!O18="x",CONCATENATE(N$4,".",$A18,".",$B18), "")</f>
        <v/>
      </c>
      <c r="O18" s="235" t="str">
        <f>IF('Proprietà e Elementi'!P18="x",CONCATENATE(O$4,".",$A18,".",$B18), "")</f>
        <v/>
      </c>
      <c r="P18" s="235" t="str">
        <f>IF('Proprietà e Elementi'!Q18="x",CONCATENATE(P$4,".",$A18,".",$B18), "")</f>
        <v/>
      </c>
      <c r="Q18" s="235" t="str">
        <f>IF('Proprietà e Elementi'!R18="x",CONCATENATE(Q$4,".",$A18,".",$B18), "")</f>
        <v/>
      </c>
      <c r="R18" s="235" t="str">
        <f>IF('Proprietà e Elementi'!S18="x",CONCATENATE(R$4,".",$A18,".",$B18), "")</f>
        <v/>
      </c>
      <c r="S18" s="235" t="str">
        <f>IF('Proprietà e Elementi'!T18="x",CONCATENATE(S$4,".",$A18,".",$B18), "")</f>
        <v/>
      </c>
      <c r="T18" s="235" t="str">
        <f>IF('Proprietà e Elementi'!U18="x",CONCATENATE(T$4,".",$A18,".",$B18), "")</f>
        <v/>
      </c>
      <c r="U18" s="235" t="str">
        <f>IF('Proprietà e Elementi'!V18="x",CONCATENATE(U$4,".",$A18,".",$B18), "")</f>
        <v/>
      </c>
      <c r="V18" s="235" t="str">
        <f>IF('Proprietà e Elementi'!W18="x",CONCATENATE(V$4,".",$A18,".",$B18), "")</f>
        <v/>
      </c>
      <c r="W18" s="235" t="str">
        <f>IF('Proprietà e Elementi'!X18="x",CONCATENATE(W$4,".",$A18,".",$B18), "")</f>
        <v/>
      </c>
      <c r="X18" s="235" t="str">
        <f>IF('Proprietà e Elementi'!Y18="x",CONCATENATE(X$4,".",$A18,".",$B18), "")</f>
        <v/>
      </c>
      <c r="Y18" s="235" t="str">
        <f>IF('Proprietà e Elementi'!Z18="x",CONCATENATE(Y$4,".",$A18,".",$B18), "")</f>
        <v/>
      </c>
      <c r="Z18" s="235" t="str">
        <f>IF('Proprietà e Elementi'!AA18="x",CONCATENATE(Z$4,".",$A18,".",$B18), "")</f>
        <v/>
      </c>
      <c r="AA18" s="235" t="str">
        <f>IF('Proprietà e Elementi'!AB18="x",CONCATENATE(AA$4,".",$A18,".",$B18), "")</f>
        <v/>
      </c>
      <c r="AB18" s="235" t="str">
        <f>IF('Proprietà e Elementi'!AC18="x",CONCATENATE(AB$4,".",$A18,".",$B18), "")</f>
        <v/>
      </c>
      <c r="AC18" s="235" t="str">
        <f>IF('Proprietà e Elementi'!AD18="x",CONCATENATE(AC$4,".",$A18,".",$B18), "")</f>
        <v/>
      </c>
      <c r="AD18" s="235" t="str">
        <f>IF('Proprietà e Elementi'!AE18="x",CONCATENATE(AD$4,".",$A18,".",$B18), "")</f>
        <v/>
      </c>
      <c r="AE18" s="235" t="str">
        <f>IF('Proprietà e Elementi'!AF18="x",CONCATENATE(AE$4,".",$A18,".",$B18), "")</f>
        <v/>
      </c>
      <c r="AF18" s="235" t="str">
        <f>IF('Proprietà e Elementi'!AG18="x",CONCATENATE(AF$4,".",$A18,".",$B18), "")</f>
        <v/>
      </c>
      <c r="AG18" s="235" t="str">
        <f>IF('Proprietà e Elementi'!AH18="x",CONCATENATE(AG$4,".",$A18,".",$B18), "")</f>
        <v/>
      </c>
      <c r="AH18" s="235" t="str">
        <f>IF('Proprietà e Elementi'!AI18="x",CONCATENATE(AH$4,".",$A18,".",$B18), "")</f>
        <v/>
      </c>
    </row>
    <row r="19" spans="1:34" s="189" customFormat="1" x14ac:dyDescent="0.25">
      <c r="A19" s="233" t="s">
        <v>253</v>
      </c>
      <c r="B19" s="237" t="s">
        <v>592</v>
      </c>
      <c r="C19" s="235" t="str">
        <f>IF('Proprietà e Elementi'!D19="x",CONCATENATE(C$4,".",$A19,".",$B19), "")</f>
        <v/>
      </c>
      <c r="D19" s="235" t="str">
        <f>IF('Proprietà e Elementi'!E19="x",CONCATENATE(D$4,".",$A19,".",$B19), "")</f>
        <v>IfcSlab.ElementoDatiAntincendio.ClassePropagazioneFiamma</v>
      </c>
      <c r="E19" s="235" t="str">
        <f>IF('Proprietà e Elementi'!F19="x",CONCATENATE(E$4,".",$A19,".",$B19), "")</f>
        <v>IfcCurtainWall.ElementoDatiAntincendio.ClassePropagazioneFiamma</v>
      </c>
      <c r="F19" s="235" t="str">
        <f>IF('Proprietà e Elementi'!G19="x",CONCATENATE(F$4,".",$A19,".",$B19), "")</f>
        <v>IfcDoor.ElementoDatiAntincendio.ClassePropagazioneFiamma</v>
      </c>
      <c r="G19" s="235" t="str">
        <f>IF('Proprietà e Elementi'!H19="x",CONCATENATE(G$4,".",$A19,".",$B19), "")</f>
        <v>IfcRoof.ElementoDatiAntincendio.ClassePropagazioneFiamma</v>
      </c>
      <c r="H19" s="235" t="str">
        <f>IF('Proprietà e Elementi'!I19="x",CONCATENATE(H$4,".",$A19,".",$B19), "")</f>
        <v>IfcWindow.ElementoDatiAntincendio.ClassePropagazioneFiamma</v>
      </c>
      <c r="I19" s="235" t="str">
        <f>IF('Proprietà e Elementi'!J19="x",CONCATENATE(I$4,".",$A19,".",$B19), "")</f>
        <v>IfcWall.ElementoDatiAntincendio.ClassePropagazioneFiamma</v>
      </c>
      <c r="J19" s="235" t="str">
        <f>IF('Proprietà e Elementi'!K19="x",CONCATENATE(J$4,".",$A19,".",$B19), "")</f>
        <v/>
      </c>
      <c r="K19" s="235" t="str">
        <f>IF('Proprietà e Elementi'!L19="x",CONCATENATE(K$4,".",$A19,".",$B19), "")</f>
        <v/>
      </c>
      <c r="L19" s="235" t="str">
        <f>IF('Proprietà e Elementi'!M19="x",CONCATENATE(L$4,".",$A19,".",$B19), "")</f>
        <v>IfcBeam.ElementoDatiAntincendio.ClassePropagazioneFiamma</v>
      </c>
      <c r="M19" s="235" t="str">
        <f>IF('Proprietà e Elementi'!N19="x",CONCATENATE(M$4,".",$A19,".",$B19), "")</f>
        <v>IfcPlate.ElementoDatiAntincendio.ClassePropagazioneFiamma</v>
      </c>
      <c r="N19" s="235" t="str">
        <f>IF('Proprietà e Elementi'!O19="x",CONCATENATE(N$4,".",$A19,".",$B19), "")</f>
        <v>IfcColumn.ElementoDatiAntincendio.ClassePropagazioneFiamma</v>
      </c>
      <c r="O19" s="235" t="str">
        <f>IF('Proprietà e Elementi'!P19="x",CONCATENATE(O$4,".",$A19,".",$B19), "")</f>
        <v>IfcRailing.ElementoDatiAntincendio.ClassePropagazioneFiamma</v>
      </c>
      <c r="P19" s="235" t="str">
        <f>IF('Proprietà e Elementi'!Q19="x",CONCATENATE(P$4,".",$A19,".",$B19), "")</f>
        <v/>
      </c>
      <c r="Q19" s="235" t="str">
        <f>IF('Proprietà e Elementi'!R19="x",CONCATENATE(Q$4,".",$A19,".",$B19), "")</f>
        <v/>
      </c>
      <c r="R19" s="235" t="str">
        <f>IF('Proprietà e Elementi'!S19="x",CONCATENATE(R$4,".",$A19,".",$B19), "")</f>
        <v/>
      </c>
      <c r="S19" s="235" t="str">
        <f>IF('Proprietà e Elementi'!T19="x",CONCATENATE(S$4,".",$A19,".",$B19), "")</f>
        <v/>
      </c>
      <c r="T19" s="235" t="str">
        <f>IF('Proprietà e Elementi'!U19="x",CONCATENATE(T$4,".",$A19,".",$B19), "")</f>
        <v/>
      </c>
      <c r="U19" s="235" t="str">
        <f>IF('Proprietà e Elementi'!V19="x",CONCATENATE(U$4,".",$A19,".",$B19), "")</f>
        <v/>
      </c>
      <c r="V19" s="235" t="str">
        <f>IF('Proprietà e Elementi'!W19="x",CONCATENATE(V$4,".",$A19,".",$B19), "")</f>
        <v/>
      </c>
      <c r="W19" s="235" t="str">
        <f>IF('Proprietà e Elementi'!X19="x",CONCATENATE(W$4,".",$A19,".",$B19), "")</f>
        <v/>
      </c>
      <c r="X19" s="235" t="str">
        <f>IF('Proprietà e Elementi'!Y19="x",CONCATENATE(X$4,".",$A19,".",$B19), "")</f>
        <v/>
      </c>
      <c r="Y19" s="235" t="str">
        <f>IF('Proprietà e Elementi'!Z19="x",CONCATENATE(Y$4,".",$A19,".",$B19), "")</f>
        <v/>
      </c>
      <c r="Z19" s="235" t="str">
        <f>IF('Proprietà e Elementi'!AA19="x",CONCATENATE(Z$4,".",$A19,".",$B19), "")</f>
        <v/>
      </c>
      <c r="AA19" s="235" t="str">
        <f>IF('Proprietà e Elementi'!AB19="x",CONCATENATE(AA$4,".",$A19,".",$B19), "")</f>
        <v/>
      </c>
      <c r="AB19" s="235" t="str">
        <f>IF('Proprietà e Elementi'!AC19="x",CONCATENATE(AB$4,".",$A19,".",$B19), "")</f>
        <v/>
      </c>
      <c r="AC19" s="235" t="str">
        <f>IF('Proprietà e Elementi'!AD19="x",CONCATENATE(AC$4,".",$A19,".",$B19), "")</f>
        <v/>
      </c>
      <c r="AD19" s="235" t="str">
        <f>IF('Proprietà e Elementi'!AE19="x",CONCATENATE(AD$4,".",$A19,".",$B19), "")</f>
        <v/>
      </c>
      <c r="AE19" s="235" t="str">
        <f>IF('Proprietà e Elementi'!AF19="x",CONCATENATE(AE$4,".",$A19,".",$B19), "")</f>
        <v/>
      </c>
      <c r="AF19" s="235" t="str">
        <f>IF('Proprietà e Elementi'!AG19="x",CONCATENATE(AF$4,".",$A19,".",$B19), "")</f>
        <v/>
      </c>
      <c r="AG19" s="235" t="str">
        <f>IF('Proprietà e Elementi'!AH19="x",CONCATENATE(AG$4,".",$A19,".",$B19), "")</f>
        <v/>
      </c>
      <c r="AH19" s="235" t="str">
        <f>IF('Proprietà e Elementi'!AI19="x",CONCATENATE(AH$4,".",$A19,".",$B19), "")</f>
        <v/>
      </c>
    </row>
    <row r="20" spans="1:34" s="189" customFormat="1" x14ac:dyDescent="0.25">
      <c r="A20" s="236" t="s">
        <v>253</v>
      </c>
      <c r="B20" s="237" t="s">
        <v>254</v>
      </c>
      <c r="C20" s="235" t="str">
        <f>IF('Proprietà e Elementi'!D20="x",CONCATENATE(C$4,".",$A20,".",$B20), "")</f>
        <v/>
      </c>
      <c r="D20" s="235" t="str">
        <f>IF('Proprietà e Elementi'!E20="x",CONCATENATE(D$4,".",$A20,".",$B20), "")</f>
        <v>IfcSlab.ElementoDatiAntincendio.REI</v>
      </c>
      <c r="E20" s="235" t="str">
        <f>IF('Proprietà e Elementi'!F20="x",CONCATENATE(E$4,".",$A20,".",$B20), "")</f>
        <v>IfcCurtainWall.ElementoDatiAntincendio.REI</v>
      </c>
      <c r="F20" s="235" t="str">
        <f>IF('Proprietà e Elementi'!G20="x",CONCATENATE(F$4,".",$A20,".",$B20), "")</f>
        <v>IfcDoor.ElementoDatiAntincendio.REI</v>
      </c>
      <c r="G20" s="235" t="str">
        <f>IF('Proprietà e Elementi'!H20="x",CONCATENATE(G$4,".",$A20,".",$B20), "")</f>
        <v>IfcRoof.ElementoDatiAntincendio.REI</v>
      </c>
      <c r="H20" s="235" t="str">
        <f>IF('Proprietà e Elementi'!I20="x",CONCATENATE(H$4,".",$A20,".",$B20), "")</f>
        <v>IfcWindow.ElementoDatiAntincendio.REI</v>
      </c>
      <c r="I20" s="235" t="str">
        <f>IF('Proprietà e Elementi'!J20="x",CONCATENATE(I$4,".",$A20,".",$B20), "")</f>
        <v>IfcWall.ElementoDatiAntincendio.REI</v>
      </c>
      <c r="J20" s="235" t="str">
        <f>IF('Proprietà e Elementi'!K20="x",CONCATENATE(J$4,".",$A20,".",$B20), "")</f>
        <v/>
      </c>
      <c r="K20" s="235" t="str">
        <f>IF('Proprietà e Elementi'!L20="x",CONCATENATE(K$4,".",$A20,".",$B20), "")</f>
        <v/>
      </c>
      <c r="L20" s="235" t="str">
        <f>IF('Proprietà e Elementi'!M20="x",CONCATENATE(L$4,".",$A20,".",$B20), "")</f>
        <v>IfcBeam.ElementoDatiAntincendio.REI</v>
      </c>
      <c r="M20" s="235" t="str">
        <f>IF('Proprietà e Elementi'!N20="x",CONCATENATE(M$4,".",$A20,".",$B20), "")</f>
        <v>IfcPlate.ElementoDatiAntincendio.REI</v>
      </c>
      <c r="N20" s="235" t="str">
        <f>IF('Proprietà e Elementi'!O20="x",CONCATENATE(N$4,".",$A20,".",$B20), "")</f>
        <v>IfcColumn.ElementoDatiAntincendio.REI</v>
      </c>
      <c r="O20" s="235" t="str">
        <f>IF('Proprietà e Elementi'!P20="x",CONCATENATE(O$4,".",$A20,".",$B20), "")</f>
        <v/>
      </c>
      <c r="P20" s="235" t="str">
        <f>IF('Proprietà e Elementi'!Q20="x",CONCATENATE(P$4,".",$A20,".",$B20), "")</f>
        <v/>
      </c>
      <c r="Q20" s="235" t="str">
        <f>IF('Proprietà e Elementi'!R20="x",CONCATENATE(Q$4,".",$A20,".",$B20), "")</f>
        <v/>
      </c>
      <c r="R20" s="235" t="str">
        <f>IF('Proprietà e Elementi'!S20="x",CONCATENATE(R$4,".",$A20,".",$B20), "")</f>
        <v/>
      </c>
      <c r="S20" s="235" t="str">
        <f>IF('Proprietà e Elementi'!T20="x",CONCATENATE(S$4,".",$A20,".",$B20), "")</f>
        <v/>
      </c>
      <c r="T20" s="235" t="str">
        <f>IF('Proprietà e Elementi'!U20="x",CONCATENATE(T$4,".",$A20,".",$B20), "")</f>
        <v/>
      </c>
      <c r="U20" s="235" t="str">
        <f>IF('Proprietà e Elementi'!V20="x",CONCATENATE(U$4,".",$A20,".",$B20), "")</f>
        <v/>
      </c>
      <c r="V20" s="235" t="str">
        <f>IF('Proprietà e Elementi'!W20="x",CONCATENATE(V$4,".",$A20,".",$B20), "")</f>
        <v/>
      </c>
      <c r="W20" s="235" t="str">
        <f>IF('Proprietà e Elementi'!X20="x",CONCATENATE(W$4,".",$A20,".",$B20), "")</f>
        <v/>
      </c>
      <c r="X20" s="235" t="str">
        <f>IF('Proprietà e Elementi'!Y20="x",CONCATENATE(X$4,".",$A20,".",$B20), "")</f>
        <v/>
      </c>
      <c r="Y20" s="235" t="str">
        <f>IF('Proprietà e Elementi'!Z20="x",CONCATENATE(Y$4,".",$A20,".",$B20), "")</f>
        <v/>
      </c>
      <c r="Z20" s="235" t="str">
        <f>IF('Proprietà e Elementi'!AA20="x",CONCATENATE(Z$4,".",$A20,".",$B20), "")</f>
        <v/>
      </c>
      <c r="AA20" s="235" t="str">
        <f>IF('Proprietà e Elementi'!AB20="x",CONCATENATE(AA$4,".",$A20,".",$B20), "")</f>
        <v/>
      </c>
      <c r="AB20" s="235" t="str">
        <f>IF('Proprietà e Elementi'!AC20="x",CONCATENATE(AB$4,".",$A20,".",$B20), "")</f>
        <v/>
      </c>
      <c r="AC20" s="235" t="str">
        <f>IF('Proprietà e Elementi'!AD20="x",CONCATENATE(AC$4,".",$A20,".",$B20), "")</f>
        <v/>
      </c>
      <c r="AD20" s="235" t="str">
        <f>IF('Proprietà e Elementi'!AE20="x",CONCATENATE(AD$4,".",$A20,".",$B20), "")</f>
        <v/>
      </c>
      <c r="AE20" s="235" t="str">
        <f>IF('Proprietà e Elementi'!AF20="x",CONCATENATE(AE$4,".",$A20,".",$B20), "")</f>
        <v/>
      </c>
      <c r="AF20" s="235" t="str">
        <f>IF('Proprietà e Elementi'!AG20="x",CONCATENATE(AF$4,".",$A20,".",$B20), "")</f>
        <v/>
      </c>
      <c r="AG20" s="235" t="str">
        <f>IF('Proprietà e Elementi'!AH20="x",CONCATENATE(AG$4,".",$A20,".",$B20), "")</f>
        <v/>
      </c>
      <c r="AH20" s="235" t="str">
        <f>IF('Proprietà e Elementi'!AI20="x",CONCATENATE(AH$4,".",$A20,".",$B20), "")</f>
        <v/>
      </c>
    </row>
    <row r="21" spans="1:34" s="189" customFormat="1" x14ac:dyDescent="0.25">
      <c r="A21" s="233" t="s">
        <v>257</v>
      </c>
      <c r="B21" s="237" t="s">
        <v>258</v>
      </c>
      <c r="C21" s="235" t="str">
        <f>IF('Proprietà e Elementi'!D21="x",CONCATENATE(C$4,".",$A21,".",$B21), "")</f>
        <v>IfcCovering.ElementoDatiEnergetici.TrasmittanzaTermica</v>
      </c>
      <c r="D21" s="235" t="str">
        <f>IF('Proprietà e Elementi'!E21="x",CONCATENATE(D$4,".",$A21,".",$B21), "")</f>
        <v>IfcSlab.ElementoDatiEnergetici.TrasmittanzaTermica</v>
      </c>
      <c r="E21" s="235" t="str">
        <f>IF('Proprietà e Elementi'!F21="x",CONCATENATE(E$4,".",$A21,".",$B21), "")</f>
        <v>IfcCurtainWall.ElementoDatiEnergetici.TrasmittanzaTermica</v>
      </c>
      <c r="F21" s="235" t="str">
        <f>IF('Proprietà e Elementi'!G21="x",CONCATENATE(F$4,".",$A21,".",$B21), "")</f>
        <v>IfcDoor.ElementoDatiEnergetici.TrasmittanzaTermica</v>
      </c>
      <c r="G21" s="235" t="str">
        <f>IF('Proprietà e Elementi'!H21="x",CONCATENATE(G$4,".",$A21,".",$B21), "")</f>
        <v>IfcRoof.ElementoDatiEnergetici.TrasmittanzaTermica</v>
      </c>
      <c r="H21" s="235" t="str">
        <f>IF('Proprietà e Elementi'!I21="x",CONCATENATE(H$4,".",$A21,".",$B21), "")</f>
        <v>IfcWindow.ElementoDatiEnergetici.TrasmittanzaTermica</v>
      </c>
      <c r="I21" s="235" t="str">
        <f>IF('Proprietà e Elementi'!J21="x",CONCATENATE(I$4,".",$A21,".",$B21), "")</f>
        <v>IfcWall.ElementoDatiEnergetici.TrasmittanzaTermica</v>
      </c>
      <c r="J21" s="235" t="str">
        <f>IF('Proprietà e Elementi'!K21="x",CONCATENATE(J$4,".",$A21,".",$B21), "")</f>
        <v/>
      </c>
      <c r="K21" s="235" t="str">
        <f>IF('Proprietà e Elementi'!L21="x",CONCATENATE(K$4,".",$A21,".",$B21), "")</f>
        <v/>
      </c>
      <c r="L21" s="235" t="str">
        <f>IF('Proprietà e Elementi'!M21="x",CONCATENATE(L$4,".",$A21,".",$B21), "")</f>
        <v/>
      </c>
      <c r="M21" s="235" t="str">
        <f>IF('Proprietà e Elementi'!N21="x",CONCATENATE(M$4,".",$A21,".",$B21), "")</f>
        <v/>
      </c>
      <c r="N21" s="235" t="str">
        <f>IF('Proprietà e Elementi'!O21="x",CONCATENATE(N$4,".",$A21,".",$B21), "")</f>
        <v/>
      </c>
      <c r="O21" s="235" t="str">
        <f>IF('Proprietà e Elementi'!P21="x",CONCATENATE(O$4,".",$A21,".",$B21), "")</f>
        <v/>
      </c>
      <c r="P21" s="235" t="str">
        <f>IF('Proprietà e Elementi'!Q21="x",CONCATENATE(P$4,".",$A21,".",$B21), "")</f>
        <v/>
      </c>
      <c r="Q21" s="235" t="str">
        <f>IF('Proprietà e Elementi'!R21="x",CONCATENATE(Q$4,".",$A21,".",$B21), "")</f>
        <v/>
      </c>
      <c r="R21" s="235" t="str">
        <f>IF('Proprietà e Elementi'!S21="x",CONCATENATE(R$4,".",$A21,".",$B21), "")</f>
        <v/>
      </c>
      <c r="S21" s="235" t="str">
        <f>IF('Proprietà e Elementi'!T21="x",CONCATENATE(S$4,".",$A21,".",$B21), "")</f>
        <v/>
      </c>
      <c r="T21" s="235" t="str">
        <f>IF('Proprietà e Elementi'!U21="x",CONCATENATE(T$4,".",$A21,".",$B21), "")</f>
        <v/>
      </c>
      <c r="U21" s="235" t="str">
        <f>IF('Proprietà e Elementi'!V21="x",CONCATENATE(U$4,".",$A21,".",$B21), "")</f>
        <v/>
      </c>
      <c r="V21" s="235" t="str">
        <f>IF('Proprietà e Elementi'!W21="x",CONCATENATE(V$4,".",$A21,".",$B21), "")</f>
        <v/>
      </c>
      <c r="W21" s="235" t="str">
        <f>IF('Proprietà e Elementi'!X21="x",CONCATENATE(W$4,".",$A21,".",$B21), "")</f>
        <v/>
      </c>
      <c r="X21" s="235" t="str">
        <f>IF('Proprietà e Elementi'!Y21="x",CONCATENATE(X$4,".",$A21,".",$B21), "")</f>
        <v/>
      </c>
      <c r="Y21" s="235" t="str">
        <f>IF('Proprietà e Elementi'!Z21="x",CONCATENATE(Y$4,".",$A21,".",$B21), "")</f>
        <v/>
      </c>
      <c r="Z21" s="235" t="str">
        <f>IF('Proprietà e Elementi'!AA21="x",CONCATENATE(Z$4,".",$A21,".",$B21), "")</f>
        <v/>
      </c>
      <c r="AA21" s="235" t="str">
        <f>IF('Proprietà e Elementi'!AB21="x",CONCATENATE(AA$4,".",$A21,".",$B21), "")</f>
        <v/>
      </c>
      <c r="AB21" s="235" t="str">
        <f>IF('Proprietà e Elementi'!AC21="x",CONCATENATE(AB$4,".",$A21,".",$B21), "")</f>
        <v/>
      </c>
      <c r="AC21" s="235" t="str">
        <f>IF('Proprietà e Elementi'!AD21="x",CONCATENATE(AC$4,".",$A21,".",$B21), "")</f>
        <v/>
      </c>
      <c r="AD21" s="235" t="str">
        <f>IF('Proprietà e Elementi'!AE21="x",CONCATENATE(AD$4,".",$A21,".",$B21), "")</f>
        <v/>
      </c>
      <c r="AE21" s="235" t="str">
        <f>IF('Proprietà e Elementi'!AF21="x",CONCATENATE(AE$4,".",$A21,".",$B21), "")</f>
        <v/>
      </c>
      <c r="AF21" s="235" t="str">
        <f>IF('Proprietà e Elementi'!AG21="x",CONCATENATE(AF$4,".",$A21,".",$B21), "")</f>
        <v/>
      </c>
      <c r="AG21" s="235" t="str">
        <f>IF('Proprietà e Elementi'!AH21="x",CONCATENATE(AG$4,".",$A21,".",$B21), "")</f>
        <v/>
      </c>
      <c r="AH21" s="235" t="str">
        <f>IF('Proprietà e Elementi'!AI21="x",CONCATENATE(AH$4,".",$A21,".",$B21), "")</f>
        <v/>
      </c>
    </row>
    <row r="22" spans="1:34" s="189" customFormat="1" x14ac:dyDescent="0.25">
      <c r="A22" s="236" t="s">
        <v>257</v>
      </c>
      <c r="B22" s="237" t="s">
        <v>261</v>
      </c>
      <c r="C22" s="235" t="str">
        <f>IF('Proprietà e Elementi'!D22="x",CONCATENATE(C$4,".",$A22,".",$B22), "")</f>
        <v>IfcCovering.ElementoDatiEnergetici.ResistenzaTermica</v>
      </c>
      <c r="D22" s="235" t="str">
        <f>IF('Proprietà e Elementi'!E22="x",CONCATENATE(D$4,".",$A22,".",$B22), "")</f>
        <v>IfcSlab.ElementoDatiEnergetici.ResistenzaTermica</v>
      </c>
      <c r="E22" s="235" t="str">
        <f>IF('Proprietà e Elementi'!F22="x",CONCATENATE(E$4,".",$A22,".",$B22), "")</f>
        <v>IfcCurtainWall.ElementoDatiEnergetici.ResistenzaTermica</v>
      </c>
      <c r="F22" s="235" t="str">
        <f>IF('Proprietà e Elementi'!G22="x",CONCATENATE(F$4,".",$A22,".",$B22), "")</f>
        <v>IfcDoor.ElementoDatiEnergetici.ResistenzaTermica</v>
      </c>
      <c r="G22" s="235" t="str">
        <f>IF('Proprietà e Elementi'!H22="x",CONCATENATE(G$4,".",$A22,".",$B22), "")</f>
        <v>IfcRoof.ElementoDatiEnergetici.ResistenzaTermica</v>
      </c>
      <c r="H22" s="235" t="str">
        <f>IF('Proprietà e Elementi'!I22="x",CONCATENATE(H$4,".",$A22,".",$B22), "")</f>
        <v>IfcWindow.ElementoDatiEnergetici.ResistenzaTermica</v>
      </c>
      <c r="I22" s="235" t="str">
        <f>IF('Proprietà e Elementi'!J22="x",CONCATENATE(I$4,".",$A22,".",$B22), "")</f>
        <v>IfcWall.ElementoDatiEnergetici.ResistenzaTermica</v>
      </c>
      <c r="J22" s="235" t="str">
        <f>IF('Proprietà e Elementi'!K22="x",CONCATENATE(J$4,".",$A22,".",$B22), "")</f>
        <v/>
      </c>
      <c r="K22" s="235" t="str">
        <f>IF('Proprietà e Elementi'!L22="x",CONCATENATE(K$4,".",$A22,".",$B22), "")</f>
        <v/>
      </c>
      <c r="L22" s="235" t="str">
        <f>IF('Proprietà e Elementi'!M22="x",CONCATENATE(L$4,".",$A22,".",$B22), "")</f>
        <v/>
      </c>
      <c r="M22" s="235" t="str">
        <f>IF('Proprietà e Elementi'!N22="x",CONCATENATE(M$4,".",$A22,".",$B22), "")</f>
        <v/>
      </c>
      <c r="N22" s="235" t="str">
        <f>IF('Proprietà e Elementi'!O22="x",CONCATENATE(N$4,".",$A22,".",$B22), "")</f>
        <v/>
      </c>
      <c r="O22" s="235" t="str">
        <f>IF('Proprietà e Elementi'!P22="x",CONCATENATE(O$4,".",$A22,".",$B22), "")</f>
        <v/>
      </c>
      <c r="P22" s="235" t="str">
        <f>IF('Proprietà e Elementi'!Q22="x",CONCATENATE(P$4,".",$A22,".",$B22), "")</f>
        <v/>
      </c>
      <c r="Q22" s="235" t="str">
        <f>IF('Proprietà e Elementi'!R22="x",CONCATENATE(Q$4,".",$A22,".",$B22), "")</f>
        <v/>
      </c>
      <c r="R22" s="235" t="str">
        <f>IF('Proprietà e Elementi'!S22="x",CONCATENATE(R$4,".",$A22,".",$B22), "")</f>
        <v/>
      </c>
      <c r="S22" s="235" t="str">
        <f>IF('Proprietà e Elementi'!T22="x",CONCATENATE(S$4,".",$A22,".",$B22), "")</f>
        <v/>
      </c>
      <c r="T22" s="235" t="str">
        <f>IF('Proprietà e Elementi'!U22="x",CONCATENATE(T$4,".",$A22,".",$B22), "")</f>
        <v/>
      </c>
      <c r="U22" s="235" t="str">
        <f>IF('Proprietà e Elementi'!V22="x",CONCATENATE(U$4,".",$A22,".",$B22), "")</f>
        <v/>
      </c>
      <c r="V22" s="235" t="str">
        <f>IF('Proprietà e Elementi'!W22="x",CONCATENATE(V$4,".",$A22,".",$B22), "")</f>
        <v/>
      </c>
      <c r="W22" s="235" t="str">
        <f>IF('Proprietà e Elementi'!X22="x",CONCATENATE(W$4,".",$A22,".",$B22), "")</f>
        <v/>
      </c>
      <c r="X22" s="235" t="str">
        <f>IF('Proprietà e Elementi'!Y22="x",CONCATENATE(X$4,".",$A22,".",$B22), "")</f>
        <v/>
      </c>
      <c r="Y22" s="235" t="str">
        <f>IF('Proprietà e Elementi'!Z22="x",CONCATENATE(Y$4,".",$A22,".",$B22), "")</f>
        <v/>
      </c>
      <c r="Z22" s="235" t="str">
        <f>IF('Proprietà e Elementi'!AA22="x",CONCATENATE(Z$4,".",$A22,".",$B22), "")</f>
        <v/>
      </c>
      <c r="AA22" s="235" t="str">
        <f>IF('Proprietà e Elementi'!AB22="x",CONCATENATE(AA$4,".",$A22,".",$B22), "")</f>
        <v/>
      </c>
      <c r="AB22" s="235" t="str">
        <f>IF('Proprietà e Elementi'!AC22="x",CONCATENATE(AB$4,".",$A22,".",$B22), "")</f>
        <v/>
      </c>
      <c r="AC22" s="235" t="str">
        <f>IF('Proprietà e Elementi'!AD22="x",CONCATENATE(AC$4,".",$A22,".",$B22), "")</f>
        <v/>
      </c>
      <c r="AD22" s="235" t="str">
        <f>IF('Proprietà e Elementi'!AE22="x",CONCATENATE(AD$4,".",$A22,".",$B22), "")</f>
        <v/>
      </c>
      <c r="AE22" s="235" t="str">
        <f>IF('Proprietà e Elementi'!AF22="x",CONCATENATE(AE$4,".",$A22,".",$B22), "")</f>
        <v/>
      </c>
      <c r="AF22" s="235" t="str">
        <f>IF('Proprietà e Elementi'!AG22="x",CONCATENATE(AF$4,".",$A22,".",$B22), "")</f>
        <v/>
      </c>
      <c r="AG22" s="235" t="str">
        <f>IF('Proprietà e Elementi'!AH22="x",CONCATENATE(AG$4,".",$A22,".",$B22), "")</f>
        <v/>
      </c>
      <c r="AH22" s="235" t="str">
        <f>IF('Proprietà e Elementi'!AI22="x",CONCATENATE(AH$4,".",$A22,".",$B22), "")</f>
        <v/>
      </c>
    </row>
    <row r="23" spans="1:34" s="189" customFormat="1" x14ac:dyDescent="0.25">
      <c r="A23" s="233" t="s">
        <v>265</v>
      </c>
      <c r="B23" s="237" t="s">
        <v>266</v>
      </c>
      <c r="C23" s="235" t="str">
        <f>IF('Proprietà e Elementi'!D23="x",CONCATENATE(C$4,".",$A23,".",$B23), "")</f>
        <v>IfcCovering.ElementoCodifica.ClasseElementoTecnico</v>
      </c>
      <c r="D23" s="235" t="str">
        <f>IF('Proprietà e Elementi'!E23="x",CONCATENATE(D$4,".",$A23,".",$B23), "")</f>
        <v>IfcSlab.ElementoCodifica.ClasseElementoTecnico</v>
      </c>
      <c r="E23" s="235" t="str">
        <f>IF('Proprietà e Elementi'!F23="x",CONCATENATE(E$4,".",$A23,".",$B23), "")</f>
        <v>IfcCurtainWall.ElementoCodifica.ClasseElementoTecnico</v>
      </c>
      <c r="F23" s="235" t="str">
        <f>IF('Proprietà e Elementi'!G23="x",CONCATENATE(F$4,".",$A23,".",$B23), "")</f>
        <v>IfcDoor.ElementoCodifica.ClasseElementoTecnico</v>
      </c>
      <c r="G23" s="235" t="str">
        <f>IF('Proprietà e Elementi'!H23="x",CONCATENATE(G$4,".",$A23,".",$B23), "")</f>
        <v>IfcRoof.ElementoCodifica.ClasseElementoTecnico</v>
      </c>
      <c r="H23" s="235" t="str">
        <f>IF('Proprietà e Elementi'!I23="x",CONCATENATE(H$4,".",$A23,".",$B23), "")</f>
        <v>IfcWindow.ElementoCodifica.ClasseElementoTecnico</v>
      </c>
      <c r="I23" s="235" t="str">
        <f>IF('Proprietà e Elementi'!J23="x",CONCATENATE(I$4,".",$A23,".",$B23), "")</f>
        <v>IfcWall.ElementoCodifica.ClasseElementoTecnico</v>
      </c>
      <c r="J23" s="235" t="str">
        <f>IF('Proprietà e Elementi'!K23="x",CONCATENATE(J$4,".",$A23,".",$B23), "")</f>
        <v>IfcRamp.ElementoCodifica.ClasseElementoTecnico</v>
      </c>
      <c r="K23" s="235" t="str">
        <f>IF('Proprietà e Elementi'!L23="x",CONCATENATE(K$4,".",$A23,".",$B23), "")</f>
        <v>IfcStair.ElementoCodifica.ClasseElementoTecnico</v>
      </c>
      <c r="L23" s="235" t="str">
        <f>IF('Proprietà e Elementi'!M23="x",CONCATENATE(L$4,".",$A23,".",$B23), "")</f>
        <v>IfcBeam.ElementoCodifica.ClasseElementoTecnico</v>
      </c>
      <c r="M23" s="235" t="str">
        <f>IF('Proprietà e Elementi'!N23="x",CONCATENATE(M$4,".",$A23,".",$B23), "")</f>
        <v>IfcPlate.ElementoCodifica.ClasseElementoTecnico</v>
      </c>
      <c r="N23" s="235" t="str">
        <f>IF('Proprietà e Elementi'!O23="x",CONCATENATE(N$4,".",$A23,".",$B23), "")</f>
        <v>IfcColumn.ElementoCodifica.ClasseElementoTecnico</v>
      </c>
      <c r="O23" s="235" t="str">
        <f>IF('Proprietà e Elementi'!P23="x",CONCATENATE(O$4,".",$A23,".",$B23), "")</f>
        <v>IfcRailing.ElementoCodifica.ClasseElementoTecnico</v>
      </c>
      <c r="P23" s="235" t="str">
        <f>IF('Proprietà e Elementi'!Q23="x",CONCATENATE(P$4,".",$A23,".",$B23), "")</f>
        <v>IfcReinforcingBar.ElementoCodifica.ClasseElementoTecnico</v>
      </c>
      <c r="Q23" s="235" t="str">
        <f>IF('Proprietà e Elementi'!R23="x",CONCATENATE(Q$4,".",$A23,".",$B23), "")</f>
        <v>IfcReinforcingMesh.ElementoCodifica.ClasseElementoTecnico</v>
      </c>
      <c r="R23" s="235" t="str">
        <f>IF('Proprietà e Elementi'!S23="x",CONCATENATE(R$4,".",$A23,".",$B23), "")</f>
        <v>IfcTendon.ElementoCodifica.ClasseElementoTecnico</v>
      </c>
      <c r="S23" s="235" t="str">
        <f>IF('Proprietà e Elementi'!T23="x",CONCATENATE(S$4,".",$A23,".",$B23), "")</f>
        <v>IfcFooting.ElementoCodifica.ClasseElementoTecnico</v>
      </c>
      <c r="T23" s="235" t="str">
        <f>IF('Proprietà e Elementi'!U23="x",CONCATENATE(T$4,".",$A23,".",$B23), "")</f>
        <v>IfcMember.ElementoCodifica.ClasseElementoTecnico</v>
      </c>
      <c r="U23" s="235" t="str">
        <f>IF('Proprietà e Elementi'!V23="x",CONCATENATE(U$4,".",$A23,".",$B23), "")</f>
        <v>IfcPile.ElementoCodifica.ClasseElementoTecnico</v>
      </c>
      <c r="V23" s="235" t="str">
        <f>IF('Proprietà e Elementi'!W23="x",CONCATENATE(V$4,".",$A23,".",$B23), "")</f>
        <v>fastener.ElementoCodifica.ClasseElementoTecnico</v>
      </c>
      <c r="W23" s="235" t="str">
        <f>IF('Proprietà e Elementi'!X23="x",CONCATENATE(W$4,".",$A23,".",$B23), "")</f>
        <v>IfcDistributionControlElement.ElementoCodifica.ClasseElementoTecnico</v>
      </c>
      <c r="X23" s="235" t="str">
        <f>IF('Proprietà e Elementi'!Y23="x",CONCATENATE(X$4,".",$A23,".",$B23), "")</f>
        <v>IfcDistributionChamberElement.ElementoCodifica.ClasseElementoTecnico</v>
      </c>
      <c r="Y23" s="235" t="str">
        <f>IF('Proprietà e Elementi'!Z23="x",CONCATENATE(Y$4,".",$A23,".",$B23), "")</f>
        <v>IfcEnergyConversionDevice.ElementoCodifica.ClasseElementoTecnico</v>
      </c>
      <c r="Z23" s="235" t="str">
        <f>IF('Proprietà e Elementi'!AA23="x",CONCATENATE(Z$4,".",$A23,".",$B23), "")</f>
        <v>IfcFlowController.ElementoCodifica.ClasseElementoTecnico</v>
      </c>
      <c r="AA23" s="235" t="str">
        <f>IF('Proprietà e Elementi'!AB23="x",CONCATENATE(AA$4,".",$A23,".",$B23), "")</f>
        <v>IfcFlowFitting.ElementoCodifica.ClasseElementoTecnico</v>
      </c>
      <c r="AB23" s="235" t="str">
        <f>IF('Proprietà e Elementi'!AC23="x",CONCATENATE(AB$4,".",$A23,".",$B23), "")</f>
        <v>IfcFlowMovingDevice .ElementoCodifica.ClasseElementoTecnico</v>
      </c>
      <c r="AC23" s="235" t="str">
        <f>IF('Proprietà e Elementi'!AD23="x",CONCATENATE(AC$4,".",$A23,".",$B23), "")</f>
        <v>IfcFlowSegment.ElementoCodifica.ClasseElementoTecnico</v>
      </c>
      <c r="AD23" s="235" t="str">
        <f>IF('Proprietà e Elementi'!AE23="x",CONCATENATE(AD$4,".",$A23,".",$B23), "")</f>
        <v>IfcFlowStorageDevice.ElementoCodifica.ClasseElementoTecnico</v>
      </c>
      <c r="AE23" s="235" t="str">
        <f>IF('Proprietà e Elementi'!AF23="x",CONCATENATE(AE$4,".",$A23,".",$B23), "")</f>
        <v>IfcFlowTerminal.ElementoCodifica.ClasseElementoTecnico</v>
      </c>
      <c r="AF23" s="235" t="str">
        <f>IF('Proprietà e Elementi'!AG23="x",CONCATENATE(AF$4,".",$A23,".",$B23), "")</f>
        <v>IfcFlowTreatmentDevice.ElementoCodifica.ClasseElementoTecnico</v>
      </c>
      <c r="AG23" s="235" t="str">
        <f>IF('Proprietà e Elementi'!AH23="x",CONCATENATE(AG$4,".",$A23,".",$B23), "")</f>
        <v>IfcTransportElement.ElementoCodifica.ClasseElementoTecnico</v>
      </c>
      <c r="AH23" s="235" t="str">
        <f>IF('Proprietà e Elementi'!AI23="x",CONCATENATE(AH$4,".",$A23,".",$B23), "")</f>
        <v>IfcFurnishingElement.ElementoCodifica.ClasseElementoTecnico</v>
      </c>
    </row>
    <row r="24" spans="1:34" s="189" customFormat="1" x14ac:dyDescent="0.25">
      <c r="A24" s="233" t="s">
        <v>808</v>
      </c>
      <c r="B24" s="237" t="s">
        <v>809</v>
      </c>
      <c r="C24" s="235" t="str">
        <f>IF('Proprietà e Elementi'!D24="x",CONCATENATE(C$4,".",$A24,".",$B24), "")</f>
        <v>IfcCovering.ElementoFase.Stato</v>
      </c>
      <c r="D24" s="235" t="str">
        <f>IF('Proprietà e Elementi'!E24="x",CONCATENATE(D$4,".",$A24,".",$B24), "")</f>
        <v>IfcSlab.ElementoFase.Stato</v>
      </c>
      <c r="E24" s="235" t="str">
        <f>IF('Proprietà e Elementi'!F24="x",CONCATENATE(E$4,".",$A24,".",$B24), "")</f>
        <v>IfcCurtainWall.ElementoFase.Stato</v>
      </c>
      <c r="F24" s="235" t="str">
        <f>IF('Proprietà e Elementi'!G24="x",CONCATENATE(F$4,".",$A24,".",$B24), "")</f>
        <v>IfcDoor.ElementoFase.Stato</v>
      </c>
      <c r="G24" s="235" t="str">
        <f>IF('Proprietà e Elementi'!H24="x",CONCATENATE(G$4,".",$A24,".",$B24), "")</f>
        <v>IfcRoof.ElementoFase.Stato</v>
      </c>
      <c r="H24" s="235" t="str">
        <f>IF('Proprietà e Elementi'!I24="x",CONCATENATE(H$4,".",$A24,".",$B24), "")</f>
        <v>IfcWindow.ElementoFase.Stato</v>
      </c>
      <c r="I24" s="235" t="str">
        <f>IF('Proprietà e Elementi'!J24="x",CONCATENATE(I$4,".",$A24,".",$B24), "")</f>
        <v>IfcWall.ElementoFase.Stato</v>
      </c>
      <c r="J24" s="235" t="str">
        <f>IF('Proprietà e Elementi'!K24="x",CONCATENATE(J$4,".",$A24,".",$B24), "")</f>
        <v>IfcRamp.ElementoFase.Stato</v>
      </c>
      <c r="K24" s="235" t="str">
        <f>IF('Proprietà e Elementi'!L24="x",CONCATENATE(K$4,".",$A24,".",$B24), "")</f>
        <v>IfcStair.ElementoFase.Stato</v>
      </c>
      <c r="L24" s="235" t="str">
        <f>IF('Proprietà e Elementi'!M24="x",CONCATENATE(L$4,".",$A24,".",$B24), "")</f>
        <v>IfcBeam.ElementoFase.Stato</v>
      </c>
      <c r="M24" s="235" t="str">
        <f>IF('Proprietà e Elementi'!N24="x",CONCATENATE(M$4,".",$A24,".",$B24), "")</f>
        <v>IfcPlate.ElementoFase.Stato</v>
      </c>
      <c r="N24" s="235" t="str">
        <f>IF('Proprietà e Elementi'!O24="x",CONCATENATE(N$4,".",$A24,".",$B24), "")</f>
        <v>IfcColumn.ElementoFase.Stato</v>
      </c>
      <c r="O24" s="235" t="str">
        <f>IF('Proprietà e Elementi'!P24="x",CONCATENATE(O$4,".",$A24,".",$B24), "")</f>
        <v>IfcRailing.ElementoFase.Stato</v>
      </c>
      <c r="P24" s="235" t="str">
        <f>IF('Proprietà e Elementi'!Q24="x",CONCATENATE(P$4,".",$A24,".",$B24), "")</f>
        <v>IfcReinforcingBar.ElementoFase.Stato</v>
      </c>
      <c r="Q24" s="235" t="str">
        <f>IF('Proprietà e Elementi'!R24="x",CONCATENATE(Q$4,".",$A24,".",$B24), "")</f>
        <v>IfcReinforcingMesh.ElementoFase.Stato</v>
      </c>
      <c r="R24" s="235" t="str">
        <f>IF('Proprietà e Elementi'!S24="x",CONCATENATE(R$4,".",$A24,".",$B24), "")</f>
        <v>IfcTendon.ElementoFase.Stato</v>
      </c>
      <c r="S24" s="235" t="str">
        <f>IF('Proprietà e Elementi'!T24="x",CONCATENATE(S$4,".",$A24,".",$B24), "")</f>
        <v>IfcFooting.ElementoFase.Stato</v>
      </c>
      <c r="T24" s="235" t="str">
        <f>IF('Proprietà e Elementi'!U24="x",CONCATENATE(T$4,".",$A24,".",$B24), "")</f>
        <v>IfcMember.ElementoFase.Stato</v>
      </c>
      <c r="U24" s="235" t="str">
        <f>IF('Proprietà e Elementi'!V24="x",CONCATENATE(U$4,".",$A24,".",$B24), "")</f>
        <v>IfcPile.ElementoFase.Stato</v>
      </c>
      <c r="V24" s="235" t="str">
        <f>IF('Proprietà e Elementi'!W24="x",CONCATENATE(V$4,".",$A24,".",$B24), "")</f>
        <v>fastener.ElementoFase.Stato</v>
      </c>
      <c r="W24" s="235" t="str">
        <f>IF('Proprietà e Elementi'!X24="x",CONCATENATE(W$4,".",$A24,".",$B24), "")</f>
        <v>IfcDistributionControlElement.ElementoFase.Stato</v>
      </c>
      <c r="X24" s="235" t="str">
        <f>IF('Proprietà e Elementi'!Y24="x",CONCATENATE(X$4,".",$A24,".",$B24), "")</f>
        <v>IfcDistributionChamberElement.ElementoFase.Stato</v>
      </c>
      <c r="Y24" s="235" t="str">
        <f>IF('Proprietà e Elementi'!Z24="x",CONCATENATE(Y$4,".",$A24,".",$B24), "")</f>
        <v>IfcEnergyConversionDevice.ElementoFase.Stato</v>
      </c>
      <c r="Z24" s="235" t="str">
        <f>IF('Proprietà e Elementi'!AA24="x",CONCATENATE(Z$4,".",$A24,".",$B24), "")</f>
        <v>IfcFlowController.ElementoFase.Stato</v>
      </c>
      <c r="AA24" s="235" t="str">
        <f>IF('Proprietà e Elementi'!AB24="x",CONCATENATE(AA$4,".",$A24,".",$B24), "")</f>
        <v>IfcFlowFitting.ElementoFase.Stato</v>
      </c>
      <c r="AB24" s="235" t="str">
        <f>IF('Proprietà e Elementi'!AC24="x",CONCATENATE(AB$4,".",$A24,".",$B24), "")</f>
        <v>IfcFlowMovingDevice .ElementoFase.Stato</v>
      </c>
      <c r="AC24" s="235" t="str">
        <f>IF('Proprietà e Elementi'!AD24="x",CONCATENATE(AC$4,".",$A24,".",$B24), "")</f>
        <v>IfcFlowSegment.ElementoFase.Stato</v>
      </c>
      <c r="AD24" s="235" t="str">
        <f>IF('Proprietà e Elementi'!AE24="x",CONCATENATE(AD$4,".",$A24,".",$B24), "")</f>
        <v>IfcFlowStorageDevice.ElementoFase.Stato</v>
      </c>
      <c r="AE24" s="235" t="str">
        <f>IF('Proprietà e Elementi'!AF24="x",CONCATENATE(AE$4,".",$A24,".",$B24), "")</f>
        <v>IfcFlowTerminal.ElementoFase.Stato</v>
      </c>
      <c r="AF24" s="235" t="str">
        <f>IF('Proprietà e Elementi'!AG24="x",CONCATENATE(AF$4,".",$A24,".",$B24), "")</f>
        <v>IfcFlowTreatmentDevice.ElementoFase.Stato</v>
      </c>
      <c r="AG24" s="235" t="str">
        <f>IF('Proprietà e Elementi'!AH24="x",CONCATENATE(AG$4,".",$A24,".",$B24), "")</f>
        <v>IfcTransportElement.ElementoFase.Stato</v>
      </c>
      <c r="AH24" s="235" t="str">
        <f>IF('Proprietà e Elementi'!AI24="x",CONCATENATE(AH$4,".",$A24,".",$B24), "")</f>
        <v>IfcFurnishingElement.ElementoFase.Stato</v>
      </c>
    </row>
    <row r="25" spans="1:34" s="189" customFormat="1" x14ac:dyDescent="0.25">
      <c r="A25" s="236" t="s">
        <v>268</v>
      </c>
      <c r="B25" s="237" t="s">
        <v>217</v>
      </c>
      <c r="C25" s="235" t="str">
        <f>IF('Proprietà e Elementi'!D25="x",CONCATENATE(C$4,".",$A25,".",$B25), "")</f>
        <v/>
      </c>
      <c r="D25" s="235" t="str">
        <f>IF('Proprietà e Elementi'!E25="x",CONCATENATE(D$4,".",$A25,".",$B25), "")</f>
        <v/>
      </c>
      <c r="E25" s="235" t="str">
        <f>IF('Proprietà e Elementi'!F25="x",CONCATENATE(E$4,".",$A25,".",$B25), "")</f>
        <v/>
      </c>
      <c r="F25" s="235" t="str">
        <f>IF('Proprietà e Elementi'!G25="x",CONCATENATE(F$4,".",$A25,".",$B25), "")</f>
        <v>IfcDoor.ElementoDocumenti.MUM</v>
      </c>
      <c r="G25" s="235" t="str">
        <f>IF('Proprietà e Elementi'!H25="x",CONCATENATE(G$4,".",$A25,".",$B25), "")</f>
        <v/>
      </c>
      <c r="H25" s="235" t="str">
        <f>IF('Proprietà e Elementi'!I25="x",CONCATENATE(H$4,".",$A25,".",$B25), "")</f>
        <v/>
      </c>
      <c r="I25" s="235" t="str">
        <f>IF('Proprietà e Elementi'!J25="x",CONCATENATE(I$4,".",$A25,".",$B25), "")</f>
        <v/>
      </c>
      <c r="J25" s="235" t="str">
        <f>IF('Proprietà e Elementi'!K25="x",CONCATENATE(J$4,".",$A25,".",$B25), "")</f>
        <v/>
      </c>
      <c r="K25" s="235" t="str">
        <f>IF('Proprietà e Elementi'!L25="x",CONCATENATE(K$4,".",$A25,".",$B25), "")</f>
        <v>IfcStair.ElementoDocumenti.MUM</v>
      </c>
      <c r="L25" s="235" t="str">
        <f>IF('Proprietà e Elementi'!M25="x",CONCATENATE(L$4,".",$A25,".",$B25), "")</f>
        <v/>
      </c>
      <c r="M25" s="235" t="str">
        <f>IF('Proprietà e Elementi'!N25="x",CONCATENATE(M$4,".",$A25,".",$B25), "")</f>
        <v/>
      </c>
      <c r="N25" s="235" t="str">
        <f>IF('Proprietà e Elementi'!O25="x",CONCATENATE(N$4,".",$A25,".",$B25), "")</f>
        <v/>
      </c>
      <c r="O25" s="235" t="str">
        <f>IF('Proprietà e Elementi'!P25="x",CONCATENATE(O$4,".",$A25,".",$B25), "")</f>
        <v/>
      </c>
      <c r="P25" s="235" t="str">
        <f>IF('Proprietà e Elementi'!Q25="x",CONCATENATE(P$4,".",$A25,".",$B25), "")</f>
        <v/>
      </c>
      <c r="Q25" s="235" t="str">
        <f>IF('Proprietà e Elementi'!R25="x",CONCATENATE(Q$4,".",$A25,".",$B25), "")</f>
        <v/>
      </c>
      <c r="R25" s="235" t="str">
        <f>IF('Proprietà e Elementi'!S25="x",CONCATENATE(R$4,".",$A25,".",$B25), "")</f>
        <v/>
      </c>
      <c r="S25" s="235" t="str">
        <f>IF('Proprietà e Elementi'!T25="x",CONCATENATE(S$4,".",$A25,".",$B25), "")</f>
        <v/>
      </c>
      <c r="T25" s="235" t="str">
        <f>IF('Proprietà e Elementi'!U25="x",CONCATENATE(T$4,".",$A25,".",$B25), "")</f>
        <v/>
      </c>
      <c r="U25" s="235" t="str">
        <f>IF('Proprietà e Elementi'!V25="x",CONCATENATE(U$4,".",$A25,".",$B25), "")</f>
        <v/>
      </c>
      <c r="V25" s="235" t="str">
        <f>IF('Proprietà e Elementi'!W25="x",CONCATENATE(V$4,".",$A25,".",$B25), "")</f>
        <v/>
      </c>
      <c r="W25" s="235" t="str">
        <f>IF('Proprietà e Elementi'!X25="x",CONCATENATE(W$4,".",$A25,".",$B25), "")</f>
        <v>IfcDistributionControlElement.ElementoDocumenti.MUM</v>
      </c>
      <c r="X25" s="235" t="str">
        <f>IF('Proprietà e Elementi'!Y25="x",CONCATENATE(X$4,".",$A25,".",$B25), "")</f>
        <v/>
      </c>
      <c r="Y25" s="235" t="str">
        <f>IF('Proprietà e Elementi'!Z25="x",CONCATENATE(Y$4,".",$A25,".",$B25), "")</f>
        <v>IfcEnergyConversionDevice.ElementoDocumenti.MUM</v>
      </c>
      <c r="Z25" s="235" t="str">
        <f>IF('Proprietà e Elementi'!AA25="x",CONCATENATE(Z$4,".",$A25,".",$B25), "")</f>
        <v>IfcFlowController.ElementoDocumenti.MUM</v>
      </c>
      <c r="AA25" s="235" t="str">
        <f>IF('Proprietà e Elementi'!AB25="x",CONCATENATE(AA$4,".",$A25,".",$B25), "")</f>
        <v>IfcFlowFitting.ElementoDocumenti.MUM</v>
      </c>
      <c r="AB25" s="235" t="str">
        <f>IF('Proprietà e Elementi'!AC25="x",CONCATENATE(AB$4,".",$A25,".",$B25), "")</f>
        <v>IfcFlowMovingDevice .ElementoDocumenti.MUM</v>
      </c>
      <c r="AC25" s="235" t="str">
        <f>IF('Proprietà e Elementi'!AD25="x",CONCATENATE(AC$4,".",$A25,".",$B25), "")</f>
        <v>IfcFlowSegment.ElementoDocumenti.MUM</v>
      </c>
      <c r="AD25" s="235" t="str">
        <f>IF('Proprietà e Elementi'!AE25="x",CONCATENATE(AD$4,".",$A25,".",$B25), "")</f>
        <v>IfcFlowStorageDevice.ElementoDocumenti.MUM</v>
      </c>
      <c r="AE25" s="235" t="str">
        <f>IF('Proprietà e Elementi'!AF25="x",CONCATENATE(AE$4,".",$A25,".",$B25), "")</f>
        <v>IfcFlowTerminal.ElementoDocumenti.MUM</v>
      </c>
      <c r="AF25" s="235" t="str">
        <f>IF('Proprietà e Elementi'!AG25="x",CONCATENATE(AF$4,".",$A25,".",$B25), "")</f>
        <v>IfcFlowTreatmentDevice.ElementoDocumenti.MUM</v>
      </c>
      <c r="AG25" s="235" t="str">
        <f>IF('Proprietà e Elementi'!AH25="x",CONCATENATE(AG$4,".",$A25,".",$B25), "")</f>
        <v>IfcTransportElement.ElementoDocumenti.MUM</v>
      </c>
      <c r="AH25" s="235" t="str">
        <f>IF('Proprietà e Elementi'!AI25="x",CONCATENATE(AH$4,".",$A25,".",$B25), "")</f>
        <v/>
      </c>
    </row>
    <row r="26" spans="1:34" s="189" customFormat="1" x14ac:dyDescent="0.25">
      <c r="A26" s="233" t="s">
        <v>268</v>
      </c>
      <c r="B26" s="237" t="s">
        <v>219</v>
      </c>
      <c r="C26" s="235" t="str">
        <f>IF('Proprietà e Elementi'!D26="x",CONCATENATE(C$4,".",$A26,".",$B26), "")</f>
        <v>IfcCovering.ElementoDocumenti.SchedaTecnica</v>
      </c>
      <c r="D26" s="235" t="str">
        <f>IF('Proprietà e Elementi'!E26="x",CONCATENATE(D$4,".",$A26,".",$B26), "")</f>
        <v/>
      </c>
      <c r="E26" s="235" t="str">
        <f>IF('Proprietà e Elementi'!F26="x",CONCATENATE(E$4,".",$A26,".",$B26), "")</f>
        <v>IfcCurtainWall.ElementoDocumenti.SchedaTecnica</v>
      </c>
      <c r="F26" s="235" t="str">
        <f>IF('Proprietà e Elementi'!G26="x",CONCATENATE(F$4,".",$A26,".",$B26), "")</f>
        <v>IfcDoor.ElementoDocumenti.SchedaTecnica</v>
      </c>
      <c r="G26" s="235" t="str">
        <f>IF('Proprietà e Elementi'!H26="x",CONCATENATE(G$4,".",$A26,".",$B26), "")</f>
        <v/>
      </c>
      <c r="H26" s="235" t="str">
        <f>IF('Proprietà e Elementi'!I26="x",CONCATENATE(H$4,".",$A26,".",$B26), "")</f>
        <v>IfcWindow.ElementoDocumenti.SchedaTecnica</v>
      </c>
      <c r="I26" s="235" t="str">
        <f>IF('Proprietà e Elementi'!J26="x",CONCATENATE(I$4,".",$A26,".",$B26), "")</f>
        <v/>
      </c>
      <c r="J26" s="235" t="str">
        <f>IF('Proprietà e Elementi'!K26="x",CONCATENATE(J$4,".",$A26,".",$B26), "")</f>
        <v/>
      </c>
      <c r="K26" s="235" t="str">
        <f>IF('Proprietà e Elementi'!L26="x",CONCATENATE(K$4,".",$A26,".",$B26), "")</f>
        <v>IfcStair.ElementoDocumenti.SchedaTecnica</v>
      </c>
      <c r="L26" s="235" t="str">
        <f>IF('Proprietà e Elementi'!M26="x",CONCATENATE(L$4,".",$A26,".",$B26), "")</f>
        <v>IfcBeam.ElementoDocumenti.SchedaTecnica</v>
      </c>
      <c r="M26" s="235" t="str">
        <f>IF('Proprietà e Elementi'!N26="x",CONCATENATE(M$4,".",$A26,".",$B26), "")</f>
        <v/>
      </c>
      <c r="N26" s="235" t="str">
        <f>IF('Proprietà e Elementi'!O26="x",CONCATENATE(N$4,".",$A26,".",$B26), "")</f>
        <v>IfcColumn.ElementoDocumenti.SchedaTecnica</v>
      </c>
      <c r="O26" s="235" t="str">
        <f>IF('Proprietà e Elementi'!P26="x",CONCATENATE(O$4,".",$A26,".",$B26), "")</f>
        <v>IfcRailing.ElementoDocumenti.SchedaTecnica</v>
      </c>
      <c r="P26" s="235" t="str">
        <f>IF('Proprietà e Elementi'!Q26="x",CONCATENATE(P$4,".",$A26,".",$B26), "")</f>
        <v/>
      </c>
      <c r="Q26" s="235" t="str">
        <f>IF('Proprietà e Elementi'!R26="x",CONCATENATE(Q$4,".",$A26,".",$B26), "")</f>
        <v/>
      </c>
      <c r="R26" s="235" t="str">
        <f>IF('Proprietà e Elementi'!S26="x",CONCATENATE(R$4,".",$A26,".",$B26), "")</f>
        <v/>
      </c>
      <c r="S26" s="235" t="str">
        <f>IF('Proprietà e Elementi'!T26="x",CONCATENATE(S$4,".",$A26,".",$B26), "")</f>
        <v/>
      </c>
      <c r="T26" s="235" t="str">
        <f>IF('Proprietà e Elementi'!U26="x",CONCATENATE(T$4,".",$A26,".",$B26), "")</f>
        <v/>
      </c>
      <c r="U26" s="235" t="str">
        <f>IF('Proprietà e Elementi'!V26="x",CONCATENATE(U$4,".",$A26,".",$B26), "")</f>
        <v/>
      </c>
      <c r="V26" s="235" t="str">
        <f>IF('Proprietà e Elementi'!W26="x",CONCATENATE(V$4,".",$A26,".",$B26), "")</f>
        <v/>
      </c>
      <c r="W26" s="235" t="str">
        <f>IF('Proprietà e Elementi'!X26="x",CONCATENATE(W$4,".",$A26,".",$B26), "")</f>
        <v>IfcDistributionControlElement.ElementoDocumenti.SchedaTecnica</v>
      </c>
      <c r="X26" s="235" t="str">
        <f>IF('Proprietà e Elementi'!Y26="x",CONCATENATE(X$4,".",$A26,".",$B26), "")</f>
        <v/>
      </c>
      <c r="Y26" s="235" t="str">
        <f>IF('Proprietà e Elementi'!Z26="x",CONCATENATE(Y$4,".",$A26,".",$B26), "")</f>
        <v>IfcEnergyConversionDevice.ElementoDocumenti.SchedaTecnica</v>
      </c>
      <c r="Z26" s="235" t="str">
        <f>IF('Proprietà e Elementi'!AA26="x",CONCATENATE(Z$4,".",$A26,".",$B26), "")</f>
        <v>IfcFlowController.ElementoDocumenti.SchedaTecnica</v>
      </c>
      <c r="AA26" s="235" t="str">
        <f>IF('Proprietà e Elementi'!AB26="x",CONCATENATE(AA$4,".",$A26,".",$B26), "")</f>
        <v>IfcFlowFitting.ElementoDocumenti.SchedaTecnica</v>
      </c>
      <c r="AB26" s="235" t="str">
        <f>IF('Proprietà e Elementi'!AC26="x",CONCATENATE(AB$4,".",$A26,".",$B26), "")</f>
        <v>IfcFlowMovingDevice .ElementoDocumenti.SchedaTecnica</v>
      </c>
      <c r="AC26" s="235" t="str">
        <f>IF('Proprietà e Elementi'!AD26="x",CONCATENATE(AC$4,".",$A26,".",$B26), "")</f>
        <v>IfcFlowSegment.ElementoDocumenti.SchedaTecnica</v>
      </c>
      <c r="AD26" s="235" t="str">
        <f>IF('Proprietà e Elementi'!AE26="x",CONCATENATE(AD$4,".",$A26,".",$B26), "")</f>
        <v>IfcFlowStorageDevice.ElementoDocumenti.SchedaTecnica</v>
      </c>
      <c r="AE26" s="235" t="str">
        <f>IF('Proprietà e Elementi'!AF26="x",CONCATENATE(AE$4,".",$A26,".",$B26), "")</f>
        <v>IfcFlowTerminal.ElementoDocumenti.SchedaTecnica</v>
      </c>
      <c r="AF26" s="235" t="str">
        <f>IF('Proprietà e Elementi'!AG26="x",CONCATENATE(AF$4,".",$A26,".",$B26), "")</f>
        <v>IfcFlowTreatmentDevice.ElementoDocumenti.SchedaTecnica</v>
      </c>
      <c r="AG26" s="235" t="str">
        <f>IF('Proprietà e Elementi'!AH26="x",CONCATENATE(AG$4,".",$A26,".",$B26), "")</f>
        <v>IfcTransportElement.ElementoDocumenti.SchedaTecnica</v>
      </c>
      <c r="AH26" s="235" t="str">
        <f>IF('Proprietà e Elementi'!AI26="x",CONCATENATE(AH$4,".",$A26,".",$B26), "")</f>
        <v>IfcFurnishingElement.ElementoDocumenti.SchedaTecnica</v>
      </c>
    </row>
    <row r="27" spans="1:34" s="189" customFormat="1" x14ac:dyDescent="0.25">
      <c r="A27" s="236" t="s">
        <v>268</v>
      </c>
      <c r="B27" s="237" t="s">
        <v>221</v>
      </c>
      <c r="C27" s="235" t="str">
        <f>IF('Proprietà e Elementi'!D27="x",CONCATENATE(C$4,".",$A27,".",$B27), "")</f>
        <v>IfcCovering.ElementoDocumenti.Website</v>
      </c>
      <c r="D27" s="235" t="str">
        <f>IF('Proprietà e Elementi'!E27="x",CONCATENATE(D$4,".",$A27,".",$B27), "")</f>
        <v/>
      </c>
      <c r="E27" s="235" t="str">
        <f>IF('Proprietà e Elementi'!F27="x",CONCATENATE(E$4,".",$A27,".",$B27), "")</f>
        <v>IfcCurtainWall.ElementoDocumenti.Website</v>
      </c>
      <c r="F27" s="235" t="str">
        <f>IF('Proprietà e Elementi'!G27="x",CONCATENATE(F$4,".",$A27,".",$B27), "")</f>
        <v>IfcDoor.ElementoDocumenti.Website</v>
      </c>
      <c r="G27" s="235" t="str">
        <f>IF('Proprietà e Elementi'!H27="x",CONCATENATE(G$4,".",$A27,".",$B27), "")</f>
        <v/>
      </c>
      <c r="H27" s="235" t="str">
        <f>IF('Proprietà e Elementi'!I27="x",CONCATENATE(H$4,".",$A27,".",$B27), "")</f>
        <v>IfcWindow.ElementoDocumenti.Website</v>
      </c>
      <c r="I27" s="235" t="str">
        <f>IF('Proprietà e Elementi'!J27="x",CONCATENATE(I$4,".",$A27,".",$B27), "")</f>
        <v/>
      </c>
      <c r="J27" s="235" t="str">
        <f>IF('Proprietà e Elementi'!K27="x",CONCATENATE(J$4,".",$A27,".",$B27), "")</f>
        <v/>
      </c>
      <c r="K27" s="235" t="str">
        <f>IF('Proprietà e Elementi'!L27="x",CONCATENATE(K$4,".",$A27,".",$B27), "")</f>
        <v>IfcStair.ElementoDocumenti.Website</v>
      </c>
      <c r="L27" s="235" t="str">
        <f>IF('Proprietà e Elementi'!M27="x",CONCATENATE(L$4,".",$A27,".",$B27), "")</f>
        <v>IfcBeam.ElementoDocumenti.Website</v>
      </c>
      <c r="M27" s="235" t="str">
        <f>IF('Proprietà e Elementi'!N27="x",CONCATENATE(M$4,".",$A27,".",$B27), "")</f>
        <v/>
      </c>
      <c r="N27" s="235" t="str">
        <f>IF('Proprietà e Elementi'!O27="x",CONCATENATE(N$4,".",$A27,".",$B27), "")</f>
        <v>IfcColumn.ElementoDocumenti.Website</v>
      </c>
      <c r="O27" s="235" t="str">
        <f>IF('Proprietà e Elementi'!P27="x",CONCATENATE(O$4,".",$A27,".",$B27), "")</f>
        <v>IfcRailing.ElementoDocumenti.Website</v>
      </c>
      <c r="P27" s="235" t="str">
        <f>IF('Proprietà e Elementi'!Q27="x",CONCATENATE(P$4,".",$A27,".",$B27), "")</f>
        <v/>
      </c>
      <c r="Q27" s="235" t="str">
        <f>IF('Proprietà e Elementi'!R27="x",CONCATENATE(Q$4,".",$A27,".",$B27), "")</f>
        <v/>
      </c>
      <c r="R27" s="235" t="str">
        <f>IF('Proprietà e Elementi'!S27="x",CONCATENATE(R$4,".",$A27,".",$B27), "")</f>
        <v/>
      </c>
      <c r="S27" s="235" t="str">
        <f>IF('Proprietà e Elementi'!T27="x",CONCATENATE(S$4,".",$A27,".",$B27), "")</f>
        <v/>
      </c>
      <c r="T27" s="235" t="str">
        <f>IF('Proprietà e Elementi'!U27="x",CONCATENATE(T$4,".",$A27,".",$B27), "")</f>
        <v/>
      </c>
      <c r="U27" s="235" t="str">
        <f>IF('Proprietà e Elementi'!V27="x",CONCATENATE(U$4,".",$A27,".",$B27), "")</f>
        <v/>
      </c>
      <c r="V27" s="235" t="str">
        <f>IF('Proprietà e Elementi'!W27="x",CONCATENATE(V$4,".",$A27,".",$B27), "")</f>
        <v/>
      </c>
      <c r="W27" s="235" t="str">
        <f>IF('Proprietà e Elementi'!X27="x",CONCATENATE(W$4,".",$A27,".",$B27), "")</f>
        <v>IfcDistributionControlElement.ElementoDocumenti.Website</v>
      </c>
      <c r="X27" s="235" t="str">
        <f>IF('Proprietà e Elementi'!Y27="x",CONCATENATE(X$4,".",$A27,".",$B27), "")</f>
        <v/>
      </c>
      <c r="Y27" s="235" t="str">
        <f>IF('Proprietà e Elementi'!Z27="x",CONCATENATE(Y$4,".",$A27,".",$B27), "")</f>
        <v>IfcEnergyConversionDevice.ElementoDocumenti.Website</v>
      </c>
      <c r="Z27" s="235" t="str">
        <f>IF('Proprietà e Elementi'!AA27="x",CONCATENATE(Z$4,".",$A27,".",$B27), "")</f>
        <v>IfcFlowController.ElementoDocumenti.Website</v>
      </c>
      <c r="AA27" s="235" t="str">
        <f>IF('Proprietà e Elementi'!AB27="x",CONCATENATE(AA$4,".",$A27,".",$B27), "")</f>
        <v>IfcFlowFitting.ElementoDocumenti.Website</v>
      </c>
      <c r="AB27" s="235" t="str">
        <f>IF('Proprietà e Elementi'!AC27="x",CONCATENATE(AB$4,".",$A27,".",$B27), "")</f>
        <v>IfcFlowMovingDevice .ElementoDocumenti.Website</v>
      </c>
      <c r="AC27" s="235" t="str">
        <f>IF('Proprietà e Elementi'!AD27="x",CONCATENATE(AC$4,".",$A27,".",$B27), "")</f>
        <v>IfcFlowSegment.ElementoDocumenti.Website</v>
      </c>
      <c r="AD27" s="235" t="str">
        <f>IF('Proprietà e Elementi'!AE27="x",CONCATENATE(AD$4,".",$A27,".",$B27), "")</f>
        <v>IfcFlowStorageDevice.ElementoDocumenti.Website</v>
      </c>
      <c r="AE27" s="235" t="str">
        <f>IF('Proprietà e Elementi'!AF27="x",CONCATENATE(AE$4,".",$A27,".",$B27), "")</f>
        <v>IfcFlowTerminal.ElementoDocumenti.Website</v>
      </c>
      <c r="AF27" s="235" t="str">
        <f>IF('Proprietà e Elementi'!AG27="x",CONCATENATE(AF$4,".",$A27,".",$B27), "")</f>
        <v>IfcFlowTreatmentDevice.ElementoDocumenti.Website</v>
      </c>
      <c r="AG27" s="235" t="str">
        <f>IF('Proprietà e Elementi'!AH27="x",CONCATENATE(AG$4,".",$A27,".",$B27), "")</f>
        <v>IfcTransportElement.ElementoDocumenti.Website</v>
      </c>
      <c r="AH27" s="235" t="str">
        <f>IF('Proprietà e Elementi'!AI27="x",CONCATENATE(AH$4,".",$A27,".",$B27), "")</f>
        <v>IfcFurnishingElement.ElementoDocumenti.Website</v>
      </c>
    </row>
    <row r="28" spans="1:34" s="189" customFormat="1" x14ac:dyDescent="0.25">
      <c r="A28" s="233" t="s">
        <v>268</v>
      </c>
      <c r="B28" s="237" t="s">
        <v>223</v>
      </c>
      <c r="C28" s="235" t="str">
        <f>IF('Proprietà e Elementi'!D28="x",CONCATENATE(C$4,".",$A28,".",$B28), "")</f>
        <v/>
      </c>
      <c r="D28" s="235" t="str">
        <f>IF('Proprietà e Elementi'!E28="x",CONCATENATE(D$4,".",$A28,".",$B28), "")</f>
        <v/>
      </c>
      <c r="E28" s="235" t="str">
        <f>IF('Proprietà e Elementi'!F28="x",CONCATENATE(E$4,".",$A28,".",$B28), "")</f>
        <v/>
      </c>
      <c r="F28" s="235" t="str">
        <f>IF('Proprietà e Elementi'!G28="x",CONCATENATE(F$4,".",$A28,".",$B28), "")</f>
        <v/>
      </c>
      <c r="G28" s="235" t="str">
        <f>IF('Proprietà e Elementi'!H28="x",CONCATENATE(G$4,".",$A28,".",$B28), "")</f>
        <v/>
      </c>
      <c r="H28" s="235" t="str">
        <f>IF('Proprietà e Elementi'!I28="x",CONCATENATE(H$4,".",$A28,".",$B28), "")</f>
        <v/>
      </c>
      <c r="I28" s="235" t="str">
        <f>IF('Proprietà e Elementi'!J28="x",CONCATENATE(I$4,".",$A28,".",$B28), "")</f>
        <v/>
      </c>
      <c r="J28" s="235" t="str">
        <f>IF('Proprietà e Elementi'!K28="x",CONCATENATE(J$4,".",$A28,".",$B28), "")</f>
        <v>IfcRamp.ElementoDocumenti.DB</v>
      </c>
      <c r="K28" s="235" t="str">
        <f>IF('Proprietà e Elementi'!L28="x",CONCATENATE(K$4,".",$A28,".",$B28), "")</f>
        <v>IfcStair.ElementoDocumenti.DB</v>
      </c>
      <c r="L28" s="235" t="str">
        <f>IF('Proprietà e Elementi'!M28="x",CONCATENATE(L$4,".",$A28,".",$B28), "")</f>
        <v>IfcBeam.ElementoDocumenti.DB</v>
      </c>
      <c r="M28" s="235" t="str">
        <f>IF('Proprietà e Elementi'!N28="x",CONCATENATE(M$4,".",$A28,".",$B28), "")</f>
        <v>IfcPlate.ElementoDocumenti.DB</v>
      </c>
      <c r="N28" s="235" t="str">
        <f>IF('Proprietà e Elementi'!O28="x",CONCATENATE(N$4,".",$A28,".",$B28), "")</f>
        <v>IfcColumn.ElementoDocumenti.DB</v>
      </c>
      <c r="O28" s="235" t="str">
        <f>IF('Proprietà e Elementi'!P28="x",CONCATENATE(O$4,".",$A28,".",$B28), "")</f>
        <v>IfcRailing.ElementoDocumenti.DB</v>
      </c>
      <c r="P28" s="235" t="str">
        <f>IF('Proprietà e Elementi'!Q28="x",CONCATENATE(P$4,".",$A28,".",$B28), "")</f>
        <v>IfcReinforcingBar.ElementoDocumenti.DB</v>
      </c>
      <c r="Q28" s="235" t="str">
        <f>IF('Proprietà e Elementi'!R28="x",CONCATENATE(Q$4,".",$A28,".",$B28), "")</f>
        <v>IfcReinforcingMesh.ElementoDocumenti.DB</v>
      </c>
      <c r="R28" s="235" t="str">
        <f>IF('Proprietà e Elementi'!S28="x",CONCATENATE(R$4,".",$A28,".",$B28), "")</f>
        <v>IfcTendon.ElementoDocumenti.DB</v>
      </c>
      <c r="S28" s="235" t="str">
        <f>IF('Proprietà e Elementi'!T28="x",CONCATENATE(S$4,".",$A28,".",$B28), "")</f>
        <v>IfcFooting.ElementoDocumenti.DB</v>
      </c>
      <c r="T28" s="235" t="str">
        <f>IF('Proprietà e Elementi'!U28="x",CONCATENATE(T$4,".",$A28,".",$B28), "")</f>
        <v>IfcMember.ElementoDocumenti.DB</v>
      </c>
      <c r="U28" s="235" t="str">
        <f>IF('Proprietà e Elementi'!V28="x",CONCATENATE(U$4,".",$A28,".",$B28), "")</f>
        <v>IfcPile.ElementoDocumenti.DB</v>
      </c>
      <c r="V28" s="235" t="str">
        <f>IF('Proprietà e Elementi'!W28="x",CONCATENATE(V$4,".",$A28,".",$B28), "")</f>
        <v>fastener.ElementoDocumenti.DB</v>
      </c>
      <c r="W28" s="235" t="str">
        <f>IF('Proprietà e Elementi'!X28="x",CONCATENATE(W$4,".",$A28,".",$B28), "")</f>
        <v>IfcDistributionControlElement.ElementoDocumenti.DB</v>
      </c>
      <c r="X28" s="235" t="str">
        <f>IF('Proprietà e Elementi'!Y28="x",CONCATENATE(X$4,".",$A28,".",$B28), "")</f>
        <v>IfcDistributionChamberElement.ElementoDocumenti.DB</v>
      </c>
      <c r="Y28" s="235" t="str">
        <f>IF('Proprietà e Elementi'!Z28="x",CONCATENATE(Y$4,".",$A28,".",$B28), "")</f>
        <v>IfcEnergyConversionDevice.ElementoDocumenti.DB</v>
      </c>
      <c r="Z28" s="235" t="str">
        <f>IF('Proprietà e Elementi'!AA28="x",CONCATENATE(Z$4,".",$A28,".",$B28), "")</f>
        <v>IfcFlowController.ElementoDocumenti.DB</v>
      </c>
      <c r="AA28" s="235" t="str">
        <f>IF('Proprietà e Elementi'!AB28="x",CONCATENATE(AA$4,".",$A28,".",$B28), "")</f>
        <v>IfcFlowFitting.ElementoDocumenti.DB</v>
      </c>
      <c r="AB28" s="235" t="str">
        <f>IF('Proprietà e Elementi'!AC28="x",CONCATENATE(AB$4,".",$A28,".",$B28), "")</f>
        <v>IfcFlowMovingDevice .ElementoDocumenti.DB</v>
      </c>
      <c r="AC28" s="235" t="str">
        <f>IF('Proprietà e Elementi'!AD28="x",CONCATENATE(AC$4,".",$A28,".",$B28), "")</f>
        <v>IfcFlowSegment.ElementoDocumenti.DB</v>
      </c>
      <c r="AD28" s="235" t="str">
        <f>IF('Proprietà e Elementi'!AE28="x",CONCATENATE(AD$4,".",$A28,".",$B28), "")</f>
        <v>IfcFlowStorageDevice.ElementoDocumenti.DB</v>
      </c>
      <c r="AE28" s="235" t="str">
        <f>IF('Proprietà e Elementi'!AF28="x",CONCATENATE(AE$4,".",$A28,".",$B28), "")</f>
        <v>IfcFlowTerminal.ElementoDocumenti.DB</v>
      </c>
      <c r="AF28" s="235" t="str">
        <f>IF('Proprietà e Elementi'!AG28="x",CONCATENATE(AF$4,".",$A28,".",$B28), "")</f>
        <v>IfcFlowTreatmentDevice.ElementoDocumenti.DB</v>
      </c>
      <c r="AG28" s="235" t="str">
        <f>IF('Proprietà e Elementi'!AH28="x",CONCATENATE(AG$4,".",$A28,".",$B28), "")</f>
        <v>IfcTransportElement.ElementoDocumenti.DB</v>
      </c>
      <c r="AH28" s="235" t="str">
        <f>IF('Proprietà e Elementi'!AI28="x",CONCATENATE(AH$4,".",$A28,".",$B28), "")</f>
        <v>IfcFurnishingElement.ElementoDocumenti.DB</v>
      </c>
    </row>
    <row r="29" spans="1:34" s="189" customFormat="1" x14ac:dyDescent="0.25">
      <c r="A29" s="233" t="s">
        <v>268</v>
      </c>
      <c r="B29" s="237" t="s">
        <v>227</v>
      </c>
      <c r="C29" s="235" t="str">
        <f>IF('Proprietà e Elementi'!D29="x",CONCATENATE(C$4,".",$A29,".",$B29), "")</f>
        <v>IfcCovering.ElementoDocumenti.CertProd</v>
      </c>
      <c r="D29" s="235" t="str">
        <f>IF('Proprietà e Elementi'!E29="x",CONCATENATE(D$4,".",$A29,".",$B29), "")</f>
        <v/>
      </c>
      <c r="E29" s="235" t="str">
        <f>IF('Proprietà e Elementi'!F29="x",CONCATENATE(E$4,".",$A29,".",$B29), "")</f>
        <v>IfcCurtainWall.ElementoDocumenti.CertProd</v>
      </c>
      <c r="F29" s="235" t="str">
        <f>IF('Proprietà e Elementi'!G29="x",CONCATENATE(F$4,".",$A29,".",$B29), "")</f>
        <v>IfcDoor.ElementoDocumenti.CertProd</v>
      </c>
      <c r="G29" s="235" t="str">
        <f>IF('Proprietà e Elementi'!H29="x",CONCATENATE(G$4,".",$A29,".",$B29), "")</f>
        <v/>
      </c>
      <c r="H29" s="235" t="str">
        <f>IF('Proprietà e Elementi'!I29="x",CONCATENATE(H$4,".",$A29,".",$B29), "")</f>
        <v>IfcWindow.ElementoDocumenti.CertProd</v>
      </c>
      <c r="I29" s="235" t="str">
        <f>IF('Proprietà e Elementi'!J29="x",CONCATENATE(I$4,".",$A29,".",$B29), "")</f>
        <v/>
      </c>
      <c r="J29" s="235" t="str">
        <f>IF('Proprietà e Elementi'!K29="x",CONCATENATE(J$4,".",$A29,".",$B29), "")</f>
        <v/>
      </c>
      <c r="K29" s="235" t="str">
        <f>IF('Proprietà e Elementi'!L29="x",CONCATENATE(K$4,".",$A29,".",$B29), "")</f>
        <v>IfcStair.ElementoDocumenti.CertProd</v>
      </c>
      <c r="L29" s="235" t="str">
        <f>IF('Proprietà e Elementi'!M29="x",CONCATENATE(L$4,".",$A29,".",$B29), "")</f>
        <v>IfcBeam.ElementoDocumenti.CertProd</v>
      </c>
      <c r="M29" s="235" t="str">
        <f>IF('Proprietà e Elementi'!N29="x",CONCATENATE(M$4,".",$A29,".",$B29), "")</f>
        <v/>
      </c>
      <c r="N29" s="235" t="str">
        <f>IF('Proprietà e Elementi'!O29="x",CONCATENATE(N$4,".",$A29,".",$B29), "")</f>
        <v>IfcColumn.ElementoDocumenti.CertProd</v>
      </c>
      <c r="O29" s="235" t="str">
        <f>IF('Proprietà e Elementi'!P29="x",CONCATENATE(O$4,".",$A29,".",$B29), "")</f>
        <v>IfcRailing.ElementoDocumenti.CertProd</v>
      </c>
      <c r="P29" s="235" t="str">
        <f>IF('Proprietà e Elementi'!Q29="x",CONCATENATE(P$4,".",$A29,".",$B29), "")</f>
        <v>IfcReinforcingBar.ElementoDocumenti.CertProd</v>
      </c>
      <c r="Q29" s="235" t="str">
        <f>IF('Proprietà e Elementi'!R29="x",CONCATENATE(Q$4,".",$A29,".",$B29), "")</f>
        <v>IfcReinforcingMesh.ElementoDocumenti.CertProd</v>
      </c>
      <c r="R29" s="235" t="str">
        <f>IF('Proprietà e Elementi'!S29="x",CONCATENATE(R$4,".",$A29,".",$B29), "")</f>
        <v>IfcTendon.ElementoDocumenti.CertProd</v>
      </c>
      <c r="S29" s="235" t="str">
        <f>IF('Proprietà e Elementi'!T29="x",CONCATENATE(S$4,".",$A29,".",$B29), "")</f>
        <v/>
      </c>
      <c r="T29" s="235" t="str">
        <f>IF('Proprietà e Elementi'!U29="x",CONCATENATE(T$4,".",$A29,".",$B29), "")</f>
        <v/>
      </c>
      <c r="U29" s="235" t="str">
        <f>IF('Proprietà e Elementi'!V29="x",CONCATENATE(U$4,".",$A29,".",$B29), "")</f>
        <v/>
      </c>
      <c r="V29" s="235" t="str">
        <f>IF('Proprietà e Elementi'!W29="x",CONCATENATE(V$4,".",$A29,".",$B29), "")</f>
        <v/>
      </c>
      <c r="W29" s="235" t="str">
        <f>IF('Proprietà e Elementi'!X29="x",CONCATENATE(W$4,".",$A29,".",$B29), "")</f>
        <v>IfcDistributionControlElement.ElementoDocumenti.CertProd</v>
      </c>
      <c r="X29" s="235" t="str">
        <f>IF('Proprietà e Elementi'!Y29="x",CONCATENATE(X$4,".",$A29,".",$B29), "")</f>
        <v/>
      </c>
      <c r="Y29" s="235" t="str">
        <f>IF('Proprietà e Elementi'!Z29="x",CONCATENATE(Y$4,".",$A29,".",$B29), "")</f>
        <v>IfcEnergyConversionDevice.ElementoDocumenti.CertProd</v>
      </c>
      <c r="Z29" s="235" t="str">
        <f>IF('Proprietà e Elementi'!AA29="x",CONCATENATE(Z$4,".",$A29,".",$B29), "")</f>
        <v>IfcFlowController.ElementoDocumenti.CertProd</v>
      </c>
      <c r="AA29" s="235" t="str">
        <f>IF('Proprietà e Elementi'!AB29="x",CONCATENATE(AA$4,".",$A29,".",$B29), "")</f>
        <v>IfcFlowFitting.ElementoDocumenti.CertProd</v>
      </c>
      <c r="AB29" s="235" t="str">
        <f>IF('Proprietà e Elementi'!AC29="x",CONCATENATE(AB$4,".",$A29,".",$B29), "")</f>
        <v>IfcFlowMovingDevice .ElementoDocumenti.CertProd</v>
      </c>
      <c r="AC29" s="235" t="str">
        <f>IF('Proprietà e Elementi'!AD29="x",CONCATENATE(AC$4,".",$A29,".",$B29), "")</f>
        <v>IfcFlowSegment.ElementoDocumenti.CertProd</v>
      </c>
      <c r="AD29" s="235" t="str">
        <f>IF('Proprietà e Elementi'!AE29="x",CONCATENATE(AD$4,".",$A29,".",$B29), "")</f>
        <v>IfcFlowStorageDevice.ElementoDocumenti.CertProd</v>
      </c>
      <c r="AE29" s="235" t="str">
        <f>IF('Proprietà e Elementi'!AF29="x",CONCATENATE(AE$4,".",$A29,".",$B29), "")</f>
        <v>IfcFlowTerminal.ElementoDocumenti.CertProd</v>
      </c>
      <c r="AF29" s="235" t="str">
        <f>IF('Proprietà e Elementi'!AG29="x",CONCATENATE(AF$4,".",$A29,".",$B29), "")</f>
        <v>IfcFlowTreatmentDevice.ElementoDocumenti.CertProd</v>
      </c>
      <c r="AG29" s="235" t="str">
        <f>IF('Proprietà e Elementi'!AH29="x",CONCATENATE(AG$4,".",$A29,".",$B29), "")</f>
        <v>IfcTransportElement.ElementoDocumenti.CertProd</v>
      </c>
      <c r="AH29" s="235" t="str">
        <f>IF('Proprietà e Elementi'!AI29="x",CONCATENATE(AH$4,".",$A29,".",$B29), "")</f>
        <v>IfcFurnishingElement.ElementoDocumenti.CertProd</v>
      </c>
    </row>
    <row r="30" spans="1:34" s="189" customFormat="1" x14ac:dyDescent="0.25">
      <c r="A30" s="236" t="s">
        <v>268</v>
      </c>
      <c r="B30" s="237" t="s">
        <v>229</v>
      </c>
      <c r="C30" s="235" t="str">
        <f>IF('Proprietà e Elementi'!D30="x",CONCATENATE(C$4,".",$A30,".",$B30), "")</f>
        <v/>
      </c>
      <c r="D30" s="235" t="str">
        <f>IF('Proprietà e Elementi'!E30="x",CONCATENATE(D$4,".",$A30,".",$B30), "")</f>
        <v/>
      </c>
      <c r="E30" s="235" t="str">
        <f>IF('Proprietà e Elementi'!F30="x",CONCATENATE(E$4,".",$A30,".",$B30), "")</f>
        <v>IfcCurtainWall.ElementoDocumenti.SertSupl</v>
      </c>
      <c r="F30" s="235" t="str">
        <f>IF('Proprietà e Elementi'!G30="x",CONCATENATE(F$4,".",$A30,".",$B30), "")</f>
        <v>IfcDoor.ElementoDocumenti.SertSupl</v>
      </c>
      <c r="G30" s="235" t="str">
        <f>IF('Proprietà e Elementi'!H30="x",CONCATENATE(G$4,".",$A30,".",$B30), "")</f>
        <v/>
      </c>
      <c r="H30" s="235" t="str">
        <f>IF('Proprietà e Elementi'!I30="x",CONCATENATE(H$4,".",$A30,".",$B30), "")</f>
        <v/>
      </c>
      <c r="I30" s="235" t="str">
        <f>IF('Proprietà e Elementi'!J30="x",CONCATENATE(I$4,".",$A30,".",$B30), "")</f>
        <v/>
      </c>
      <c r="J30" s="235" t="str">
        <f>IF('Proprietà e Elementi'!K30="x",CONCATENATE(J$4,".",$A30,".",$B30), "")</f>
        <v/>
      </c>
      <c r="K30" s="235" t="str">
        <f>IF('Proprietà e Elementi'!L30="x",CONCATENATE(K$4,".",$A30,".",$B30), "")</f>
        <v>IfcStair.ElementoDocumenti.SertSupl</v>
      </c>
      <c r="L30" s="235" t="str">
        <f>IF('Proprietà e Elementi'!M30="x",CONCATENATE(L$4,".",$A30,".",$B30), "")</f>
        <v>IfcBeam.ElementoDocumenti.SertSupl</v>
      </c>
      <c r="M30" s="235" t="str">
        <f>IF('Proprietà e Elementi'!N30="x",CONCATENATE(M$4,".",$A30,".",$B30), "")</f>
        <v>IfcPlate.ElementoDocumenti.SertSupl</v>
      </c>
      <c r="N30" s="235" t="str">
        <f>IF('Proprietà e Elementi'!O30="x",CONCATENATE(N$4,".",$A30,".",$B30), "")</f>
        <v>IfcColumn.ElementoDocumenti.SertSupl</v>
      </c>
      <c r="O30" s="235" t="str">
        <f>IF('Proprietà e Elementi'!P30="x",CONCATENATE(O$4,".",$A30,".",$B30), "")</f>
        <v>IfcRailing.ElementoDocumenti.SertSupl</v>
      </c>
      <c r="P30" s="235" t="str">
        <f>IF('Proprietà e Elementi'!Q30="x",CONCATENATE(P$4,".",$A30,".",$B30), "")</f>
        <v>IfcReinforcingBar.ElementoDocumenti.SertSupl</v>
      </c>
      <c r="Q30" s="235" t="str">
        <f>IF('Proprietà e Elementi'!R30="x",CONCATENATE(Q$4,".",$A30,".",$B30), "")</f>
        <v>IfcReinforcingMesh.ElementoDocumenti.SertSupl</v>
      </c>
      <c r="R30" s="235" t="str">
        <f>IF('Proprietà e Elementi'!S30="x",CONCATENATE(R$4,".",$A30,".",$B30), "")</f>
        <v>IfcTendon.ElementoDocumenti.SertSupl</v>
      </c>
      <c r="S30" s="235" t="str">
        <f>IF('Proprietà e Elementi'!T30="x",CONCATENATE(S$4,".",$A30,".",$B30), "")</f>
        <v/>
      </c>
      <c r="T30" s="235" t="str">
        <f>IF('Proprietà e Elementi'!U30="x",CONCATENATE(T$4,".",$A30,".",$B30), "")</f>
        <v/>
      </c>
      <c r="U30" s="235" t="str">
        <f>IF('Proprietà e Elementi'!V30="x",CONCATENATE(U$4,".",$A30,".",$B30), "")</f>
        <v/>
      </c>
      <c r="V30" s="235" t="str">
        <f>IF('Proprietà e Elementi'!W30="x",CONCATENATE(V$4,".",$A30,".",$B30), "")</f>
        <v/>
      </c>
      <c r="W30" s="235" t="str">
        <f>IF('Proprietà e Elementi'!X30="x",CONCATENATE(W$4,".",$A30,".",$B30), "")</f>
        <v>IfcDistributionControlElement.ElementoDocumenti.SertSupl</v>
      </c>
      <c r="X30" s="235" t="str">
        <f>IF('Proprietà e Elementi'!Y30="x",CONCATENATE(X$4,".",$A30,".",$B30), "")</f>
        <v/>
      </c>
      <c r="Y30" s="235" t="str">
        <f>IF('Proprietà e Elementi'!Z30="x",CONCATENATE(Y$4,".",$A30,".",$B30), "")</f>
        <v>IfcEnergyConversionDevice.ElementoDocumenti.SertSupl</v>
      </c>
      <c r="Z30" s="235" t="str">
        <f>IF('Proprietà e Elementi'!AA30="x",CONCATENATE(Z$4,".",$A30,".",$B30), "")</f>
        <v>IfcFlowController.ElementoDocumenti.SertSupl</v>
      </c>
      <c r="AA30" s="235" t="str">
        <f>IF('Proprietà e Elementi'!AB30="x",CONCATENATE(AA$4,".",$A30,".",$B30), "")</f>
        <v>IfcFlowFitting.ElementoDocumenti.SertSupl</v>
      </c>
      <c r="AB30" s="235" t="str">
        <f>IF('Proprietà e Elementi'!AC30="x",CONCATENATE(AB$4,".",$A30,".",$B30), "")</f>
        <v>IfcFlowMovingDevice .ElementoDocumenti.SertSupl</v>
      </c>
      <c r="AC30" s="235" t="str">
        <f>IF('Proprietà e Elementi'!AD30="x",CONCATENATE(AC$4,".",$A30,".",$B30), "")</f>
        <v>IfcFlowSegment.ElementoDocumenti.SertSupl</v>
      </c>
      <c r="AD30" s="235" t="str">
        <f>IF('Proprietà e Elementi'!AE30="x",CONCATENATE(AD$4,".",$A30,".",$B30), "")</f>
        <v>IfcFlowStorageDevice.ElementoDocumenti.SertSupl</v>
      </c>
      <c r="AE30" s="235" t="str">
        <f>IF('Proprietà e Elementi'!AF30="x",CONCATENATE(AE$4,".",$A30,".",$B30), "")</f>
        <v>IfcFlowTerminal.ElementoDocumenti.SertSupl</v>
      </c>
      <c r="AF30" s="235" t="str">
        <f>IF('Proprietà e Elementi'!AG30="x",CONCATENATE(AF$4,".",$A30,".",$B30), "")</f>
        <v>IfcFlowTreatmentDevice.ElementoDocumenti.SertSupl</v>
      </c>
      <c r="AG30" s="235" t="str">
        <f>IF('Proprietà e Elementi'!AH30="x",CONCATENATE(AG$4,".",$A30,".",$B30), "")</f>
        <v/>
      </c>
      <c r="AH30" s="235" t="str">
        <f>IF('Proprietà e Elementi'!AI30="x",CONCATENATE(AH$4,".",$A30,".",$B30), "")</f>
        <v/>
      </c>
    </row>
    <row r="31" spans="1:34" s="189" customFormat="1" x14ac:dyDescent="0.25">
      <c r="A31" s="233" t="s">
        <v>268</v>
      </c>
      <c r="B31" s="237" t="s">
        <v>231</v>
      </c>
      <c r="C31" s="235" t="str">
        <f>IF('Proprietà e Elementi'!D31="x",CONCATENATE(C$4,".",$A31,".",$B31), "")</f>
        <v/>
      </c>
      <c r="D31" s="235" t="str">
        <f>IF('Proprietà e Elementi'!E31="x",CONCATENATE(D$4,".",$A31,".",$B31), "")</f>
        <v/>
      </c>
      <c r="E31" s="235" t="str">
        <f>IF('Proprietà e Elementi'!F31="x",CONCATENATE(E$4,".",$A31,".",$B31), "")</f>
        <v>IfcCurtainWall.ElementoDocumenti.CertOmo</v>
      </c>
      <c r="F31" s="235" t="str">
        <f>IF('Proprietà e Elementi'!G31="x",CONCATENATE(F$4,".",$A31,".",$B31), "")</f>
        <v>IfcDoor.ElementoDocumenti.CertOmo</v>
      </c>
      <c r="G31" s="235" t="str">
        <f>IF('Proprietà e Elementi'!H31="x",CONCATENATE(G$4,".",$A31,".",$B31), "")</f>
        <v/>
      </c>
      <c r="H31" s="235" t="str">
        <f>IF('Proprietà e Elementi'!I31="x",CONCATENATE(H$4,".",$A31,".",$B31), "")</f>
        <v/>
      </c>
      <c r="I31" s="235" t="str">
        <f>IF('Proprietà e Elementi'!J31="x",CONCATENATE(I$4,".",$A31,".",$B31), "")</f>
        <v/>
      </c>
      <c r="J31" s="235" t="str">
        <f>IF('Proprietà e Elementi'!K31="x",CONCATENATE(J$4,".",$A31,".",$B31), "")</f>
        <v/>
      </c>
      <c r="K31" s="235" t="str">
        <f>IF('Proprietà e Elementi'!L31="x",CONCATENATE(K$4,".",$A31,".",$B31), "")</f>
        <v/>
      </c>
      <c r="L31" s="235" t="str">
        <f>IF('Proprietà e Elementi'!M31="x",CONCATENATE(L$4,".",$A31,".",$B31), "")</f>
        <v>IfcBeam.ElementoDocumenti.CertOmo</v>
      </c>
      <c r="M31" s="235" t="str">
        <f>IF('Proprietà e Elementi'!N31="x",CONCATENATE(M$4,".",$A31,".",$B31), "")</f>
        <v/>
      </c>
      <c r="N31" s="235" t="str">
        <f>IF('Proprietà e Elementi'!O31="x",CONCATENATE(N$4,".",$A31,".",$B31), "")</f>
        <v/>
      </c>
      <c r="O31" s="235" t="str">
        <f>IF('Proprietà e Elementi'!P31="x",CONCATENATE(O$4,".",$A31,".",$B31), "")</f>
        <v/>
      </c>
      <c r="P31" s="235" t="str">
        <f>IF('Proprietà e Elementi'!Q31="x",CONCATENATE(P$4,".",$A31,".",$B31), "")</f>
        <v/>
      </c>
      <c r="Q31" s="235" t="str">
        <f>IF('Proprietà e Elementi'!R31="x",CONCATENATE(Q$4,".",$A31,".",$B31), "")</f>
        <v/>
      </c>
      <c r="R31" s="235" t="str">
        <f>IF('Proprietà e Elementi'!S31="x",CONCATENATE(R$4,".",$A31,".",$B31), "")</f>
        <v/>
      </c>
      <c r="S31" s="235" t="str">
        <f>IF('Proprietà e Elementi'!T31="x",CONCATENATE(S$4,".",$A31,".",$B31), "")</f>
        <v/>
      </c>
      <c r="T31" s="235" t="str">
        <f>IF('Proprietà e Elementi'!U31="x",CONCATENATE(T$4,".",$A31,".",$B31), "")</f>
        <v/>
      </c>
      <c r="U31" s="235" t="str">
        <f>IF('Proprietà e Elementi'!V31="x",CONCATENATE(U$4,".",$A31,".",$B31), "")</f>
        <v/>
      </c>
      <c r="V31" s="235" t="str">
        <f>IF('Proprietà e Elementi'!W31="x",CONCATENATE(V$4,".",$A31,".",$B31), "")</f>
        <v/>
      </c>
      <c r="W31" s="235" t="str">
        <f>IF('Proprietà e Elementi'!X31="x",CONCATENATE(W$4,".",$A31,".",$B31), "")</f>
        <v>IfcDistributionControlElement.ElementoDocumenti.CertOmo</v>
      </c>
      <c r="X31" s="235" t="str">
        <f>IF('Proprietà e Elementi'!Y31="x",CONCATENATE(X$4,".",$A31,".",$B31), "")</f>
        <v/>
      </c>
      <c r="Y31" s="235" t="str">
        <f>IF('Proprietà e Elementi'!Z31="x",CONCATENATE(Y$4,".",$A31,".",$B31), "")</f>
        <v>IfcEnergyConversionDevice.ElementoDocumenti.CertOmo</v>
      </c>
      <c r="Z31" s="235" t="str">
        <f>IF('Proprietà e Elementi'!AA31="x",CONCATENATE(Z$4,".",$A31,".",$B31), "")</f>
        <v>IfcFlowController.ElementoDocumenti.CertOmo</v>
      </c>
      <c r="AA31" s="235" t="str">
        <f>IF('Proprietà e Elementi'!AB31="x",CONCATENATE(AA$4,".",$A31,".",$B31), "")</f>
        <v>IfcFlowFitting.ElementoDocumenti.CertOmo</v>
      </c>
      <c r="AB31" s="235" t="str">
        <f>IF('Proprietà e Elementi'!AC31="x",CONCATENATE(AB$4,".",$A31,".",$B31), "")</f>
        <v>IfcFlowMovingDevice .ElementoDocumenti.CertOmo</v>
      </c>
      <c r="AC31" s="235" t="str">
        <f>IF('Proprietà e Elementi'!AD31="x",CONCATENATE(AC$4,".",$A31,".",$B31), "")</f>
        <v>IfcFlowSegment.ElementoDocumenti.CertOmo</v>
      </c>
      <c r="AD31" s="235" t="str">
        <f>IF('Proprietà e Elementi'!AE31="x",CONCATENATE(AD$4,".",$A31,".",$B31), "")</f>
        <v>IfcFlowStorageDevice.ElementoDocumenti.CertOmo</v>
      </c>
      <c r="AE31" s="235" t="str">
        <f>IF('Proprietà e Elementi'!AF31="x",CONCATENATE(AE$4,".",$A31,".",$B31), "")</f>
        <v>IfcFlowTerminal.ElementoDocumenti.CertOmo</v>
      </c>
      <c r="AF31" s="235" t="str">
        <f>IF('Proprietà e Elementi'!AG31="x",CONCATENATE(AF$4,".",$A31,".",$B31), "")</f>
        <v>IfcFlowTreatmentDevice.ElementoDocumenti.CertOmo</v>
      </c>
      <c r="AG31" s="235" t="str">
        <f>IF('Proprietà e Elementi'!AH31="x",CONCATENATE(AG$4,".",$A31,".",$B31), "")</f>
        <v/>
      </c>
      <c r="AH31" s="235" t="str">
        <f>IF('Proprietà e Elementi'!AI31="x",CONCATENATE(AH$4,".",$A31,".",$B31), "")</f>
        <v/>
      </c>
    </row>
    <row r="32" spans="1:34" s="189" customFormat="1" x14ac:dyDescent="0.25">
      <c r="A32" s="236" t="s">
        <v>268</v>
      </c>
      <c r="B32" s="237" t="s">
        <v>233</v>
      </c>
      <c r="C32" s="235" t="str">
        <f>IF('Proprietà e Elementi'!D32="x",CONCATENATE(C$4,".",$A32,".",$B32), "")</f>
        <v>IfcCovering.ElementoDocumenti.SchedaMontaggio</v>
      </c>
      <c r="D32" s="235" t="str">
        <f>IF('Proprietà e Elementi'!E32="x",CONCATENATE(D$4,".",$A32,".",$B32), "")</f>
        <v/>
      </c>
      <c r="E32" s="235" t="str">
        <f>IF('Proprietà e Elementi'!F32="x",CONCATENATE(E$4,".",$A32,".",$B32), "")</f>
        <v>IfcCurtainWall.ElementoDocumenti.SchedaMontaggio</v>
      </c>
      <c r="F32" s="235" t="str">
        <f>IF('Proprietà e Elementi'!G32="x",CONCATENATE(F$4,".",$A32,".",$B32), "")</f>
        <v>IfcDoor.ElementoDocumenti.SchedaMontaggio</v>
      </c>
      <c r="G32" s="235" t="str">
        <f>IF('Proprietà e Elementi'!H32="x",CONCATENATE(G$4,".",$A32,".",$B32), "")</f>
        <v/>
      </c>
      <c r="H32" s="235" t="str">
        <f>IF('Proprietà e Elementi'!I32="x",CONCATENATE(H$4,".",$A32,".",$B32), "")</f>
        <v>IfcWindow.ElementoDocumenti.SchedaMontaggio</v>
      </c>
      <c r="I32" s="235" t="str">
        <f>IF('Proprietà e Elementi'!J32="x",CONCATENATE(I$4,".",$A32,".",$B32), "")</f>
        <v/>
      </c>
      <c r="J32" s="235" t="str">
        <f>IF('Proprietà e Elementi'!K32="x",CONCATENATE(J$4,".",$A32,".",$B32), "")</f>
        <v/>
      </c>
      <c r="K32" s="235" t="str">
        <f>IF('Proprietà e Elementi'!L32="x",CONCATENATE(K$4,".",$A32,".",$B32), "")</f>
        <v>IfcStair.ElementoDocumenti.SchedaMontaggio</v>
      </c>
      <c r="L32" s="235" t="str">
        <f>IF('Proprietà e Elementi'!M32="x",CONCATENATE(L$4,".",$A32,".",$B32), "")</f>
        <v>IfcBeam.ElementoDocumenti.SchedaMontaggio</v>
      </c>
      <c r="M32" s="235" t="str">
        <f>IF('Proprietà e Elementi'!N32="x",CONCATENATE(M$4,".",$A32,".",$B32), "")</f>
        <v>IfcPlate.ElementoDocumenti.SchedaMontaggio</v>
      </c>
      <c r="N32" s="235" t="str">
        <f>IF('Proprietà e Elementi'!O32="x",CONCATENATE(N$4,".",$A32,".",$B32), "")</f>
        <v>IfcColumn.ElementoDocumenti.SchedaMontaggio</v>
      </c>
      <c r="O32" s="235" t="str">
        <f>IF('Proprietà e Elementi'!P32="x",CONCATENATE(O$4,".",$A32,".",$B32), "")</f>
        <v>IfcRailing.ElementoDocumenti.SchedaMontaggio</v>
      </c>
      <c r="P32" s="235" t="str">
        <f>IF('Proprietà e Elementi'!Q32="x",CONCATENATE(P$4,".",$A32,".",$B32), "")</f>
        <v/>
      </c>
      <c r="Q32" s="235" t="str">
        <f>IF('Proprietà e Elementi'!R32="x",CONCATENATE(Q$4,".",$A32,".",$B32), "")</f>
        <v/>
      </c>
      <c r="R32" s="235" t="str">
        <f>IF('Proprietà e Elementi'!S32="x",CONCATENATE(R$4,".",$A32,".",$B32), "")</f>
        <v/>
      </c>
      <c r="S32" s="235" t="str">
        <f>IF('Proprietà e Elementi'!T32="x",CONCATENATE(S$4,".",$A32,".",$B32), "")</f>
        <v/>
      </c>
      <c r="T32" s="235" t="str">
        <f>IF('Proprietà e Elementi'!U32="x",CONCATENATE(T$4,".",$A32,".",$B32), "")</f>
        <v/>
      </c>
      <c r="U32" s="235" t="str">
        <f>IF('Proprietà e Elementi'!V32="x",CONCATENATE(U$4,".",$A32,".",$B32), "")</f>
        <v/>
      </c>
      <c r="V32" s="235" t="str">
        <f>IF('Proprietà e Elementi'!W32="x",CONCATENATE(V$4,".",$A32,".",$B32), "")</f>
        <v/>
      </c>
      <c r="W32" s="235" t="str">
        <f>IF('Proprietà e Elementi'!X32="x",CONCATENATE(W$4,".",$A32,".",$B32), "")</f>
        <v>IfcDistributionControlElement.ElementoDocumenti.SchedaMontaggio</v>
      </c>
      <c r="X32" s="235" t="str">
        <f>IF('Proprietà e Elementi'!Y32="x",CONCATENATE(X$4,".",$A32,".",$B32), "")</f>
        <v/>
      </c>
      <c r="Y32" s="235" t="str">
        <f>IF('Proprietà e Elementi'!Z32="x",CONCATENATE(Y$4,".",$A32,".",$B32), "")</f>
        <v>IfcEnergyConversionDevice.ElementoDocumenti.SchedaMontaggio</v>
      </c>
      <c r="Z32" s="235" t="str">
        <f>IF('Proprietà e Elementi'!AA32="x",CONCATENATE(Z$4,".",$A32,".",$B32), "")</f>
        <v>IfcFlowController.ElementoDocumenti.SchedaMontaggio</v>
      </c>
      <c r="AA32" s="235" t="str">
        <f>IF('Proprietà e Elementi'!AB32="x",CONCATENATE(AA$4,".",$A32,".",$B32), "")</f>
        <v>IfcFlowFitting.ElementoDocumenti.SchedaMontaggio</v>
      </c>
      <c r="AB32" s="235" t="str">
        <f>IF('Proprietà e Elementi'!AC32="x",CONCATENATE(AB$4,".",$A32,".",$B32), "")</f>
        <v>IfcFlowMovingDevice .ElementoDocumenti.SchedaMontaggio</v>
      </c>
      <c r="AC32" s="235" t="str">
        <f>IF('Proprietà e Elementi'!AD32="x",CONCATENATE(AC$4,".",$A32,".",$B32), "")</f>
        <v>IfcFlowSegment.ElementoDocumenti.SchedaMontaggio</v>
      </c>
      <c r="AD32" s="235" t="str">
        <f>IF('Proprietà e Elementi'!AE32="x",CONCATENATE(AD$4,".",$A32,".",$B32), "")</f>
        <v>IfcFlowStorageDevice.ElementoDocumenti.SchedaMontaggio</v>
      </c>
      <c r="AE32" s="235" t="str">
        <f>IF('Proprietà e Elementi'!AF32="x",CONCATENATE(AE$4,".",$A32,".",$B32), "")</f>
        <v>IfcFlowTerminal.ElementoDocumenti.SchedaMontaggio</v>
      </c>
      <c r="AF32" s="235" t="str">
        <f>IF('Proprietà e Elementi'!AG32="x",CONCATENATE(AF$4,".",$A32,".",$B32), "")</f>
        <v>IfcFlowTreatmentDevice.ElementoDocumenti.SchedaMontaggio</v>
      </c>
      <c r="AG32" s="235" t="str">
        <f>IF('Proprietà e Elementi'!AH32="x",CONCATENATE(AG$4,".",$A32,".",$B32), "")</f>
        <v>IfcTransportElement.ElementoDocumenti.SchedaMontaggio</v>
      </c>
      <c r="AH32" s="235" t="str">
        <f>IF('Proprietà e Elementi'!AI32="x",CONCATENATE(AH$4,".",$A32,".",$B32), "")</f>
        <v>IfcFurnishingElement.ElementoDocumenti.SchedaMontaggio</v>
      </c>
    </row>
    <row r="33" spans="1:34" s="189" customFormat="1" x14ac:dyDescent="0.25">
      <c r="A33" s="233" t="s">
        <v>268</v>
      </c>
      <c r="B33" s="237" t="s">
        <v>189</v>
      </c>
      <c r="C33" s="235" t="str">
        <f>IF('Proprietà e Elementi'!D33="x",CONCATENATE(C$4,".",$A33,".",$B33), "")</f>
        <v>IfcCovering.ElementoDocumenti.Installazione</v>
      </c>
      <c r="D33" s="235" t="str">
        <f>IF('Proprietà e Elementi'!E33="x",CONCATENATE(D$4,".",$A33,".",$B33), "")</f>
        <v/>
      </c>
      <c r="E33" s="235" t="str">
        <f>IF('Proprietà e Elementi'!F33="x",CONCATENATE(E$4,".",$A33,".",$B33), "")</f>
        <v>IfcCurtainWall.ElementoDocumenti.Installazione</v>
      </c>
      <c r="F33" s="235" t="str">
        <f>IF('Proprietà e Elementi'!G33="x",CONCATENATE(F$4,".",$A33,".",$B33), "")</f>
        <v>IfcDoor.ElementoDocumenti.Installazione</v>
      </c>
      <c r="G33" s="235" t="str">
        <f>IF('Proprietà e Elementi'!H33="x",CONCATENATE(G$4,".",$A33,".",$B33), "")</f>
        <v/>
      </c>
      <c r="H33" s="235" t="str">
        <f>IF('Proprietà e Elementi'!I33="x",CONCATENATE(H$4,".",$A33,".",$B33), "")</f>
        <v>IfcWindow.ElementoDocumenti.Installazione</v>
      </c>
      <c r="I33" s="235" t="str">
        <f>IF('Proprietà e Elementi'!J33="x",CONCATENATE(I$4,".",$A33,".",$B33), "")</f>
        <v/>
      </c>
      <c r="J33" s="235" t="str">
        <f>IF('Proprietà e Elementi'!K33="x",CONCATENATE(J$4,".",$A33,".",$B33), "")</f>
        <v/>
      </c>
      <c r="K33" s="235" t="str">
        <f>IF('Proprietà e Elementi'!L33="x",CONCATENATE(K$4,".",$A33,".",$B33), "")</f>
        <v>IfcStair.ElementoDocumenti.Installazione</v>
      </c>
      <c r="L33" s="235" t="str">
        <f>IF('Proprietà e Elementi'!M33="x",CONCATENATE(L$4,".",$A33,".",$B33), "")</f>
        <v/>
      </c>
      <c r="M33" s="235" t="str">
        <f>IF('Proprietà e Elementi'!N33="x",CONCATENATE(M$4,".",$A33,".",$B33), "")</f>
        <v>IfcPlate.ElementoDocumenti.Installazione</v>
      </c>
      <c r="N33" s="235" t="str">
        <f>IF('Proprietà e Elementi'!O33="x",CONCATENATE(N$4,".",$A33,".",$B33), "")</f>
        <v>IfcColumn.ElementoDocumenti.Installazione</v>
      </c>
      <c r="O33" s="235" t="str">
        <f>IF('Proprietà e Elementi'!P33="x",CONCATENATE(O$4,".",$A33,".",$B33), "")</f>
        <v>IfcRailing.ElementoDocumenti.Installazione</v>
      </c>
      <c r="P33" s="235" t="str">
        <f>IF('Proprietà e Elementi'!Q33="x",CONCATENATE(P$4,".",$A33,".",$B33), "")</f>
        <v/>
      </c>
      <c r="Q33" s="235" t="str">
        <f>IF('Proprietà e Elementi'!R33="x",CONCATENATE(Q$4,".",$A33,".",$B33), "")</f>
        <v/>
      </c>
      <c r="R33" s="235" t="str">
        <f>IF('Proprietà e Elementi'!S33="x",CONCATENATE(R$4,".",$A33,".",$B33), "")</f>
        <v/>
      </c>
      <c r="S33" s="235" t="str">
        <f>IF('Proprietà e Elementi'!T33="x",CONCATENATE(S$4,".",$A33,".",$B33), "")</f>
        <v/>
      </c>
      <c r="T33" s="235" t="str">
        <f>IF('Proprietà e Elementi'!U33="x",CONCATENATE(T$4,".",$A33,".",$B33), "")</f>
        <v/>
      </c>
      <c r="U33" s="235" t="str">
        <f>IF('Proprietà e Elementi'!V33="x",CONCATENATE(U$4,".",$A33,".",$B33), "")</f>
        <v/>
      </c>
      <c r="V33" s="235" t="str">
        <f>IF('Proprietà e Elementi'!W33="x",CONCATENATE(V$4,".",$A33,".",$B33), "")</f>
        <v/>
      </c>
      <c r="W33" s="235" t="str">
        <f>IF('Proprietà e Elementi'!X33="x",CONCATENATE(W$4,".",$A33,".",$B33), "")</f>
        <v>IfcDistributionControlElement.ElementoDocumenti.Installazione</v>
      </c>
      <c r="X33" s="235" t="str">
        <f>IF('Proprietà e Elementi'!Y33="x",CONCATENATE(X$4,".",$A33,".",$B33), "")</f>
        <v/>
      </c>
      <c r="Y33" s="235" t="str">
        <f>IF('Proprietà e Elementi'!Z33="x",CONCATENATE(Y$4,".",$A33,".",$B33), "")</f>
        <v>IfcEnergyConversionDevice.ElementoDocumenti.Installazione</v>
      </c>
      <c r="Z33" s="235" t="str">
        <f>IF('Proprietà e Elementi'!AA33="x",CONCATENATE(Z$4,".",$A33,".",$B33), "")</f>
        <v>IfcFlowController.ElementoDocumenti.Installazione</v>
      </c>
      <c r="AA33" s="235" t="str">
        <f>IF('Proprietà e Elementi'!AB33="x",CONCATENATE(AA$4,".",$A33,".",$B33), "")</f>
        <v>IfcFlowFitting.ElementoDocumenti.Installazione</v>
      </c>
      <c r="AB33" s="235" t="str">
        <f>IF('Proprietà e Elementi'!AC33="x",CONCATENATE(AB$4,".",$A33,".",$B33), "")</f>
        <v>IfcFlowMovingDevice .ElementoDocumenti.Installazione</v>
      </c>
      <c r="AC33" s="235" t="str">
        <f>IF('Proprietà e Elementi'!AD33="x",CONCATENATE(AC$4,".",$A33,".",$B33), "")</f>
        <v>IfcFlowSegment.ElementoDocumenti.Installazione</v>
      </c>
      <c r="AD33" s="235" t="str">
        <f>IF('Proprietà e Elementi'!AE33="x",CONCATENATE(AD$4,".",$A33,".",$B33), "")</f>
        <v>IfcFlowStorageDevice.ElementoDocumenti.Installazione</v>
      </c>
      <c r="AE33" s="235" t="str">
        <f>IF('Proprietà e Elementi'!AF33="x",CONCATENATE(AE$4,".",$A33,".",$B33), "")</f>
        <v>IfcFlowTerminal.ElementoDocumenti.Installazione</v>
      </c>
      <c r="AF33" s="235" t="str">
        <f>IF('Proprietà e Elementi'!AG33="x",CONCATENATE(AF$4,".",$A33,".",$B33), "")</f>
        <v>IfcFlowTreatmentDevice.ElementoDocumenti.Installazione</v>
      </c>
      <c r="AG33" s="235" t="str">
        <f>IF('Proprietà e Elementi'!AH33="x",CONCATENATE(AG$4,".",$A33,".",$B33), "")</f>
        <v>IfcTransportElement.ElementoDocumenti.Installazione</v>
      </c>
      <c r="AH33" s="235" t="str">
        <f>IF('Proprietà e Elementi'!AI33="x",CONCATENATE(AH$4,".",$A33,".",$B33), "")</f>
        <v>IfcFurnishingElement.ElementoDocumenti.Installazione</v>
      </c>
    </row>
    <row r="34" spans="1:34" s="189" customFormat="1" x14ac:dyDescent="0.25">
      <c r="A34" s="236" t="s">
        <v>268</v>
      </c>
      <c r="B34" s="237" t="s">
        <v>236</v>
      </c>
      <c r="C34" s="235" t="str">
        <f>IF('Proprietà e Elementi'!D34="x",CONCATENATE(C$4,".",$A34,".",$B34), "")</f>
        <v/>
      </c>
      <c r="D34" s="235" t="str">
        <f>IF('Proprietà e Elementi'!E34="x",CONCATENATE(D$4,".",$A34,".",$B34), "")</f>
        <v/>
      </c>
      <c r="E34" s="235" t="str">
        <f>IF('Proprietà e Elementi'!F34="x",CONCATENATE(E$4,".",$A34,".",$B34), "")</f>
        <v>IfcCurtainWall.ElementoDocumenti.MatSupp</v>
      </c>
      <c r="F34" s="235" t="str">
        <f>IF('Proprietà e Elementi'!G34="x",CONCATENATE(F$4,".",$A34,".",$B34), "")</f>
        <v>IfcDoor.ElementoDocumenti.MatSupp</v>
      </c>
      <c r="G34" s="235" t="str">
        <f>IF('Proprietà e Elementi'!H34="x",CONCATENATE(G$4,".",$A34,".",$B34), "")</f>
        <v/>
      </c>
      <c r="H34" s="235" t="str">
        <f>IF('Proprietà e Elementi'!I34="x",CONCATENATE(H$4,".",$A34,".",$B34), "")</f>
        <v>IfcWindow.ElementoDocumenti.MatSupp</v>
      </c>
      <c r="I34" s="235" t="str">
        <f>IF('Proprietà e Elementi'!J34="x",CONCATENATE(I$4,".",$A34,".",$B34), "")</f>
        <v>IfcWall.ElementoDocumenti.MatSupp</v>
      </c>
      <c r="J34" s="235" t="str">
        <f>IF('Proprietà e Elementi'!K34="x",CONCATENATE(J$4,".",$A34,".",$B34), "")</f>
        <v/>
      </c>
      <c r="K34" s="235" t="str">
        <f>IF('Proprietà e Elementi'!L34="x",CONCATENATE(K$4,".",$A34,".",$B34), "")</f>
        <v>IfcStair.ElementoDocumenti.MatSupp</v>
      </c>
      <c r="L34" s="235" t="str">
        <f>IF('Proprietà e Elementi'!M34="x",CONCATENATE(L$4,".",$A34,".",$B34), "")</f>
        <v>IfcBeam.ElementoDocumenti.MatSupp</v>
      </c>
      <c r="M34" s="235" t="str">
        <f>IF('Proprietà e Elementi'!N34="x",CONCATENATE(M$4,".",$A34,".",$B34), "")</f>
        <v>IfcPlate.ElementoDocumenti.MatSupp</v>
      </c>
      <c r="N34" s="235" t="str">
        <f>IF('Proprietà e Elementi'!O34="x",CONCATENATE(N$4,".",$A34,".",$B34), "")</f>
        <v>IfcColumn.ElementoDocumenti.MatSupp</v>
      </c>
      <c r="O34" s="235" t="str">
        <f>IF('Proprietà e Elementi'!P34="x",CONCATENATE(O$4,".",$A34,".",$B34), "")</f>
        <v>IfcRailing.ElementoDocumenti.MatSupp</v>
      </c>
      <c r="P34" s="235" t="str">
        <f>IF('Proprietà e Elementi'!Q34="x",CONCATENATE(P$4,".",$A34,".",$B34), "")</f>
        <v/>
      </c>
      <c r="Q34" s="235" t="str">
        <f>IF('Proprietà e Elementi'!R34="x",CONCATENATE(Q$4,".",$A34,".",$B34), "")</f>
        <v/>
      </c>
      <c r="R34" s="235" t="str">
        <f>IF('Proprietà e Elementi'!S34="x",CONCATENATE(R$4,".",$A34,".",$B34), "")</f>
        <v/>
      </c>
      <c r="S34" s="235" t="str">
        <f>IF('Proprietà e Elementi'!T34="x",CONCATENATE(S$4,".",$A34,".",$B34), "")</f>
        <v/>
      </c>
      <c r="T34" s="235" t="str">
        <f>IF('Proprietà e Elementi'!U34="x",CONCATENATE(T$4,".",$A34,".",$B34), "")</f>
        <v/>
      </c>
      <c r="U34" s="235" t="str">
        <f>IF('Proprietà e Elementi'!V34="x",CONCATENATE(U$4,".",$A34,".",$B34), "")</f>
        <v/>
      </c>
      <c r="V34" s="235" t="str">
        <f>IF('Proprietà e Elementi'!W34="x",CONCATENATE(V$4,".",$A34,".",$B34), "")</f>
        <v/>
      </c>
      <c r="W34" s="235" t="str">
        <f>IF('Proprietà e Elementi'!X34="x",CONCATENATE(W$4,".",$A34,".",$B34), "")</f>
        <v>IfcDistributionControlElement.ElementoDocumenti.MatSupp</v>
      </c>
      <c r="X34" s="235" t="str">
        <f>IF('Proprietà e Elementi'!Y34="x",CONCATENATE(X$4,".",$A34,".",$B34), "")</f>
        <v/>
      </c>
      <c r="Y34" s="235" t="str">
        <f>IF('Proprietà e Elementi'!Z34="x",CONCATENATE(Y$4,".",$A34,".",$B34), "")</f>
        <v>IfcEnergyConversionDevice.ElementoDocumenti.MatSupp</v>
      </c>
      <c r="Z34" s="235" t="str">
        <f>IF('Proprietà e Elementi'!AA34="x",CONCATENATE(Z$4,".",$A34,".",$B34), "")</f>
        <v>IfcFlowController.ElementoDocumenti.MatSupp</v>
      </c>
      <c r="AA34" s="235" t="str">
        <f>IF('Proprietà e Elementi'!AB34="x",CONCATENATE(AA$4,".",$A34,".",$B34), "")</f>
        <v>IfcFlowFitting.ElementoDocumenti.MatSupp</v>
      </c>
      <c r="AB34" s="235" t="str">
        <f>IF('Proprietà e Elementi'!AC34="x",CONCATENATE(AB$4,".",$A34,".",$B34), "")</f>
        <v>IfcFlowMovingDevice .ElementoDocumenti.MatSupp</v>
      </c>
      <c r="AC34" s="235" t="str">
        <f>IF('Proprietà e Elementi'!AD34="x",CONCATENATE(AC$4,".",$A34,".",$B34), "")</f>
        <v>IfcFlowSegment.ElementoDocumenti.MatSupp</v>
      </c>
      <c r="AD34" s="235" t="str">
        <f>IF('Proprietà e Elementi'!AE34="x",CONCATENATE(AD$4,".",$A34,".",$B34), "")</f>
        <v>IfcFlowStorageDevice.ElementoDocumenti.MatSupp</v>
      </c>
      <c r="AE34" s="235" t="str">
        <f>IF('Proprietà e Elementi'!AF34="x",CONCATENATE(AE$4,".",$A34,".",$B34), "")</f>
        <v>IfcFlowTerminal.ElementoDocumenti.MatSupp</v>
      </c>
      <c r="AF34" s="235" t="str">
        <f>IF('Proprietà e Elementi'!AG34="x",CONCATENATE(AF$4,".",$A34,".",$B34), "")</f>
        <v>IfcFlowTreatmentDevice.ElementoDocumenti.MatSupp</v>
      </c>
      <c r="AG34" s="235" t="str">
        <f>IF('Proprietà e Elementi'!AH34="x",CONCATENATE(AG$4,".",$A34,".",$B34), "")</f>
        <v>IfcTransportElement.ElementoDocumenti.MatSupp</v>
      </c>
      <c r="AH34" s="235" t="str">
        <f>IF('Proprietà e Elementi'!AI34="x",CONCATENATE(AH$4,".",$A34,".",$B34), "")</f>
        <v/>
      </c>
    </row>
    <row r="35" spans="1:34" s="189" customFormat="1" x14ac:dyDescent="0.25">
      <c r="A35" s="233" t="s">
        <v>268</v>
      </c>
      <c r="B35" s="237" t="s">
        <v>238</v>
      </c>
      <c r="C35" s="235" t="str">
        <f>IF('Proprietà e Elementi'!D35="x",CONCATENATE(C$4,".",$A35,".",$B35), "")</f>
        <v>IfcCovering.ElementoDocumenti.Collaudo</v>
      </c>
      <c r="D35" s="235" t="str">
        <f>IF('Proprietà e Elementi'!E35="x",CONCATENATE(D$4,".",$A35,".",$B35), "")</f>
        <v>IfcSlab.ElementoDocumenti.Collaudo</v>
      </c>
      <c r="E35" s="235" t="str">
        <f>IF('Proprietà e Elementi'!F35="x",CONCATENATE(E$4,".",$A35,".",$B35), "")</f>
        <v>IfcCurtainWall.ElementoDocumenti.Collaudo</v>
      </c>
      <c r="F35" s="235" t="str">
        <f>IF('Proprietà e Elementi'!G35="x",CONCATENATE(F$4,".",$A35,".",$B35), "")</f>
        <v/>
      </c>
      <c r="G35" s="235" t="str">
        <f>IF('Proprietà e Elementi'!H35="x",CONCATENATE(G$4,".",$A35,".",$B35), "")</f>
        <v>IfcRoof.ElementoDocumenti.Collaudo</v>
      </c>
      <c r="H35" s="235" t="str">
        <f>IF('Proprietà e Elementi'!I35="x",CONCATENATE(H$4,".",$A35,".",$B35), "")</f>
        <v>IfcWindow.ElementoDocumenti.Collaudo</v>
      </c>
      <c r="I35" s="235" t="str">
        <f>IF('Proprietà e Elementi'!J35="x",CONCATENATE(I$4,".",$A35,".",$B35), "")</f>
        <v>IfcWall.ElementoDocumenti.Collaudo</v>
      </c>
      <c r="J35" s="235" t="str">
        <f>IF('Proprietà e Elementi'!K35="x",CONCATENATE(J$4,".",$A35,".",$B35), "")</f>
        <v/>
      </c>
      <c r="K35" s="235" t="str">
        <f>IF('Proprietà e Elementi'!L35="x",CONCATENATE(K$4,".",$A35,".",$B35), "")</f>
        <v>IfcStair.ElementoDocumenti.Collaudo</v>
      </c>
      <c r="L35" s="235" t="str">
        <f>IF('Proprietà e Elementi'!M35="x",CONCATENATE(L$4,".",$A35,".",$B35), "")</f>
        <v>IfcBeam.ElementoDocumenti.Collaudo</v>
      </c>
      <c r="M35" s="235" t="str">
        <f>IF('Proprietà e Elementi'!N35="x",CONCATENATE(M$4,".",$A35,".",$B35), "")</f>
        <v>IfcPlate.ElementoDocumenti.Collaudo</v>
      </c>
      <c r="N35" s="235" t="str">
        <f>IF('Proprietà e Elementi'!O35="x",CONCATENATE(N$4,".",$A35,".",$B35), "")</f>
        <v>IfcColumn.ElementoDocumenti.Collaudo</v>
      </c>
      <c r="O35" s="235" t="str">
        <f>IF('Proprietà e Elementi'!P35="x",CONCATENATE(O$4,".",$A35,".",$B35), "")</f>
        <v/>
      </c>
      <c r="P35" s="235" t="str">
        <f>IF('Proprietà e Elementi'!Q35="x",CONCATENATE(P$4,".",$A35,".",$B35), "")</f>
        <v>IfcReinforcingBar.ElementoDocumenti.Collaudo</v>
      </c>
      <c r="Q35" s="235" t="str">
        <f>IF('Proprietà e Elementi'!R35="x",CONCATENATE(Q$4,".",$A35,".",$B35), "")</f>
        <v>IfcReinforcingMesh.ElementoDocumenti.Collaudo</v>
      </c>
      <c r="R35" s="235" t="str">
        <f>IF('Proprietà e Elementi'!S35="x",CONCATENATE(R$4,".",$A35,".",$B35), "")</f>
        <v>IfcTendon.ElementoDocumenti.Collaudo</v>
      </c>
      <c r="S35" s="235" t="str">
        <f>IF('Proprietà e Elementi'!T35="x",CONCATENATE(S$4,".",$A35,".",$B35), "")</f>
        <v>IfcFooting.ElementoDocumenti.Collaudo</v>
      </c>
      <c r="T35" s="235" t="str">
        <f>IF('Proprietà e Elementi'!U35="x",CONCATENATE(T$4,".",$A35,".",$B35), "")</f>
        <v>IfcMember.ElementoDocumenti.Collaudo</v>
      </c>
      <c r="U35" s="235" t="str">
        <f>IF('Proprietà e Elementi'!V35="x",CONCATENATE(U$4,".",$A35,".",$B35), "")</f>
        <v>IfcPile.ElementoDocumenti.Collaudo</v>
      </c>
      <c r="V35" s="235" t="str">
        <f>IF('Proprietà e Elementi'!W35="x",CONCATENATE(V$4,".",$A35,".",$B35), "")</f>
        <v>fastener.ElementoDocumenti.Collaudo</v>
      </c>
      <c r="W35" s="235" t="str">
        <f>IF('Proprietà e Elementi'!X35="x",CONCATENATE(W$4,".",$A35,".",$B35), "")</f>
        <v>IfcDistributionControlElement.ElementoDocumenti.Collaudo</v>
      </c>
      <c r="X35" s="235" t="str">
        <f>IF('Proprietà e Elementi'!Y35="x",CONCATENATE(X$4,".",$A35,".",$B35), "")</f>
        <v/>
      </c>
      <c r="Y35" s="235" t="str">
        <f>IF('Proprietà e Elementi'!Z35="x",CONCATENATE(Y$4,".",$A35,".",$B35), "")</f>
        <v>IfcEnergyConversionDevice.ElementoDocumenti.Collaudo</v>
      </c>
      <c r="Z35" s="235" t="str">
        <f>IF('Proprietà e Elementi'!AA35="x",CONCATENATE(Z$4,".",$A35,".",$B35), "")</f>
        <v>IfcFlowController.ElementoDocumenti.Collaudo</v>
      </c>
      <c r="AA35" s="235" t="str">
        <f>IF('Proprietà e Elementi'!AB35="x",CONCATENATE(AA$4,".",$A35,".",$B35), "")</f>
        <v/>
      </c>
      <c r="AB35" s="235" t="str">
        <f>IF('Proprietà e Elementi'!AC35="x",CONCATENATE(AB$4,".",$A35,".",$B35), "")</f>
        <v>IfcFlowMovingDevice .ElementoDocumenti.Collaudo</v>
      </c>
      <c r="AC35" s="235" t="str">
        <f>IF('Proprietà e Elementi'!AD35="x",CONCATENATE(AC$4,".",$A35,".",$B35), "")</f>
        <v/>
      </c>
      <c r="AD35" s="235" t="str">
        <f>IF('Proprietà e Elementi'!AE35="x",CONCATENATE(AD$4,".",$A35,".",$B35), "")</f>
        <v>IfcFlowStorageDevice.ElementoDocumenti.Collaudo</v>
      </c>
      <c r="AE35" s="235" t="str">
        <f>IF('Proprietà e Elementi'!AF35="x",CONCATENATE(AE$4,".",$A35,".",$B35), "")</f>
        <v>IfcFlowTerminal.ElementoDocumenti.Collaudo</v>
      </c>
      <c r="AF35" s="235" t="str">
        <f>IF('Proprietà e Elementi'!AG35="x",CONCATENATE(AF$4,".",$A35,".",$B35), "")</f>
        <v>IfcFlowTreatmentDevice.ElementoDocumenti.Collaudo</v>
      </c>
      <c r="AG35" s="235" t="str">
        <f>IF('Proprietà e Elementi'!AH35="x",CONCATENATE(AG$4,".",$A35,".",$B35), "")</f>
        <v>IfcTransportElement.ElementoDocumenti.Collaudo</v>
      </c>
      <c r="AH35" s="235" t="str">
        <f>IF('Proprietà e Elementi'!AI35="x",CONCATENATE(AH$4,".",$A35,".",$B35), "")</f>
        <v/>
      </c>
    </row>
    <row r="36" spans="1:34" s="189" customFormat="1" x14ac:dyDescent="0.25">
      <c r="A36" s="233" t="s">
        <v>268</v>
      </c>
      <c r="B36" s="237" t="s">
        <v>240</v>
      </c>
      <c r="C36" s="235" t="str">
        <f>IF('Proprietà e Elementi'!D36="x",CONCATENATE(C$4,".",$A36,".",$B36), "")</f>
        <v>IfcCovering.ElementoDocumenti.Conformità</v>
      </c>
      <c r="D36" s="235" t="str">
        <f>IF('Proprietà e Elementi'!E36="x",CONCATENATE(D$4,".",$A36,".",$B36), "")</f>
        <v>IfcSlab.ElementoDocumenti.Conformità</v>
      </c>
      <c r="E36" s="235" t="str">
        <f>IF('Proprietà e Elementi'!F36="x",CONCATENATE(E$4,".",$A36,".",$B36), "")</f>
        <v>IfcCurtainWall.ElementoDocumenti.Conformità</v>
      </c>
      <c r="F36" s="235" t="str">
        <f>IF('Proprietà e Elementi'!G36="x",CONCATENATE(F$4,".",$A36,".",$B36), "")</f>
        <v/>
      </c>
      <c r="G36" s="235" t="str">
        <f>IF('Proprietà e Elementi'!H36="x",CONCATENATE(G$4,".",$A36,".",$B36), "")</f>
        <v>IfcRoof.ElementoDocumenti.Conformità</v>
      </c>
      <c r="H36" s="235" t="str">
        <f>IF('Proprietà e Elementi'!I36="x",CONCATENATE(H$4,".",$A36,".",$B36), "")</f>
        <v>IfcWindow.ElementoDocumenti.Conformità</v>
      </c>
      <c r="I36" s="235" t="str">
        <f>IF('Proprietà e Elementi'!J36="x",CONCATENATE(I$4,".",$A36,".",$B36), "")</f>
        <v>IfcWall.ElementoDocumenti.Conformità</v>
      </c>
      <c r="J36" s="235" t="str">
        <f>IF('Proprietà e Elementi'!K36="x",CONCATENATE(J$4,".",$A36,".",$B36), "")</f>
        <v/>
      </c>
      <c r="K36" s="235" t="str">
        <f>IF('Proprietà e Elementi'!L36="x",CONCATENATE(K$4,".",$A36,".",$B36), "")</f>
        <v>IfcStair.ElementoDocumenti.Conformità</v>
      </c>
      <c r="L36" s="235" t="str">
        <f>IF('Proprietà e Elementi'!M36="x",CONCATENATE(L$4,".",$A36,".",$B36), "")</f>
        <v>IfcBeam.ElementoDocumenti.Conformità</v>
      </c>
      <c r="M36" s="235" t="str">
        <f>IF('Proprietà e Elementi'!N36="x",CONCATENATE(M$4,".",$A36,".",$B36), "")</f>
        <v>IfcPlate.ElementoDocumenti.Conformità</v>
      </c>
      <c r="N36" s="235" t="str">
        <f>IF('Proprietà e Elementi'!O36="x",CONCATENATE(N$4,".",$A36,".",$B36), "")</f>
        <v>IfcColumn.ElementoDocumenti.Conformità</v>
      </c>
      <c r="O36" s="235" t="str">
        <f>IF('Proprietà e Elementi'!P36="x",CONCATENATE(O$4,".",$A36,".",$B36), "")</f>
        <v/>
      </c>
      <c r="P36" s="235" t="str">
        <f>IF('Proprietà e Elementi'!Q36="x",CONCATENATE(P$4,".",$A36,".",$B36), "")</f>
        <v>IfcReinforcingBar.ElementoDocumenti.Conformità</v>
      </c>
      <c r="Q36" s="235" t="str">
        <f>IF('Proprietà e Elementi'!R36="x",CONCATENATE(Q$4,".",$A36,".",$B36), "")</f>
        <v>IfcReinforcingMesh.ElementoDocumenti.Conformità</v>
      </c>
      <c r="R36" s="235" t="str">
        <f>IF('Proprietà e Elementi'!S36="x",CONCATENATE(R$4,".",$A36,".",$B36), "")</f>
        <v>IfcTendon.ElementoDocumenti.Conformità</v>
      </c>
      <c r="S36" s="235" t="str">
        <f>IF('Proprietà e Elementi'!T36="x",CONCATENATE(S$4,".",$A36,".",$B36), "")</f>
        <v>IfcFooting.ElementoDocumenti.Conformità</v>
      </c>
      <c r="T36" s="235" t="str">
        <f>IF('Proprietà e Elementi'!U36="x",CONCATENATE(T$4,".",$A36,".",$B36), "")</f>
        <v>IfcMember.ElementoDocumenti.Conformità</v>
      </c>
      <c r="U36" s="235" t="str">
        <f>IF('Proprietà e Elementi'!V36="x",CONCATENATE(U$4,".",$A36,".",$B36), "")</f>
        <v>IfcPile.ElementoDocumenti.Conformità</v>
      </c>
      <c r="V36" s="235" t="str">
        <f>IF('Proprietà e Elementi'!W36="x",CONCATENATE(V$4,".",$A36,".",$B36), "")</f>
        <v>fastener.ElementoDocumenti.Conformità</v>
      </c>
      <c r="W36" s="235" t="str">
        <f>IF('Proprietà e Elementi'!X36="x",CONCATENATE(W$4,".",$A36,".",$B36), "")</f>
        <v>IfcDistributionControlElement.ElementoDocumenti.Conformità</v>
      </c>
      <c r="X36" s="235" t="str">
        <f>IF('Proprietà e Elementi'!Y36="x",CONCATENATE(X$4,".",$A36,".",$B36), "")</f>
        <v/>
      </c>
      <c r="Y36" s="235" t="str">
        <f>IF('Proprietà e Elementi'!Z36="x",CONCATENATE(Y$4,".",$A36,".",$B36), "")</f>
        <v>IfcEnergyConversionDevice.ElementoDocumenti.Conformità</v>
      </c>
      <c r="Z36" s="235" t="str">
        <f>IF('Proprietà e Elementi'!AA36="x",CONCATENATE(Z$4,".",$A36,".",$B36), "")</f>
        <v>IfcFlowController.ElementoDocumenti.Conformità</v>
      </c>
      <c r="AA36" s="235" t="str">
        <f>IF('Proprietà e Elementi'!AB36="x",CONCATENATE(AA$4,".",$A36,".",$B36), "")</f>
        <v>IfcFlowFitting.ElementoDocumenti.Conformità</v>
      </c>
      <c r="AB36" s="235" t="str">
        <f>IF('Proprietà e Elementi'!AC36="x",CONCATENATE(AB$4,".",$A36,".",$B36), "")</f>
        <v>IfcFlowMovingDevice .ElementoDocumenti.Conformità</v>
      </c>
      <c r="AC36" s="235" t="str">
        <f>IF('Proprietà e Elementi'!AD36="x",CONCATENATE(AC$4,".",$A36,".",$B36), "")</f>
        <v>IfcFlowSegment.ElementoDocumenti.Conformità</v>
      </c>
      <c r="AD36" s="235" t="str">
        <f>IF('Proprietà e Elementi'!AE36="x",CONCATENATE(AD$4,".",$A36,".",$B36), "")</f>
        <v>IfcFlowStorageDevice.ElementoDocumenti.Conformità</v>
      </c>
      <c r="AE36" s="235" t="str">
        <f>IF('Proprietà e Elementi'!AF36="x",CONCATENATE(AE$4,".",$A36,".",$B36), "")</f>
        <v>IfcFlowTerminal.ElementoDocumenti.Conformità</v>
      </c>
      <c r="AF36" s="235" t="str">
        <f>IF('Proprietà e Elementi'!AG36="x",CONCATENATE(AF$4,".",$A36,".",$B36), "")</f>
        <v>IfcFlowTreatmentDevice.ElementoDocumenti.Conformità</v>
      </c>
      <c r="AG36" s="235" t="str">
        <f>IF('Proprietà e Elementi'!AH36="x",CONCATENATE(AG$4,".",$A36,".",$B36), "")</f>
        <v>IfcTransportElement.ElementoDocumenti.Conformità</v>
      </c>
      <c r="AH36" s="235" t="str">
        <f>IF('Proprietà e Elementi'!AI36="x",CONCATENATE(AH$4,".",$A36,".",$B36), "")</f>
        <v/>
      </c>
    </row>
    <row r="37" spans="1:34" s="219" customFormat="1" x14ac:dyDescent="0.25">
      <c r="B37" s="237"/>
      <c r="C37" s="235" t="str">
        <f>IF('Proprietà e Elementi'!D38="x",CONCATENATE(C$4,".",$A37,".",$B37), "")</f>
        <v/>
      </c>
      <c r="D37" s="235" t="str">
        <f>IF('Proprietà e Elementi'!E38="x",CONCATENATE(D$4,".",$A37,".",$B37), "")</f>
        <v/>
      </c>
      <c r="E37" s="235" t="str">
        <f>IF('Proprietà e Elementi'!F38="x",CONCATENATE(E$4,".",$A37,".",$B37), "")</f>
        <v/>
      </c>
      <c r="F37" s="235" t="str">
        <f>IF('Proprietà e Elementi'!G38="x",CONCATENATE(F$4,".",$A37,".",$B37), "")</f>
        <v/>
      </c>
      <c r="G37" s="235" t="str">
        <f>IF('Proprietà e Elementi'!H38="x",CONCATENATE(G$4,".",$A37,".",$B37), "")</f>
        <v/>
      </c>
      <c r="H37" s="235" t="str">
        <f>IF('Proprietà e Elementi'!I38="x",CONCATENATE(H$4,".",$A37,".",$B37), "")</f>
        <v/>
      </c>
      <c r="I37" s="235" t="str">
        <f>IF('Proprietà e Elementi'!J38="x",CONCATENATE(I$4,".",$A37,".",$B37), "")</f>
        <v/>
      </c>
      <c r="J37" s="235" t="str">
        <f>IF('Proprietà e Elementi'!K38="x",CONCATENATE(J$4,".",$A37,".",$B37), "")</f>
        <v/>
      </c>
      <c r="K37" s="235" t="str">
        <f>IF('Proprietà e Elementi'!L38="x",CONCATENATE(K$4,".",$A37,".",$B37), "")</f>
        <v/>
      </c>
      <c r="L37" s="235" t="str">
        <f>IF('Proprietà e Elementi'!M38="x",CONCATENATE(L$4,".",$A37,".",$B37), "")</f>
        <v/>
      </c>
      <c r="M37" s="235" t="str">
        <f>IF('Proprietà e Elementi'!N38="x",CONCATENATE(M$4,".",$A37,".",$B37), "")</f>
        <v/>
      </c>
      <c r="N37" s="235" t="str">
        <f>IF('Proprietà e Elementi'!O38="x",CONCATENATE(N$4,".",$A37,".",$B37), "")</f>
        <v/>
      </c>
      <c r="O37" s="235" t="str">
        <f>IF('Proprietà e Elementi'!P38="x",CONCATENATE(O$4,".",$A37,".",$B37), "")</f>
        <v/>
      </c>
      <c r="P37" s="235" t="str">
        <f>IF('Proprietà e Elementi'!Q38="x",CONCATENATE(P$4,".",$A37,".",$B37), "")</f>
        <v/>
      </c>
      <c r="Q37" s="235" t="str">
        <f>IF('Proprietà e Elementi'!R38="x",CONCATENATE(Q$4,".",$A37,".",$B37), "")</f>
        <v/>
      </c>
      <c r="R37" s="235" t="str">
        <f>IF('Proprietà e Elementi'!S38="x",CONCATENATE(R$4,".",$A37,".",$B37), "")</f>
        <v/>
      </c>
      <c r="S37" s="235"/>
      <c r="T37" s="235"/>
      <c r="U37" s="235"/>
      <c r="V37" s="235"/>
      <c r="W37" s="235"/>
      <c r="X37" s="235"/>
      <c r="Y37" s="235"/>
      <c r="Z37" s="235"/>
      <c r="AA37" s="235"/>
      <c r="AB37" s="235"/>
      <c r="AC37" s="235"/>
      <c r="AD37" s="235"/>
      <c r="AE37" s="235"/>
      <c r="AF37" s="235"/>
      <c r="AG37" s="235"/>
      <c r="AH37" s="235"/>
    </row>
    <row r="38" spans="1:34" x14ac:dyDescent="0.25">
      <c r="AA38" s="232" t="str">
        <f>IF('Proprietà e Elementi'!AA39="x",CONCATENATE(AA$4,".",$A38,".",$B38), "")</f>
        <v/>
      </c>
    </row>
    <row r="40" spans="1:34" x14ac:dyDescent="0.25">
      <c r="C40" s="205"/>
    </row>
    <row r="41" spans="1:34" x14ac:dyDescent="0.25">
      <c r="C41" s="205" t="str">
        <f t="shared" ref="C41:C104" ca="1" si="0">OFFSET($C$5,(ROW()-ROW($C$40)-1)-(ROW($C$36)-ROW($C$5)+1)*ROUNDDOWN((ROW()-ROW($C$40)-1)/(ROW($C$36)-ROW($C$5)+1),0),ROUNDDOWN((ROW()-ROW($C$40)-1)/(ROW($C$36)-ROW($C$5)+1),0))</f>
        <v/>
      </c>
      <c r="D41" s="205" t="str">
        <f t="array" aca="1" ref="D41" ca="1">IFERROR(INDEX(C$41:C$1185,SMALL(IF(C$41:C$1185&lt;&gt;"",ROW(C$41:C$1185)-ROW(C$41)+1),ROWS(D$41:D41))),"")</f>
        <v>IfcCovering.ElementoDatiAnagrafici.Fornitore</v>
      </c>
      <c r="E41" s="189">
        <f ca="1">FIND(".",D41)</f>
        <v>12</v>
      </c>
      <c r="F41" s="207" t="str">
        <f ca="1">LEFT(D41,E41-1)</f>
        <v>IfcCovering</v>
      </c>
      <c r="G41" s="189">
        <f ca="1">FIND(".",D41,E41+1)</f>
        <v>35</v>
      </c>
      <c r="H41" s="207" t="str">
        <f ca="1">MID(D41,E41+1,G41-E41-1)</f>
        <v>ElementoDatiAnagrafici</v>
      </c>
      <c r="I41" s="189">
        <f ca="1">LEN(D41)</f>
        <v>44</v>
      </c>
      <c r="J41" s="189">
        <f ca="1">I41-G41</f>
        <v>9</v>
      </c>
      <c r="K41" s="207" t="str">
        <f ca="1">MID(D41,G41+1,J41)</f>
        <v>Fornitore</v>
      </c>
    </row>
    <row r="42" spans="1:34" x14ac:dyDescent="0.25">
      <c r="C42" s="205" t="str">
        <f t="shared" ca="1" si="0"/>
        <v>IfcCovering.ElementoDatiAnagrafici.Fornitore</v>
      </c>
      <c r="D42" s="205" t="str">
        <f t="array" aca="1" ref="D42" ca="1">IFERROR(INDEX(C$41:C$1185,SMALL(IF(C$41:C$1185&lt;&gt;"",ROW(C$41:C$1185)-ROW(C$41)+1),ROWS(D$41:D42))),"")</f>
        <v>IfcCovering.ElementoDatiAnagrafici.Installatore</v>
      </c>
      <c r="E42" s="189">
        <f t="shared" ref="E42:E105" ca="1" si="1">FIND(".",D42)</f>
        <v>12</v>
      </c>
      <c r="F42" s="207" t="str">
        <f t="shared" ref="F42:F105" ca="1" si="2">LEFT(D42,E42-1)</f>
        <v>IfcCovering</v>
      </c>
      <c r="G42" s="189">
        <f t="shared" ref="G42:G105" ca="1" si="3">FIND(".",D42,E42+1)</f>
        <v>35</v>
      </c>
      <c r="H42" s="207" t="str">
        <f t="shared" ref="H42:H105" ca="1" si="4">MID(D42,E42+1,G42-E42-1)</f>
        <v>ElementoDatiAnagrafici</v>
      </c>
      <c r="I42" s="189">
        <f t="shared" ref="I42:I105" ca="1" si="5">LEN(D42)</f>
        <v>47</v>
      </c>
      <c r="J42" s="189">
        <f t="shared" ref="J42:J105" ca="1" si="6">I42-G42</f>
        <v>12</v>
      </c>
      <c r="K42" s="207" t="str">
        <f t="shared" ref="K42:K105" ca="1" si="7">MID(D42,G42+1,J42)</f>
        <v>Installatore</v>
      </c>
    </row>
    <row r="43" spans="1:34" x14ac:dyDescent="0.25">
      <c r="C43" s="205" t="str">
        <f t="shared" ca="1" si="0"/>
        <v>IfcCovering.ElementoDatiAnagrafici.Installatore</v>
      </c>
      <c r="D43" s="205" t="str">
        <f t="array" aca="1" ref="D43" ca="1">IFERROR(INDEX(C$41:C$1185,SMALL(IF(C$41:C$1185&lt;&gt;"",ROW(C$41:C$1185)-ROW(C$41)+1),ROWS(D$41:D43))),"")</f>
        <v>IfcCovering.ElementoDatiAnagrafici.Descrizione</v>
      </c>
      <c r="E43" s="189">
        <f t="shared" ca="1" si="1"/>
        <v>12</v>
      </c>
      <c r="F43" s="207" t="str">
        <f t="shared" ca="1" si="2"/>
        <v>IfcCovering</v>
      </c>
      <c r="G43" s="189">
        <f t="shared" ca="1" si="3"/>
        <v>35</v>
      </c>
      <c r="H43" s="207" t="str">
        <f t="shared" ca="1" si="4"/>
        <v>ElementoDatiAnagrafici</v>
      </c>
      <c r="I43" s="189">
        <f t="shared" ca="1" si="5"/>
        <v>46</v>
      </c>
      <c r="J43" s="189">
        <f t="shared" ca="1" si="6"/>
        <v>11</v>
      </c>
      <c r="K43" s="207" t="str">
        <f t="shared" ca="1" si="7"/>
        <v>Descrizione</v>
      </c>
    </row>
    <row r="44" spans="1:34" x14ac:dyDescent="0.25">
      <c r="C44" s="205" t="str">
        <f t="shared" ca="1" si="0"/>
        <v>IfcCovering.ElementoDatiAnagrafici.Descrizione</v>
      </c>
      <c r="D44" s="205" t="str">
        <f t="array" aca="1" ref="D44" ca="1">IFERROR(INDEX(C$41:C$1185,SMALL(IF(C$41:C$1185&lt;&gt;"",ROW(C$41:C$1185)-ROW(C$41)+1),ROWS(D$41:D44))),"")</f>
        <v>IfcCovering.ElementoDatiAnagrafici.Modello</v>
      </c>
      <c r="E44" s="189">
        <f t="shared" ca="1" si="1"/>
        <v>12</v>
      </c>
      <c r="F44" s="207" t="str">
        <f t="shared" ca="1" si="2"/>
        <v>IfcCovering</v>
      </c>
      <c r="G44" s="189">
        <f t="shared" ca="1" si="3"/>
        <v>35</v>
      </c>
      <c r="H44" s="207" t="str">
        <f t="shared" ca="1" si="4"/>
        <v>ElementoDatiAnagrafici</v>
      </c>
      <c r="I44" s="189">
        <f t="shared" ca="1" si="5"/>
        <v>42</v>
      </c>
      <c r="J44" s="189">
        <f t="shared" ca="1" si="6"/>
        <v>7</v>
      </c>
      <c r="K44" s="207" t="str">
        <f t="shared" ca="1" si="7"/>
        <v>Modello</v>
      </c>
    </row>
    <row r="45" spans="1:34" x14ac:dyDescent="0.25">
      <c r="C45" s="205" t="str">
        <f t="shared" ca="1" si="0"/>
        <v>IfcCovering.ElementoDatiAnagrafici.Modello</v>
      </c>
      <c r="D45" s="205" t="str">
        <f t="array" aca="1" ref="D45" ca="1">IFERROR(INDEX(C$41:C$1185,SMALL(IF(C$41:C$1185&lt;&gt;"",ROW(C$41:C$1185)-ROW(C$41)+1),ROWS(D$41:D45))),"")</f>
        <v>IfcCovering.ElementoDatiAnagrafici.Produttore</v>
      </c>
      <c r="E45" s="189">
        <f t="shared" ca="1" si="1"/>
        <v>12</v>
      </c>
      <c r="F45" s="207" t="str">
        <f t="shared" ca="1" si="2"/>
        <v>IfcCovering</v>
      </c>
      <c r="G45" s="189">
        <f t="shared" ca="1" si="3"/>
        <v>35</v>
      </c>
      <c r="H45" s="207" t="str">
        <f t="shared" ca="1" si="4"/>
        <v>ElementoDatiAnagrafici</v>
      </c>
      <c r="I45" s="189">
        <f t="shared" ca="1" si="5"/>
        <v>45</v>
      </c>
      <c r="J45" s="189">
        <f t="shared" ca="1" si="6"/>
        <v>10</v>
      </c>
      <c r="K45" s="207" t="str">
        <f t="shared" ca="1" si="7"/>
        <v>Produttore</v>
      </c>
    </row>
    <row r="46" spans="1:34" x14ac:dyDescent="0.25">
      <c r="C46" s="205" t="str">
        <f t="shared" ca="1" si="0"/>
        <v>IfcCovering.ElementoDatiAnagrafici.Produttore</v>
      </c>
      <c r="D46" s="205" t="str">
        <f t="array" aca="1" ref="D46" ca="1">IFERROR(INDEX(C$41:C$1185,SMALL(IF(C$41:C$1185&lt;&gt;"",ROW(C$41:C$1185)-ROW(C$41)+1),ROWS(D$41:D46))),"")</f>
        <v>IfcCovering.ElementoDatiQualitativi.IndicePrestazioneAcustica</v>
      </c>
      <c r="E46" s="189">
        <f t="shared" ca="1" si="1"/>
        <v>12</v>
      </c>
      <c r="F46" s="207" t="str">
        <f t="shared" ca="1" si="2"/>
        <v>IfcCovering</v>
      </c>
      <c r="G46" s="189">
        <f t="shared" ca="1" si="3"/>
        <v>36</v>
      </c>
      <c r="H46" s="207" t="str">
        <f t="shared" ca="1" si="4"/>
        <v>ElementoDatiQualitativi</v>
      </c>
      <c r="I46" s="189">
        <f t="shared" ca="1" si="5"/>
        <v>61</v>
      </c>
      <c r="J46" s="189">
        <f t="shared" ca="1" si="6"/>
        <v>25</v>
      </c>
      <c r="K46" s="207" t="str">
        <f t="shared" ca="1" si="7"/>
        <v>IndicePrestazioneAcustica</v>
      </c>
    </row>
    <row r="47" spans="1:34" x14ac:dyDescent="0.25">
      <c r="C47" s="205" t="str">
        <f t="shared" ca="1" si="0"/>
        <v>IfcCovering.ElementoDatiQualitativi.IndicePrestazioneAcustica</v>
      </c>
      <c r="D47" s="205" t="str">
        <f t="array" aca="1" ref="D47" ca="1">IFERROR(INDEX(C$41:C$1185,SMALL(IF(C$41:C$1185&lt;&gt;"",ROW(C$41:C$1185)-ROW(C$41)+1),ROWS(D$41:D47))),"")</f>
        <v>IfcCovering.ElementoDatiQualitativi.Esterno</v>
      </c>
      <c r="E47" s="189">
        <f t="shared" ca="1" si="1"/>
        <v>12</v>
      </c>
      <c r="F47" s="207" t="str">
        <f t="shared" ca="1" si="2"/>
        <v>IfcCovering</v>
      </c>
      <c r="G47" s="189">
        <f t="shared" ca="1" si="3"/>
        <v>36</v>
      </c>
      <c r="H47" s="207" t="str">
        <f t="shared" ca="1" si="4"/>
        <v>ElementoDatiQualitativi</v>
      </c>
      <c r="I47" s="189">
        <f t="shared" ca="1" si="5"/>
        <v>43</v>
      </c>
      <c r="J47" s="189">
        <f t="shared" ca="1" si="6"/>
        <v>7</v>
      </c>
      <c r="K47" s="207" t="str">
        <f t="shared" ca="1" si="7"/>
        <v>Esterno</v>
      </c>
    </row>
    <row r="48" spans="1:34" x14ac:dyDescent="0.25">
      <c r="C48" s="205" t="str">
        <f t="shared" ca="1" si="0"/>
        <v/>
      </c>
      <c r="D48" s="205" t="str">
        <f t="array" aca="1" ref="D48" ca="1">IFERROR(INDEX(C$41:C$1185,SMALL(IF(C$41:C$1185&lt;&gt;"",ROW(C$41:C$1185)-ROW(C$41)+1),ROWS(D$41:D48))),"")</f>
        <v>IfcCovering.ElementoDatiQualitativi.Tipologia costruttiva</v>
      </c>
      <c r="E48" s="189">
        <f t="shared" ca="1" si="1"/>
        <v>12</v>
      </c>
      <c r="F48" s="207" t="str">
        <f t="shared" ca="1" si="2"/>
        <v>IfcCovering</v>
      </c>
      <c r="G48" s="189">
        <f t="shared" ca="1" si="3"/>
        <v>36</v>
      </c>
      <c r="H48" s="207" t="str">
        <f t="shared" ca="1" si="4"/>
        <v>ElementoDatiQualitativi</v>
      </c>
      <c r="I48" s="189">
        <f t="shared" ca="1" si="5"/>
        <v>57</v>
      </c>
      <c r="J48" s="189">
        <f t="shared" ca="1" si="6"/>
        <v>21</v>
      </c>
      <c r="K48" s="207" t="str">
        <f t="shared" ca="1" si="7"/>
        <v>Tipologia costruttiva</v>
      </c>
    </row>
    <row r="49" spans="3:11" x14ac:dyDescent="0.25">
      <c r="C49" s="205" t="str">
        <f t="shared" ca="1" si="0"/>
        <v/>
      </c>
      <c r="D49" s="205" t="str">
        <f t="array" aca="1" ref="D49" ca="1">IFERROR(INDEX(C$41:C$1185,SMALL(IF(C$41:C$1185&lt;&gt;"",ROW(C$41:C$1185)-ROW(C$41)+1),ROWS(D$41:D49))),"")</f>
        <v>IfcCovering.ElementoDatiAntincendio.Combustibile</v>
      </c>
      <c r="E49" s="189">
        <f t="shared" ca="1" si="1"/>
        <v>12</v>
      </c>
      <c r="F49" s="207" t="str">
        <f t="shared" ca="1" si="2"/>
        <v>IfcCovering</v>
      </c>
      <c r="G49" s="189">
        <f t="shared" ca="1" si="3"/>
        <v>36</v>
      </c>
      <c r="H49" s="207" t="str">
        <f t="shared" ca="1" si="4"/>
        <v>ElementoDatiAntincendio</v>
      </c>
      <c r="I49" s="189">
        <f t="shared" ca="1" si="5"/>
        <v>48</v>
      </c>
      <c r="J49" s="189">
        <f t="shared" ca="1" si="6"/>
        <v>12</v>
      </c>
      <c r="K49" s="207" t="str">
        <f t="shared" ca="1" si="7"/>
        <v>Combustibile</v>
      </c>
    </row>
    <row r="50" spans="3:11" x14ac:dyDescent="0.25">
      <c r="C50" s="205" t="str">
        <f t="shared" ca="1" si="0"/>
        <v>IfcCovering.ElementoDatiQualitativi.Esterno</v>
      </c>
      <c r="D50" s="205" t="str">
        <f t="array" aca="1" ref="D50" ca="1">IFERROR(INDEX(C$41:C$1185,SMALL(IF(C$41:C$1185&lt;&gt;"",ROW(C$41:C$1185)-ROW(C$41)+1),ROWS(D$41:D50))),"")</f>
        <v>IfcCovering.ElementoDatiEnergetici.TrasmittanzaTermica</v>
      </c>
      <c r="E50" s="189">
        <f t="shared" ca="1" si="1"/>
        <v>12</v>
      </c>
      <c r="F50" s="207" t="str">
        <f t="shared" ca="1" si="2"/>
        <v>IfcCovering</v>
      </c>
      <c r="G50" s="189">
        <f t="shared" ca="1" si="3"/>
        <v>35</v>
      </c>
      <c r="H50" s="207" t="str">
        <f t="shared" ca="1" si="4"/>
        <v>ElementoDatiEnergetici</v>
      </c>
      <c r="I50" s="189">
        <f t="shared" ca="1" si="5"/>
        <v>54</v>
      </c>
      <c r="J50" s="189">
        <f t="shared" ca="1" si="6"/>
        <v>19</v>
      </c>
      <c r="K50" s="207" t="str">
        <f t="shared" ca="1" si="7"/>
        <v>TrasmittanzaTermica</v>
      </c>
    </row>
    <row r="51" spans="3:11" x14ac:dyDescent="0.25">
      <c r="C51" s="205" t="str">
        <f t="shared" ca="1" si="0"/>
        <v>IfcCovering.ElementoDatiQualitativi.Tipologia costruttiva</v>
      </c>
      <c r="D51" s="205" t="str">
        <f t="array" aca="1" ref="D51" ca="1">IFERROR(INDEX(C$41:C$1185,SMALL(IF(C$41:C$1185&lt;&gt;"",ROW(C$41:C$1185)-ROW(C$41)+1),ROWS(D$41:D51))),"")</f>
        <v>IfcCovering.ElementoDatiEnergetici.ResistenzaTermica</v>
      </c>
      <c r="E51" s="189">
        <f t="shared" ca="1" si="1"/>
        <v>12</v>
      </c>
      <c r="F51" s="207" t="str">
        <f t="shared" ca="1" si="2"/>
        <v>IfcCovering</v>
      </c>
      <c r="G51" s="189">
        <f t="shared" ca="1" si="3"/>
        <v>35</v>
      </c>
      <c r="H51" s="207" t="str">
        <f t="shared" ca="1" si="4"/>
        <v>ElementoDatiEnergetici</v>
      </c>
      <c r="I51" s="189">
        <f t="shared" ca="1" si="5"/>
        <v>52</v>
      </c>
      <c r="J51" s="189">
        <f t="shared" ca="1" si="6"/>
        <v>17</v>
      </c>
      <c r="K51" s="207" t="str">
        <f t="shared" ca="1" si="7"/>
        <v>ResistenzaTermica</v>
      </c>
    </row>
    <row r="52" spans="3:11" x14ac:dyDescent="0.25">
      <c r="C52" s="205" t="str">
        <f t="shared" ca="1" si="0"/>
        <v/>
      </c>
      <c r="D52" s="205" t="str">
        <f t="array" aca="1" ref="D52" ca="1">IFERROR(INDEX(C$41:C$1185,SMALL(IF(C$41:C$1185&lt;&gt;"",ROW(C$41:C$1185)-ROW(C$41)+1),ROWS(D$41:D52))),"")</f>
        <v>IfcCovering.ElementoCodifica.ClasseElementoTecnico</v>
      </c>
      <c r="E52" s="189">
        <f t="shared" ca="1" si="1"/>
        <v>12</v>
      </c>
      <c r="F52" s="207" t="str">
        <f t="shared" ca="1" si="2"/>
        <v>IfcCovering</v>
      </c>
      <c r="G52" s="189">
        <f t="shared" ca="1" si="3"/>
        <v>29</v>
      </c>
      <c r="H52" s="207" t="str">
        <f t="shared" ca="1" si="4"/>
        <v>ElementoCodifica</v>
      </c>
      <c r="I52" s="189">
        <f t="shared" ca="1" si="5"/>
        <v>50</v>
      </c>
      <c r="J52" s="189">
        <f t="shared" ca="1" si="6"/>
        <v>21</v>
      </c>
      <c r="K52" s="207" t="str">
        <f t="shared" ca="1" si="7"/>
        <v>ClasseElementoTecnico</v>
      </c>
    </row>
    <row r="53" spans="3:11" x14ac:dyDescent="0.25">
      <c r="C53" s="205" t="str">
        <f t="shared" ca="1" si="0"/>
        <v>IfcCovering.ElementoDatiAntincendio.Combustibile</v>
      </c>
      <c r="D53" s="205" t="str">
        <f t="array" aca="1" ref="D53" ca="1">IFERROR(INDEX(C$41:C$1185,SMALL(IF(C$41:C$1185&lt;&gt;"",ROW(C$41:C$1185)-ROW(C$41)+1),ROWS(D$41:D53))),"")</f>
        <v>IfcCovering.ElementoFase.Stato</v>
      </c>
      <c r="E53" s="189">
        <f t="shared" ca="1" si="1"/>
        <v>12</v>
      </c>
      <c r="F53" s="207" t="str">
        <f t="shared" ca="1" si="2"/>
        <v>IfcCovering</v>
      </c>
      <c r="G53" s="189">
        <f t="shared" ca="1" si="3"/>
        <v>25</v>
      </c>
      <c r="H53" s="207" t="str">
        <f t="shared" ca="1" si="4"/>
        <v>ElementoFase</v>
      </c>
      <c r="I53" s="189">
        <f t="shared" ca="1" si="5"/>
        <v>30</v>
      </c>
      <c r="J53" s="189">
        <f t="shared" ca="1" si="6"/>
        <v>5</v>
      </c>
      <c r="K53" s="207" t="str">
        <f t="shared" ca="1" si="7"/>
        <v>Stato</v>
      </c>
    </row>
    <row r="54" spans="3:11" x14ac:dyDescent="0.25">
      <c r="C54" s="205" t="str">
        <f t="shared" ca="1" si="0"/>
        <v/>
      </c>
      <c r="D54" s="205" t="str">
        <f t="array" aca="1" ref="D54" ca="1">IFERROR(INDEX(C$41:C$1185,SMALL(IF(C$41:C$1185&lt;&gt;"",ROW(C$41:C$1185)-ROW(C$41)+1),ROWS(D$41:D54))),"")</f>
        <v>IfcCovering.ElementoDocumenti.SchedaTecnica</v>
      </c>
      <c r="E54" s="189">
        <f t="shared" ca="1" si="1"/>
        <v>12</v>
      </c>
      <c r="F54" s="207" t="str">
        <f t="shared" ca="1" si="2"/>
        <v>IfcCovering</v>
      </c>
      <c r="G54" s="189">
        <f t="shared" ca="1" si="3"/>
        <v>30</v>
      </c>
      <c r="H54" s="207" t="str">
        <f t="shared" ca="1" si="4"/>
        <v>ElementoDocumenti</v>
      </c>
      <c r="I54" s="189">
        <f t="shared" ca="1" si="5"/>
        <v>43</v>
      </c>
      <c r="J54" s="189">
        <f t="shared" ca="1" si="6"/>
        <v>13</v>
      </c>
      <c r="K54" s="207" t="str">
        <f t="shared" ca="1" si="7"/>
        <v>SchedaTecnica</v>
      </c>
    </row>
    <row r="55" spans="3:11" x14ac:dyDescent="0.25">
      <c r="C55" s="205" t="str">
        <f t="shared" ca="1" si="0"/>
        <v/>
      </c>
      <c r="D55" s="205" t="str">
        <f t="array" aca="1" ref="D55" ca="1">IFERROR(INDEX(C$41:C$1185,SMALL(IF(C$41:C$1185&lt;&gt;"",ROW(C$41:C$1185)-ROW(C$41)+1),ROWS(D$41:D55))),"")</f>
        <v>IfcCovering.ElementoDocumenti.Website</v>
      </c>
      <c r="E55" s="189">
        <f t="shared" ca="1" si="1"/>
        <v>12</v>
      </c>
      <c r="F55" s="207" t="str">
        <f t="shared" ca="1" si="2"/>
        <v>IfcCovering</v>
      </c>
      <c r="G55" s="189">
        <f t="shared" ca="1" si="3"/>
        <v>30</v>
      </c>
      <c r="H55" s="207" t="str">
        <f t="shared" ca="1" si="4"/>
        <v>ElementoDocumenti</v>
      </c>
      <c r="I55" s="189">
        <f t="shared" ca="1" si="5"/>
        <v>37</v>
      </c>
      <c r="J55" s="189">
        <f t="shared" ca="1" si="6"/>
        <v>7</v>
      </c>
      <c r="K55" s="207" t="str">
        <f t="shared" ca="1" si="7"/>
        <v>Website</v>
      </c>
    </row>
    <row r="56" spans="3:11" x14ac:dyDescent="0.25">
      <c r="C56" s="205" t="str">
        <f t="shared" ca="1" si="0"/>
        <v/>
      </c>
      <c r="D56" s="205" t="str">
        <f t="array" aca="1" ref="D56" ca="1">IFERROR(INDEX(C$41:C$1185,SMALL(IF(C$41:C$1185&lt;&gt;"",ROW(C$41:C$1185)-ROW(C$41)+1),ROWS(D$41:D56))),"")</f>
        <v>IfcCovering.ElementoDocumenti.CertProd</v>
      </c>
      <c r="E56" s="189">
        <f t="shared" ca="1" si="1"/>
        <v>12</v>
      </c>
      <c r="F56" s="207" t="str">
        <f t="shared" ca="1" si="2"/>
        <v>IfcCovering</v>
      </c>
      <c r="G56" s="189">
        <f t="shared" ca="1" si="3"/>
        <v>30</v>
      </c>
      <c r="H56" s="207" t="str">
        <f t="shared" ca="1" si="4"/>
        <v>ElementoDocumenti</v>
      </c>
      <c r="I56" s="189">
        <f t="shared" ca="1" si="5"/>
        <v>38</v>
      </c>
      <c r="J56" s="189">
        <f t="shared" ca="1" si="6"/>
        <v>8</v>
      </c>
      <c r="K56" s="207" t="str">
        <f t="shared" ca="1" si="7"/>
        <v>CertProd</v>
      </c>
    </row>
    <row r="57" spans="3:11" x14ac:dyDescent="0.25">
      <c r="C57" s="205" t="str">
        <f t="shared" ca="1" si="0"/>
        <v>IfcCovering.ElementoDatiEnergetici.TrasmittanzaTermica</v>
      </c>
      <c r="D57" s="205" t="str">
        <f t="array" aca="1" ref="D57" ca="1">IFERROR(INDEX(C$41:C$1185,SMALL(IF(C$41:C$1185&lt;&gt;"",ROW(C$41:C$1185)-ROW(C$41)+1),ROWS(D$41:D57))),"")</f>
        <v>IfcCovering.ElementoDocumenti.SchedaMontaggio</v>
      </c>
      <c r="E57" s="189">
        <f t="shared" ca="1" si="1"/>
        <v>12</v>
      </c>
      <c r="F57" s="207" t="str">
        <f t="shared" ca="1" si="2"/>
        <v>IfcCovering</v>
      </c>
      <c r="G57" s="189">
        <f t="shared" ca="1" si="3"/>
        <v>30</v>
      </c>
      <c r="H57" s="207" t="str">
        <f t="shared" ca="1" si="4"/>
        <v>ElementoDocumenti</v>
      </c>
      <c r="I57" s="189">
        <f t="shared" ca="1" si="5"/>
        <v>45</v>
      </c>
      <c r="J57" s="189">
        <f t="shared" ca="1" si="6"/>
        <v>15</v>
      </c>
      <c r="K57" s="207" t="str">
        <f t="shared" ca="1" si="7"/>
        <v>SchedaMontaggio</v>
      </c>
    </row>
    <row r="58" spans="3:11" x14ac:dyDescent="0.25">
      <c r="C58" s="205" t="str">
        <f t="shared" ca="1" si="0"/>
        <v>IfcCovering.ElementoDatiEnergetici.ResistenzaTermica</v>
      </c>
      <c r="D58" s="205" t="str">
        <f t="array" aca="1" ref="D58" ca="1">IFERROR(INDEX(C$41:C$1185,SMALL(IF(C$41:C$1185&lt;&gt;"",ROW(C$41:C$1185)-ROW(C$41)+1),ROWS(D$41:D58))),"")</f>
        <v>IfcCovering.ElementoDocumenti.Installazione</v>
      </c>
      <c r="E58" s="189">
        <f t="shared" ca="1" si="1"/>
        <v>12</v>
      </c>
      <c r="F58" s="207" t="str">
        <f t="shared" ca="1" si="2"/>
        <v>IfcCovering</v>
      </c>
      <c r="G58" s="189">
        <f t="shared" ca="1" si="3"/>
        <v>30</v>
      </c>
      <c r="H58" s="207" t="str">
        <f t="shared" ca="1" si="4"/>
        <v>ElementoDocumenti</v>
      </c>
      <c r="I58" s="189">
        <f t="shared" ca="1" si="5"/>
        <v>43</v>
      </c>
      <c r="J58" s="189">
        <f t="shared" ca="1" si="6"/>
        <v>13</v>
      </c>
      <c r="K58" s="207" t="str">
        <f t="shared" ca="1" si="7"/>
        <v>Installazione</v>
      </c>
    </row>
    <row r="59" spans="3:11" x14ac:dyDescent="0.25">
      <c r="C59" s="205" t="str">
        <f t="shared" ca="1" si="0"/>
        <v>IfcCovering.ElementoCodifica.ClasseElementoTecnico</v>
      </c>
      <c r="D59" s="205" t="str">
        <f t="array" aca="1" ref="D59" ca="1">IFERROR(INDEX(C$41:C$1185,SMALL(IF(C$41:C$1185&lt;&gt;"",ROW(C$41:C$1185)-ROW(C$41)+1),ROWS(D$41:D59))),"")</f>
        <v>IfcCovering.ElementoDocumenti.Collaudo</v>
      </c>
      <c r="E59" s="189">
        <f t="shared" ca="1" si="1"/>
        <v>12</v>
      </c>
      <c r="F59" s="207" t="str">
        <f t="shared" ca="1" si="2"/>
        <v>IfcCovering</v>
      </c>
      <c r="G59" s="189">
        <f t="shared" ca="1" si="3"/>
        <v>30</v>
      </c>
      <c r="H59" s="207" t="str">
        <f t="shared" ca="1" si="4"/>
        <v>ElementoDocumenti</v>
      </c>
      <c r="I59" s="189">
        <f t="shared" ca="1" si="5"/>
        <v>38</v>
      </c>
      <c r="J59" s="189">
        <f t="shared" ca="1" si="6"/>
        <v>8</v>
      </c>
      <c r="K59" s="207" t="str">
        <f t="shared" ca="1" si="7"/>
        <v>Collaudo</v>
      </c>
    </row>
    <row r="60" spans="3:11" x14ac:dyDescent="0.25">
      <c r="C60" s="205" t="str">
        <f t="shared" ca="1" si="0"/>
        <v>IfcCovering.ElementoFase.Stato</v>
      </c>
      <c r="D60" s="205" t="str">
        <f t="array" aca="1" ref="D60" ca="1">IFERROR(INDEX(C$41:C$1185,SMALL(IF(C$41:C$1185&lt;&gt;"",ROW(C$41:C$1185)-ROW(C$41)+1),ROWS(D$41:D60))),"")</f>
        <v>IfcCovering.ElementoDocumenti.Conformità</v>
      </c>
      <c r="E60" s="189">
        <f t="shared" ca="1" si="1"/>
        <v>12</v>
      </c>
      <c r="F60" s="207" t="str">
        <f t="shared" ca="1" si="2"/>
        <v>IfcCovering</v>
      </c>
      <c r="G60" s="189">
        <f t="shared" ca="1" si="3"/>
        <v>30</v>
      </c>
      <c r="H60" s="207" t="str">
        <f t="shared" ca="1" si="4"/>
        <v>ElementoDocumenti</v>
      </c>
      <c r="I60" s="189">
        <f t="shared" ca="1" si="5"/>
        <v>40</v>
      </c>
      <c r="J60" s="189">
        <f t="shared" ca="1" si="6"/>
        <v>10</v>
      </c>
      <c r="K60" s="207" t="str">
        <f t="shared" ca="1" si="7"/>
        <v>Conformità</v>
      </c>
    </row>
    <row r="61" spans="3:11" x14ac:dyDescent="0.25">
      <c r="C61" s="205" t="str">
        <f t="shared" ca="1" si="0"/>
        <v/>
      </c>
      <c r="D61" s="205" t="str">
        <f t="array" aca="1" ref="D61" ca="1">IFERROR(INDEX(C$41:C$1185,SMALL(IF(C$41:C$1185&lt;&gt;"",ROW(C$41:C$1185)-ROW(C$41)+1),ROWS(D$41:D61))),"")</f>
        <v>IfcSlab.ElementoDatiAnagrafici.Descrizione</v>
      </c>
      <c r="E61" s="189">
        <f t="shared" ca="1" si="1"/>
        <v>8</v>
      </c>
      <c r="F61" s="207" t="str">
        <f t="shared" ca="1" si="2"/>
        <v>IfcSlab</v>
      </c>
      <c r="G61" s="189">
        <f t="shared" ca="1" si="3"/>
        <v>31</v>
      </c>
      <c r="H61" s="207" t="str">
        <f t="shared" ca="1" si="4"/>
        <v>ElementoDatiAnagrafici</v>
      </c>
      <c r="I61" s="189">
        <f t="shared" ca="1" si="5"/>
        <v>42</v>
      </c>
      <c r="J61" s="189">
        <f t="shared" ca="1" si="6"/>
        <v>11</v>
      </c>
      <c r="K61" s="207" t="str">
        <f t="shared" ca="1" si="7"/>
        <v>Descrizione</v>
      </c>
    </row>
    <row r="62" spans="3:11" x14ac:dyDescent="0.25">
      <c r="C62" s="205" t="str">
        <f t="shared" ca="1" si="0"/>
        <v>IfcCovering.ElementoDocumenti.SchedaTecnica</v>
      </c>
      <c r="D62" s="205" t="str">
        <f t="array" aca="1" ref="D62" ca="1">IFERROR(INDEX(C$41:C$1185,SMALL(IF(C$41:C$1185&lt;&gt;"",ROW(C$41:C$1185)-ROW(C$41)+1),ROWS(D$41:D62))),"")</f>
        <v>IfcSlab.ElementoDatiAnagrafici.Produttore</v>
      </c>
      <c r="E62" s="189">
        <f t="shared" ca="1" si="1"/>
        <v>8</v>
      </c>
      <c r="F62" s="207" t="str">
        <f t="shared" ca="1" si="2"/>
        <v>IfcSlab</v>
      </c>
      <c r="G62" s="189">
        <f t="shared" ca="1" si="3"/>
        <v>31</v>
      </c>
      <c r="H62" s="207" t="str">
        <f t="shared" ca="1" si="4"/>
        <v>ElementoDatiAnagrafici</v>
      </c>
      <c r="I62" s="189">
        <f t="shared" ca="1" si="5"/>
        <v>41</v>
      </c>
      <c r="J62" s="189">
        <f t="shared" ca="1" si="6"/>
        <v>10</v>
      </c>
      <c r="K62" s="207" t="str">
        <f t="shared" ca="1" si="7"/>
        <v>Produttore</v>
      </c>
    </row>
    <row r="63" spans="3:11" x14ac:dyDescent="0.25">
      <c r="C63" s="205" t="str">
        <f t="shared" ca="1" si="0"/>
        <v>IfcCovering.ElementoDocumenti.Website</v>
      </c>
      <c r="D63" s="205" t="str">
        <f t="array" aca="1" ref="D63" ca="1">IFERROR(INDEX(C$41:C$1185,SMALL(IF(C$41:C$1185&lt;&gt;"",ROW(C$41:C$1185)-ROW(C$41)+1),ROWS(D$41:D63))),"")</f>
        <v>IfcSlab.ElementoDatiQualitativi.IndicePrestazioneAcustica</v>
      </c>
      <c r="E63" s="189">
        <f t="shared" ca="1" si="1"/>
        <v>8</v>
      </c>
      <c r="F63" s="207" t="str">
        <f t="shared" ca="1" si="2"/>
        <v>IfcSlab</v>
      </c>
      <c r="G63" s="189">
        <f t="shared" ca="1" si="3"/>
        <v>32</v>
      </c>
      <c r="H63" s="207" t="str">
        <f t="shared" ca="1" si="4"/>
        <v>ElementoDatiQualitativi</v>
      </c>
      <c r="I63" s="189">
        <f t="shared" ca="1" si="5"/>
        <v>57</v>
      </c>
      <c r="J63" s="189">
        <f t="shared" ca="1" si="6"/>
        <v>25</v>
      </c>
      <c r="K63" s="207" t="str">
        <f t="shared" ca="1" si="7"/>
        <v>IndicePrestazioneAcustica</v>
      </c>
    </row>
    <row r="64" spans="3:11" x14ac:dyDescent="0.25">
      <c r="C64" s="205" t="str">
        <f t="shared" ca="1" si="0"/>
        <v/>
      </c>
      <c r="D64" s="205" t="str">
        <f t="array" aca="1" ref="D64" ca="1">IFERROR(INDEX(C$41:C$1185,SMALL(IF(C$41:C$1185&lt;&gt;"",ROW(C$41:C$1185)-ROW(C$41)+1),ROWS(D$41:D64))),"")</f>
        <v>IfcSlab.ElementoDatiQualitativi.Portante</v>
      </c>
      <c r="E64" s="189">
        <f t="shared" ca="1" si="1"/>
        <v>8</v>
      </c>
      <c r="F64" s="207" t="str">
        <f t="shared" ca="1" si="2"/>
        <v>IfcSlab</v>
      </c>
      <c r="G64" s="189">
        <f t="shared" ca="1" si="3"/>
        <v>32</v>
      </c>
      <c r="H64" s="207" t="str">
        <f t="shared" ca="1" si="4"/>
        <v>ElementoDatiQualitativi</v>
      </c>
      <c r="I64" s="189">
        <f t="shared" ca="1" si="5"/>
        <v>40</v>
      </c>
      <c r="J64" s="189">
        <f t="shared" ca="1" si="6"/>
        <v>8</v>
      </c>
      <c r="K64" s="207" t="str">
        <f t="shared" ca="1" si="7"/>
        <v>Portante</v>
      </c>
    </row>
    <row r="65" spans="3:11" x14ac:dyDescent="0.25">
      <c r="C65" s="205" t="str">
        <f t="shared" ca="1" si="0"/>
        <v>IfcCovering.ElementoDocumenti.CertProd</v>
      </c>
      <c r="D65" s="205" t="str">
        <f t="array" aca="1" ref="D65" ca="1">IFERROR(INDEX(C$41:C$1185,SMALL(IF(C$41:C$1185&lt;&gt;"",ROW(C$41:C$1185)-ROW(C$41)+1),ROWS(D$41:D65))),"")</f>
        <v>IfcSlab.ElementoDatiQualitativi.Esterno</v>
      </c>
      <c r="E65" s="189">
        <f t="shared" ca="1" si="1"/>
        <v>8</v>
      </c>
      <c r="F65" s="207" t="str">
        <f t="shared" ca="1" si="2"/>
        <v>IfcSlab</v>
      </c>
      <c r="G65" s="189">
        <f t="shared" ca="1" si="3"/>
        <v>32</v>
      </c>
      <c r="H65" s="207" t="str">
        <f t="shared" ca="1" si="4"/>
        <v>ElementoDatiQualitativi</v>
      </c>
      <c r="I65" s="189">
        <f t="shared" ca="1" si="5"/>
        <v>39</v>
      </c>
      <c r="J65" s="189">
        <f t="shared" ca="1" si="6"/>
        <v>7</v>
      </c>
      <c r="K65" s="207" t="str">
        <f t="shared" ca="1" si="7"/>
        <v>Esterno</v>
      </c>
    </row>
    <row r="66" spans="3:11" x14ac:dyDescent="0.25">
      <c r="C66" s="205" t="str">
        <f t="shared" ca="1" si="0"/>
        <v/>
      </c>
      <c r="D66" s="205" t="str">
        <f t="array" aca="1" ref="D66" ca="1">IFERROR(INDEX(C$41:C$1185,SMALL(IF(C$41:C$1185&lt;&gt;"",ROW(C$41:C$1185)-ROW(C$41)+1),ROWS(D$41:D66))),"")</f>
        <v>IfcSlab.ElementoDatiQualitativi.Tipologia costruttiva</v>
      </c>
      <c r="E66" s="189">
        <f t="shared" ca="1" si="1"/>
        <v>8</v>
      </c>
      <c r="F66" s="207" t="str">
        <f t="shared" ca="1" si="2"/>
        <v>IfcSlab</v>
      </c>
      <c r="G66" s="189">
        <f t="shared" ca="1" si="3"/>
        <v>32</v>
      </c>
      <c r="H66" s="207" t="str">
        <f t="shared" ca="1" si="4"/>
        <v>ElementoDatiQualitativi</v>
      </c>
      <c r="I66" s="189">
        <f t="shared" ca="1" si="5"/>
        <v>53</v>
      </c>
      <c r="J66" s="189">
        <f t="shared" ca="1" si="6"/>
        <v>21</v>
      </c>
      <c r="K66" s="207" t="str">
        <f t="shared" ca="1" si="7"/>
        <v>Tipologia costruttiva</v>
      </c>
    </row>
    <row r="67" spans="3:11" x14ac:dyDescent="0.25">
      <c r="C67" s="205" t="str">
        <f t="shared" ca="1" si="0"/>
        <v/>
      </c>
      <c r="D67" s="205" t="str">
        <f t="array" aca="1" ref="D67" ca="1">IFERROR(INDEX(C$41:C$1185,SMALL(IF(C$41:C$1185&lt;&gt;"",ROW(C$41:C$1185)-ROW(C$41)+1),ROWS(D$41:D67))),"")</f>
        <v>IfcSlab.ElementoDatiQualitativi.Criticità Riscontrata</v>
      </c>
      <c r="E67" s="189">
        <f t="shared" ca="1" si="1"/>
        <v>8</v>
      </c>
      <c r="F67" s="207" t="str">
        <f t="shared" ca="1" si="2"/>
        <v>IfcSlab</v>
      </c>
      <c r="G67" s="189">
        <f t="shared" ca="1" si="3"/>
        <v>32</v>
      </c>
      <c r="H67" s="207" t="str">
        <f t="shared" ca="1" si="4"/>
        <v>ElementoDatiQualitativi</v>
      </c>
      <c r="I67" s="189">
        <f t="shared" ca="1" si="5"/>
        <v>53</v>
      </c>
      <c r="J67" s="189">
        <f t="shared" ca="1" si="6"/>
        <v>21</v>
      </c>
      <c r="K67" s="207" t="str">
        <f t="shared" ca="1" si="7"/>
        <v>Criticità Riscontrata</v>
      </c>
    </row>
    <row r="68" spans="3:11" x14ac:dyDescent="0.25">
      <c r="C68" s="205" t="str">
        <f t="shared" ca="1" si="0"/>
        <v>IfcCovering.ElementoDocumenti.SchedaMontaggio</v>
      </c>
      <c r="D68" s="205" t="str">
        <f t="array" aca="1" ref="D68" ca="1">IFERROR(INDEX(C$41:C$1185,SMALL(IF(C$41:C$1185&lt;&gt;"",ROW(C$41:C$1185)-ROW(C$41)+1),ROWS(D$41:D68))),"")</f>
        <v>IfcSlab.ElementoDatiAntincendio.Combustibile</v>
      </c>
      <c r="E68" s="189">
        <f t="shared" ca="1" si="1"/>
        <v>8</v>
      </c>
      <c r="F68" s="207" t="str">
        <f t="shared" ca="1" si="2"/>
        <v>IfcSlab</v>
      </c>
      <c r="G68" s="189">
        <f t="shared" ca="1" si="3"/>
        <v>32</v>
      </c>
      <c r="H68" s="207" t="str">
        <f t="shared" ca="1" si="4"/>
        <v>ElementoDatiAntincendio</v>
      </c>
      <c r="I68" s="189">
        <f t="shared" ca="1" si="5"/>
        <v>44</v>
      </c>
      <c r="J68" s="189">
        <f t="shared" ca="1" si="6"/>
        <v>12</v>
      </c>
      <c r="K68" s="207" t="str">
        <f t="shared" ca="1" si="7"/>
        <v>Combustibile</v>
      </c>
    </row>
    <row r="69" spans="3:11" x14ac:dyDescent="0.25">
      <c r="C69" s="205" t="str">
        <f t="shared" ca="1" si="0"/>
        <v>IfcCovering.ElementoDocumenti.Installazione</v>
      </c>
      <c r="D69" s="205" t="str">
        <f t="array" aca="1" ref="D69" ca="1">IFERROR(INDEX(C$41:C$1185,SMALL(IF(C$41:C$1185&lt;&gt;"",ROW(C$41:C$1185)-ROW(C$41)+1),ROWS(D$41:D69))),"")</f>
        <v>IfcSlab.ElementoDatiAntincendio.ClassePropagazioneFiamma</v>
      </c>
      <c r="E69" s="189">
        <f t="shared" ca="1" si="1"/>
        <v>8</v>
      </c>
      <c r="F69" s="207" t="str">
        <f t="shared" ca="1" si="2"/>
        <v>IfcSlab</v>
      </c>
      <c r="G69" s="189">
        <f t="shared" ca="1" si="3"/>
        <v>32</v>
      </c>
      <c r="H69" s="207" t="str">
        <f t="shared" ca="1" si="4"/>
        <v>ElementoDatiAntincendio</v>
      </c>
      <c r="I69" s="189">
        <f t="shared" ca="1" si="5"/>
        <v>56</v>
      </c>
      <c r="J69" s="189">
        <f t="shared" ca="1" si="6"/>
        <v>24</v>
      </c>
      <c r="K69" s="207" t="str">
        <f t="shared" ca="1" si="7"/>
        <v>ClassePropagazioneFiamma</v>
      </c>
    </row>
    <row r="70" spans="3:11" x14ac:dyDescent="0.25">
      <c r="C70" s="205" t="str">
        <f t="shared" ca="1" si="0"/>
        <v/>
      </c>
      <c r="D70" s="205" t="str">
        <f t="array" aca="1" ref="D70" ca="1">IFERROR(INDEX(C$41:C$1185,SMALL(IF(C$41:C$1185&lt;&gt;"",ROW(C$41:C$1185)-ROW(C$41)+1),ROWS(D$41:D70))),"")</f>
        <v>IfcSlab.ElementoDatiAntincendio.REI</v>
      </c>
      <c r="E70" s="189">
        <f t="shared" ca="1" si="1"/>
        <v>8</v>
      </c>
      <c r="F70" s="207" t="str">
        <f t="shared" ca="1" si="2"/>
        <v>IfcSlab</v>
      </c>
      <c r="G70" s="189">
        <f t="shared" ca="1" si="3"/>
        <v>32</v>
      </c>
      <c r="H70" s="207" t="str">
        <f t="shared" ca="1" si="4"/>
        <v>ElementoDatiAntincendio</v>
      </c>
      <c r="I70" s="189">
        <f t="shared" ca="1" si="5"/>
        <v>35</v>
      </c>
      <c r="J70" s="189">
        <f t="shared" ca="1" si="6"/>
        <v>3</v>
      </c>
      <c r="K70" s="207" t="str">
        <f t="shared" ca="1" si="7"/>
        <v>REI</v>
      </c>
    </row>
    <row r="71" spans="3:11" x14ac:dyDescent="0.25">
      <c r="C71" s="205" t="str">
        <f t="shared" ca="1" si="0"/>
        <v>IfcCovering.ElementoDocumenti.Collaudo</v>
      </c>
      <c r="D71" s="205" t="str">
        <f t="array" aca="1" ref="D71" ca="1">IFERROR(INDEX(C$41:C$1185,SMALL(IF(C$41:C$1185&lt;&gt;"",ROW(C$41:C$1185)-ROW(C$41)+1),ROWS(D$41:D71))),"")</f>
        <v>IfcSlab.ElementoDatiEnergetici.TrasmittanzaTermica</v>
      </c>
      <c r="E71" s="189">
        <f t="shared" ca="1" si="1"/>
        <v>8</v>
      </c>
      <c r="F71" s="207" t="str">
        <f t="shared" ca="1" si="2"/>
        <v>IfcSlab</v>
      </c>
      <c r="G71" s="189">
        <f t="shared" ca="1" si="3"/>
        <v>31</v>
      </c>
      <c r="H71" s="207" t="str">
        <f t="shared" ca="1" si="4"/>
        <v>ElementoDatiEnergetici</v>
      </c>
      <c r="I71" s="189">
        <f t="shared" ca="1" si="5"/>
        <v>50</v>
      </c>
      <c r="J71" s="189">
        <f t="shared" ca="1" si="6"/>
        <v>19</v>
      </c>
      <c r="K71" s="207" t="str">
        <f t="shared" ca="1" si="7"/>
        <v>TrasmittanzaTermica</v>
      </c>
    </row>
    <row r="72" spans="3:11" x14ac:dyDescent="0.25">
      <c r="C72" s="205" t="str">
        <f t="shared" ca="1" si="0"/>
        <v>IfcCovering.ElementoDocumenti.Conformità</v>
      </c>
      <c r="D72" s="205" t="str">
        <f t="array" aca="1" ref="D72" ca="1">IFERROR(INDEX(C$41:C$1185,SMALL(IF(C$41:C$1185&lt;&gt;"",ROW(C$41:C$1185)-ROW(C$41)+1),ROWS(D$41:D72))),"")</f>
        <v>IfcSlab.ElementoDatiEnergetici.ResistenzaTermica</v>
      </c>
      <c r="E72" s="189">
        <f t="shared" ca="1" si="1"/>
        <v>8</v>
      </c>
      <c r="F72" s="207" t="str">
        <f t="shared" ca="1" si="2"/>
        <v>IfcSlab</v>
      </c>
      <c r="G72" s="189">
        <f t="shared" ca="1" si="3"/>
        <v>31</v>
      </c>
      <c r="H72" s="207" t="str">
        <f t="shared" ca="1" si="4"/>
        <v>ElementoDatiEnergetici</v>
      </c>
      <c r="I72" s="189">
        <f t="shared" ca="1" si="5"/>
        <v>48</v>
      </c>
      <c r="J72" s="189">
        <f t="shared" ca="1" si="6"/>
        <v>17</v>
      </c>
      <c r="K72" s="207" t="str">
        <f t="shared" ca="1" si="7"/>
        <v>ResistenzaTermica</v>
      </c>
    </row>
    <row r="73" spans="3:11" x14ac:dyDescent="0.25">
      <c r="C73" s="205" t="str">
        <f t="shared" ca="1" si="0"/>
        <v/>
      </c>
      <c r="D73" s="205" t="str">
        <f t="array" aca="1" ref="D73" ca="1">IFERROR(INDEX(C$41:C$1185,SMALL(IF(C$41:C$1185&lt;&gt;"",ROW(C$41:C$1185)-ROW(C$41)+1),ROWS(D$41:D73))),"")</f>
        <v>IfcSlab.ElementoCodifica.ClasseElementoTecnico</v>
      </c>
      <c r="E73" s="189">
        <f t="shared" ca="1" si="1"/>
        <v>8</v>
      </c>
      <c r="F73" s="207" t="str">
        <f t="shared" ca="1" si="2"/>
        <v>IfcSlab</v>
      </c>
      <c r="G73" s="189">
        <f t="shared" ca="1" si="3"/>
        <v>25</v>
      </c>
      <c r="H73" s="207" t="str">
        <f t="shared" ca="1" si="4"/>
        <v>ElementoCodifica</v>
      </c>
      <c r="I73" s="189">
        <f t="shared" ca="1" si="5"/>
        <v>46</v>
      </c>
      <c r="J73" s="189">
        <f t="shared" ca="1" si="6"/>
        <v>21</v>
      </c>
      <c r="K73" s="207" t="str">
        <f t="shared" ca="1" si="7"/>
        <v>ClasseElementoTecnico</v>
      </c>
    </row>
    <row r="74" spans="3:11" x14ac:dyDescent="0.25">
      <c r="C74" s="205" t="str">
        <f t="shared" ca="1" si="0"/>
        <v/>
      </c>
      <c r="D74" s="205" t="str">
        <f t="array" aca="1" ref="D74" ca="1">IFERROR(INDEX(C$41:C$1185,SMALL(IF(C$41:C$1185&lt;&gt;"",ROW(C$41:C$1185)-ROW(C$41)+1),ROWS(D$41:D74))),"")</f>
        <v>IfcSlab.ElementoFase.Stato</v>
      </c>
      <c r="E74" s="189">
        <f t="shared" ca="1" si="1"/>
        <v>8</v>
      </c>
      <c r="F74" s="207" t="str">
        <f t="shared" ca="1" si="2"/>
        <v>IfcSlab</v>
      </c>
      <c r="G74" s="189">
        <f t="shared" ca="1" si="3"/>
        <v>21</v>
      </c>
      <c r="H74" s="207" t="str">
        <f t="shared" ca="1" si="4"/>
        <v>ElementoFase</v>
      </c>
      <c r="I74" s="189">
        <f t="shared" ca="1" si="5"/>
        <v>26</v>
      </c>
      <c r="J74" s="189">
        <f t="shared" ca="1" si="6"/>
        <v>5</v>
      </c>
      <c r="K74" s="207" t="str">
        <f t="shared" ca="1" si="7"/>
        <v>Stato</v>
      </c>
    </row>
    <row r="75" spans="3:11" x14ac:dyDescent="0.25">
      <c r="C75" s="205" t="str">
        <f t="shared" ca="1" si="0"/>
        <v/>
      </c>
      <c r="D75" s="205" t="str">
        <f t="array" aca="1" ref="D75" ca="1">IFERROR(INDEX(C$41:C$1185,SMALL(IF(C$41:C$1185&lt;&gt;"",ROW(C$41:C$1185)-ROW(C$41)+1),ROWS(D$41:D75))),"")</f>
        <v>IfcSlab.ElementoDocumenti.Collaudo</v>
      </c>
      <c r="E75" s="189">
        <f t="shared" ca="1" si="1"/>
        <v>8</v>
      </c>
      <c r="F75" s="207" t="str">
        <f t="shared" ca="1" si="2"/>
        <v>IfcSlab</v>
      </c>
      <c r="G75" s="189">
        <f t="shared" ca="1" si="3"/>
        <v>26</v>
      </c>
      <c r="H75" s="207" t="str">
        <f t="shared" ca="1" si="4"/>
        <v>ElementoDocumenti</v>
      </c>
      <c r="I75" s="189">
        <f t="shared" ca="1" si="5"/>
        <v>34</v>
      </c>
      <c r="J75" s="189">
        <f t="shared" ca="1" si="6"/>
        <v>8</v>
      </c>
      <c r="K75" s="207" t="str">
        <f t="shared" ca="1" si="7"/>
        <v>Collaudo</v>
      </c>
    </row>
    <row r="76" spans="3:11" x14ac:dyDescent="0.25">
      <c r="C76" s="205" t="str">
        <f t="shared" ca="1" si="0"/>
        <v>IfcSlab.ElementoDatiAnagrafici.Descrizione</v>
      </c>
      <c r="D76" s="205" t="str">
        <f t="array" aca="1" ref="D76" ca="1">IFERROR(INDEX(C$41:C$1185,SMALL(IF(C$41:C$1185&lt;&gt;"",ROW(C$41:C$1185)-ROW(C$41)+1),ROWS(D$41:D76))),"")</f>
        <v>IfcSlab.ElementoDocumenti.Conformità</v>
      </c>
      <c r="E76" s="189">
        <f t="shared" ca="1" si="1"/>
        <v>8</v>
      </c>
      <c r="F76" s="207" t="str">
        <f t="shared" ca="1" si="2"/>
        <v>IfcSlab</v>
      </c>
      <c r="G76" s="189">
        <f t="shared" ca="1" si="3"/>
        <v>26</v>
      </c>
      <c r="H76" s="207" t="str">
        <f t="shared" ca="1" si="4"/>
        <v>ElementoDocumenti</v>
      </c>
      <c r="I76" s="189">
        <f t="shared" ca="1" si="5"/>
        <v>36</v>
      </c>
      <c r="J76" s="189">
        <f t="shared" ca="1" si="6"/>
        <v>10</v>
      </c>
      <c r="K76" s="207" t="str">
        <f t="shared" ca="1" si="7"/>
        <v>Conformità</v>
      </c>
    </row>
    <row r="77" spans="3:11" x14ac:dyDescent="0.25">
      <c r="C77" s="205" t="str">
        <f t="shared" ca="1" si="0"/>
        <v/>
      </c>
      <c r="D77" s="205" t="str">
        <f t="array" aca="1" ref="D77" ca="1">IFERROR(INDEX(C$41:C$1185,SMALL(IF(C$41:C$1185&lt;&gt;"",ROW(C$41:C$1185)-ROW(C$41)+1),ROWS(D$41:D77))),"")</f>
        <v>IfcCurtainWall.ElementoDatiAnagrafici.Numero_di_serie</v>
      </c>
      <c r="E77" s="189">
        <f t="shared" ca="1" si="1"/>
        <v>15</v>
      </c>
      <c r="F77" s="207" t="str">
        <f t="shared" ca="1" si="2"/>
        <v>IfcCurtainWall</v>
      </c>
      <c r="G77" s="189">
        <f t="shared" ca="1" si="3"/>
        <v>38</v>
      </c>
      <c r="H77" s="207" t="str">
        <f t="shared" ca="1" si="4"/>
        <v>ElementoDatiAnagrafici</v>
      </c>
      <c r="I77" s="189">
        <f t="shared" ca="1" si="5"/>
        <v>53</v>
      </c>
      <c r="J77" s="189">
        <f t="shared" ca="1" si="6"/>
        <v>15</v>
      </c>
      <c r="K77" s="207" t="str">
        <f t="shared" ca="1" si="7"/>
        <v>Numero_di_serie</v>
      </c>
    </row>
    <row r="78" spans="3:11" x14ac:dyDescent="0.25">
      <c r="C78" s="205" t="str">
        <f t="shared" ca="1" si="0"/>
        <v>IfcSlab.ElementoDatiAnagrafici.Produttore</v>
      </c>
      <c r="D78" s="205" t="str">
        <f t="array" aca="1" ref="D78" ca="1">IFERROR(INDEX(C$41:C$1185,SMALL(IF(C$41:C$1185&lt;&gt;"",ROW(C$41:C$1185)-ROW(C$41)+1),ROWS(D$41:D78))),"")</f>
        <v>IfcCurtainWall.ElementoDatiAnagrafici.Fornitore</v>
      </c>
      <c r="E78" s="189">
        <f t="shared" ca="1" si="1"/>
        <v>15</v>
      </c>
      <c r="F78" s="207" t="str">
        <f t="shared" ca="1" si="2"/>
        <v>IfcCurtainWall</v>
      </c>
      <c r="G78" s="189">
        <f t="shared" ca="1" si="3"/>
        <v>38</v>
      </c>
      <c r="H78" s="207" t="str">
        <f t="shared" ca="1" si="4"/>
        <v>ElementoDatiAnagrafici</v>
      </c>
      <c r="I78" s="189">
        <f t="shared" ca="1" si="5"/>
        <v>47</v>
      </c>
      <c r="J78" s="189">
        <f t="shared" ca="1" si="6"/>
        <v>9</v>
      </c>
      <c r="K78" s="207" t="str">
        <f t="shared" ca="1" si="7"/>
        <v>Fornitore</v>
      </c>
    </row>
    <row r="79" spans="3:11" x14ac:dyDescent="0.25">
      <c r="C79" s="205" t="str">
        <f t="shared" ca="1" si="0"/>
        <v>IfcSlab.ElementoDatiQualitativi.IndicePrestazioneAcustica</v>
      </c>
      <c r="D79" s="205" t="str">
        <f t="array" aca="1" ref="D79" ca="1">IFERROR(INDEX(C$41:C$1185,SMALL(IF(C$41:C$1185&lt;&gt;"",ROW(C$41:C$1185)-ROW(C$41)+1),ROWS(D$41:D79))),"")</f>
        <v>IfcCurtainWall.ElementoDatiAnagrafici.Installatore</v>
      </c>
      <c r="E79" s="189">
        <f t="shared" ca="1" si="1"/>
        <v>15</v>
      </c>
      <c r="F79" s="207" t="str">
        <f t="shared" ca="1" si="2"/>
        <v>IfcCurtainWall</v>
      </c>
      <c r="G79" s="189">
        <f t="shared" ca="1" si="3"/>
        <v>38</v>
      </c>
      <c r="H79" s="207" t="str">
        <f t="shared" ca="1" si="4"/>
        <v>ElementoDatiAnagrafici</v>
      </c>
      <c r="I79" s="189">
        <f t="shared" ca="1" si="5"/>
        <v>50</v>
      </c>
      <c r="J79" s="189">
        <f t="shared" ca="1" si="6"/>
        <v>12</v>
      </c>
      <c r="K79" s="207" t="str">
        <f t="shared" ca="1" si="7"/>
        <v>Installatore</v>
      </c>
    </row>
    <row r="80" spans="3:11" x14ac:dyDescent="0.25">
      <c r="C80" s="205" t="str">
        <f t="shared" ca="1" si="0"/>
        <v/>
      </c>
      <c r="D80" s="205" t="str">
        <f t="array" aca="1" ref="D80" ca="1">IFERROR(INDEX(C$41:C$1185,SMALL(IF(C$41:C$1185&lt;&gt;"",ROW(C$41:C$1185)-ROW(C$41)+1),ROWS(D$41:D80))),"")</f>
        <v>IfcCurtainWall.ElementoDatiAnagrafici.Descrizione</v>
      </c>
      <c r="E80" s="189">
        <f t="shared" ca="1" si="1"/>
        <v>15</v>
      </c>
      <c r="F80" s="207" t="str">
        <f t="shared" ca="1" si="2"/>
        <v>IfcCurtainWall</v>
      </c>
      <c r="G80" s="189">
        <f t="shared" ca="1" si="3"/>
        <v>38</v>
      </c>
      <c r="H80" s="207" t="str">
        <f t="shared" ca="1" si="4"/>
        <v>ElementoDatiAnagrafici</v>
      </c>
      <c r="I80" s="189">
        <f t="shared" ca="1" si="5"/>
        <v>49</v>
      </c>
      <c r="J80" s="189">
        <f t="shared" ca="1" si="6"/>
        <v>11</v>
      </c>
      <c r="K80" s="207" t="str">
        <f t="shared" ca="1" si="7"/>
        <v>Descrizione</v>
      </c>
    </row>
    <row r="81" spans="3:11" x14ac:dyDescent="0.25">
      <c r="C81" s="205" t="str">
        <f t="shared" ca="1" si="0"/>
        <v>IfcSlab.ElementoDatiQualitativi.Portante</v>
      </c>
      <c r="D81" s="205" t="str">
        <f t="array" aca="1" ref="D81" ca="1">IFERROR(INDEX(C$41:C$1185,SMALL(IF(C$41:C$1185&lt;&gt;"",ROW(C$41:C$1185)-ROW(C$41)+1),ROWS(D$41:D81))),"")</f>
        <v>IfcCurtainWall.ElementoDatiAnagrafici.Modello</v>
      </c>
      <c r="E81" s="189">
        <f t="shared" ca="1" si="1"/>
        <v>15</v>
      </c>
      <c r="F81" s="207" t="str">
        <f t="shared" ca="1" si="2"/>
        <v>IfcCurtainWall</v>
      </c>
      <c r="G81" s="189">
        <f t="shared" ca="1" si="3"/>
        <v>38</v>
      </c>
      <c r="H81" s="207" t="str">
        <f t="shared" ca="1" si="4"/>
        <v>ElementoDatiAnagrafici</v>
      </c>
      <c r="I81" s="189">
        <f t="shared" ca="1" si="5"/>
        <v>45</v>
      </c>
      <c r="J81" s="189">
        <f t="shared" ca="1" si="6"/>
        <v>7</v>
      </c>
      <c r="K81" s="207" t="str">
        <f t="shared" ca="1" si="7"/>
        <v>Modello</v>
      </c>
    </row>
    <row r="82" spans="3:11" x14ac:dyDescent="0.25">
      <c r="C82" s="205" t="str">
        <f t="shared" ca="1" si="0"/>
        <v>IfcSlab.ElementoDatiQualitativi.Esterno</v>
      </c>
      <c r="D82" s="205" t="str">
        <f t="array" aca="1" ref="D82" ca="1">IFERROR(INDEX(C$41:C$1185,SMALL(IF(C$41:C$1185&lt;&gt;"",ROW(C$41:C$1185)-ROW(C$41)+1),ROWS(D$41:D82))),"")</f>
        <v>IfcCurtainWall.ElementoDatiAnagrafici.Produttore</v>
      </c>
      <c r="E82" s="189">
        <f t="shared" ca="1" si="1"/>
        <v>15</v>
      </c>
      <c r="F82" s="207" t="str">
        <f t="shared" ca="1" si="2"/>
        <v>IfcCurtainWall</v>
      </c>
      <c r="G82" s="189">
        <f t="shared" ca="1" si="3"/>
        <v>38</v>
      </c>
      <c r="H82" s="207" t="str">
        <f t="shared" ca="1" si="4"/>
        <v>ElementoDatiAnagrafici</v>
      </c>
      <c r="I82" s="189">
        <f t="shared" ca="1" si="5"/>
        <v>48</v>
      </c>
      <c r="J82" s="189">
        <f t="shared" ca="1" si="6"/>
        <v>10</v>
      </c>
      <c r="K82" s="207" t="str">
        <f t="shared" ca="1" si="7"/>
        <v>Produttore</v>
      </c>
    </row>
    <row r="83" spans="3:11" x14ac:dyDescent="0.25">
      <c r="C83" s="205" t="str">
        <f t="shared" ca="1" si="0"/>
        <v>IfcSlab.ElementoDatiQualitativi.Tipologia costruttiva</v>
      </c>
      <c r="D83" s="205" t="str">
        <f t="array" aca="1" ref="D83" ca="1">IFERROR(INDEX(C$41:C$1185,SMALL(IF(C$41:C$1185&lt;&gt;"",ROW(C$41:C$1185)-ROW(C$41)+1),ROWS(D$41:D83))),"")</f>
        <v>IfcCurtainWall.ElementoDatiQualitativi.IndicePrestazioneAcustica</v>
      </c>
      <c r="E83" s="189">
        <f t="shared" ca="1" si="1"/>
        <v>15</v>
      </c>
      <c r="F83" s="207" t="str">
        <f t="shared" ca="1" si="2"/>
        <v>IfcCurtainWall</v>
      </c>
      <c r="G83" s="189">
        <f t="shared" ca="1" si="3"/>
        <v>39</v>
      </c>
      <c r="H83" s="207" t="str">
        <f t="shared" ca="1" si="4"/>
        <v>ElementoDatiQualitativi</v>
      </c>
      <c r="I83" s="189">
        <f t="shared" ca="1" si="5"/>
        <v>64</v>
      </c>
      <c r="J83" s="189">
        <f t="shared" ca="1" si="6"/>
        <v>25</v>
      </c>
      <c r="K83" s="207" t="str">
        <f t="shared" ca="1" si="7"/>
        <v>IndicePrestazioneAcustica</v>
      </c>
    </row>
    <row r="84" spans="3:11" x14ac:dyDescent="0.25">
      <c r="C84" s="205" t="str">
        <f t="shared" ca="1" si="0"/>
        <v>IfcSlab.ElementoDatiQualitativi.Criticità Riscontrata</v>
      </c>
      <c r="D84" s="205" t="str">
        <f t="array" aca="1" ref="D84" ca="1">IFERROR(INDEX(C$41:C$1185,SMALL(IF(C$41:C$1185&lt;&gt;"",ROW(C$41:C$1185)-ROW(C$41)+1),ROWS(D$41:D84))),"")</f>
        <v>IfcCurtainWall.ElementoDatiQualitativi.Esterno</v>
      </c>
      <c r="E84" s="189">
        <f t="shared" ca="1" si="1"/>
        <v>15</v>
      </c>
      <c r="F84" s="207" t="str">
        <f t="shared" ca="1" si="2"/>
        <v>IfcCurtainWall</v>
      </c>
      <c r="G84" s="189">
        <f t="shared" ca="1" si="3"/>
        <v>39</v>
      </c>
      <c r="H84" s="207" t="str">
        <f t="shared" ca="1" si="4"/>
        <v>ElementoDatiQualitativi</v>
      </c>
      <c r="I84" s="189">
        <f t="shared" ca="1" si="5"/>
        <v>46</v>
      </c>
      <c r="J84" s="189">
        <f t="shared" ca="1" si="6"/>
        <v>7</v>
      </c>
      <c r="K84" s="207" t="str">
        <f t="shared" ca="1" si="7"/>
        <v>Esterno</v>
      </c>
    </row>
    <row r="85" spans="3:11" x14ac:dyDescent="0.25">
      <c r="C85" s="205" t="str">
        <f t="shared" ca="1" si="0"/>
        <v>IfcSlab.ElementoDatiAntincendio.Combustibile</v>
      </c>
      <c r="D85" s="205" t="str">
        <f t="array" aca="1" ref="D85" ca="1">IFERROR(INDEX(C$41:C$1185,SMALL(IF(C$41:C$1185&lt;&gt;"",ROW(C$41:C$1185)-ROW(C$41)+1),ROWS(D$41:D85))),"")</f>
        <v>IfcCurtainWall.ElementoDatiQualitativi.Tipologia costruttiva</v>
      </c>
      <c r="E85" s="189">
        <f t="shared" ca="1" si="1"/>
        <v>15</v>
      </c>
      <c r="F85" s="207" t="str">
        <f t="shared" ca="1" si="2"/>
        <v>IfcCurtainWall</v>
      </c>
      <c r="G85" s="189">
        <f t="shared" ca="1" si="3"/>
        <v>39</v>
      </c>
      <c r="H85" s="207" t="str">
        <f t="shared" ca="1" si="4"/>
        <v>ElementoDatiQualitativi</v>
      </c>
      <c r="I85" s="189">
        <f t="shared" ca="1" si="5"/>
        <v>60</v>
      </c>
      <c r="J85" s="189">
        <f t="shared" ca="1" si="6"/>
        <v>21</v>
      </c>
      <c r="K85" s="207" t="str">
        <f t="shared" ca="1" si="7"/>
        <v>Tipologia costruttiva</v>
      </c>
    </row>
    <row r="86" spans="3:11" x14ac:dyDescent="0.25">
      <c r="C86" s="205" t="str">
        <f t="shared" ca="1" si="0"/>
        <v/>
      </c>
      <c r="D86" s="205" t="str">
        <f t="array" aca="1" ref="D86" ca="1">IFERROR(INDEX(C$41:C$1185,SMALL(IF(C$41:C$1185&lt;&gt;"",ROW(C$41:C$1185)-ROW(C$41)+1),ROWS(D$41:D86))),"")</f>
        <v>IfcCurtainWall.ElementoDatiQualitativi.Criticità Riscontrata</v>
      </c>
      <c r="E86" s="189">
        <f t="shared" ca="1" si="1"/>
        <v>15</v>
      </c>
      <c r="F86" s="207" t="str">
        <f t="shared" ca="1" si="2"/>
        <v>IfcCurtainWall</v>
      </c>
      <c r="G86" s="189">
        <f t="shared" ca="1" si="3"/>
        <v>39</v>
      </c>
      <c r="H86" s="207" t="str">
        <f t="shared" ca="1" si="4"/>
        <v>ElementoDatiQualitativi</v>
      </c>
      <c r="I86" s="189">
        <f t="shared" ca="1" si="5"/>
        <v>60</v>
      </c>
      <c r="J86" s="189">
        <f t="shared" ca="1" si="6"/>
        <v>21</v>
      </c>
      <c r="K86" s="207" t="str">
        <f t="shared" ca="1" si="7"/>
        <v>Criticità Riscontrata</v>
      </c>
    </row>
    <row r="87" spans="3:11" x14ac:dyDescent="0.25">
      <c r="C87" s="205" t="str">
        <f t="shared" ca="1" si="0"/>
        <v>IfcSlab.ElementoDatiAntincendio.ClassePropagazioneFiamma</v>
      </c>
      <c r="D87" s="205" t="str">
        <f t="array" aca="1" ref="D87" ca="1">IFERROR(INDEX(C$41:C$1185,SMALL(IF(C$41:C$1185&lt;&gt;"",ROW(C$41:C$1185)-ROW(C$41)+1),ROWS(D$41:D87))),"")</f>
        <v>IfcCurtainWall.ElementoDatiAntincendio.Combustibile</v>
      </c>
      <c r="E87" s="189">
        <f t="shared" ca="1" si="1"/>
        <v>15</v>
      </c>
      <c r="F87" s="207" t="str">
        <f t="shared" ca="1" si="2"/>
        <v>IfcCurtainWall</v>
      </c>
      <c r="G87" s="189">
        <f t="shared" ca="1" si="3"/>
        <v>39</v>
      </c>
      <c r="H87" s="207" t="str">
        <f t="shared" ca="1" si="4"/>
        <v>ElementoDatiAntincendio</v>
      </c>
      <c r="I87" s="189">
        <f t="shared" ca="1" si="5"/>
        <v>51</v>
      </c>
      <c r="J87" s="189">
        <f t="shared" ca="1" si="6"/>
        <v>12</v>
      </c>
      <c r="K87" s="207" t="str">
        <f t="shared" ca="1" si="7"/>
        <v>Combustibile</v>
      </c>
    </row>
    <row r="88" spans="3:11" x14ac:dyDescent="0.25">
      <c r="C88" s="205" t="str">
        <f t="shared" ca="1" si="0"/>
        <v>IfcSlab.ElementoDatiAntincendio.REI</v>
      </c>
      <c r="D88" s="205" t="str">
        <f t="array" aca="1" ref="D88" ca="1">IFERROR(INDEX(C$41:C$1185,SMALL(IF(C$41:C$1185&lt;&gt;"",ROW(C$41:C$1185)-ROW(C$41)+1),ROWS(D$41:D88))),"")</f>
        <v>IfcCurtainWall.ElementoDatiAntincendio.ClassePropagazioneFiamma</v>
      </c>
      <c r="E88" s="189">
        <f t="shared" ca="1" si="1"/>
        <v>15</v>
      </c>
      <c r="F88" s="207" t="str">
        <f t="shared" ca="1" si="2"/>
        <v>IfcCurtainWall</v>
      </c>
      <c r="G88" s="189">
        <f t="shared" ca="1" si="3"/>
        <v>39</v>
      </c>
      <c r="H88" s="207" t="str">
        <f t="shared" ca="1" si="4"/>
        <v>ElementoDatiAntincendio</v>
      </c>
      <c r="I88" s="189">
        <f t="shared" ca="1" si="5"/>
        <v>63</v>
      </c>
      <c r="J88" s="189">
        <f t="shared" ca="1" si="6"/>
        <v>24</v>
      </c>
      <c r="K88" s="207" t="str">
        <f t="shared" ca="1" si="7"/>
        <v>ClassePropagazioneFiamma</v>
      </c>
    </row>
    <row r="89" spans="3:11" x14ac:dyDescent="0.25">
      <c r="C89" s="205" t="str">
        <f t="shared" ca="1" si="0"/>
        <v>IfcSlab.ElementoDatiEnergetici.TrasmittanzaTermica</v>
      </c>
      <c r="D89" s="205" t="str">
        <f t="array" aca="1" ref="D89" ca="1">IFERROR(INDEX(C$41:C$1185,SMALL(IF(C$41:C$1185&lt;&gt;"",ROW(C$41:C$1185)-ROW(C$41)+1),ROWS(D$41:D89))),"")</f>
        <v>IfcCurtainWall.ElementoDatiAntincendio.REI</v>
      </c>
      <c r="E89" s="189">
        <f t="shared" ca="1" si="1"/>
        <v>15</v>
      </c>
      <c r="F89" s="207" t="str">
        <f t="shared" ca="1" si="2"/>
        <v>IfcCurtainWall</v>
      </c>
      <c r="G89" s="189">
        <f t="shared" ca="1" si="3"/>
        <v>39</v>
      </c>
      <c r="H89" s="207" t="str">
        <f t="shared" ca="1" si="4"/>
        <v>ElementoDatiAntincendio</v>
      </c>
      <c r="I89" s="189">
        <f t="shared" ca="1" si="5"/>
        <v>42</v>
      </c>
      <c r="J89" s="189">
        <f t="shared" ca="1" si="6"/>
        <v>3</v>
      </c>
      <c r="K89" s="207" t="str">
        <f t="shared" ca="1" si="7"/>
        <v>REI</v>
      </c>
    </row>
    <row r="90" spans="3:11" x14ac:dyDescent="0.25">
      <c r="C90" s="205" t="str">
        <f t="shared" ca="1" si="0"/>
        <v>IfcSlab.ElementoDatiEnergetici.ResistenzaTermica</v>
      </c>
      <c r="D90" s="205" t="str">
        <f t="array" aca="1" ref="D90" ca="1">IFERROR(INDEX(C$41:C$1185,SMALL(IF(C$41:C$1185&lt;&gt;"",ROW(C$41:C$1185)-ROW(C$41)+1),ROWS(D$41:D90))),"")</f>
        <v>IfcCurtainWall.ElementoDatiEnergetici.TrasmittanzaTermica</v>
      </c>
      <c r="E90" s="189">
        <f t="shared" ca="1" si="1"/>
        <v>15</v>
      </c>
      <c r="F90" s="207" t="str">
        <f t="shared" ca="1" si="2"/>
        <v>IfcCurtainWall</v>
      </c>
      <c r="G90" s="189">
        <f t="shared" ca="1" si="3"/>
        <v>38</v>
      </c>
      <c r="H90" s="207" t="str">
        <f t="shared" ca="1" si="4"/>
        <v>ElementoDatiEnergetici</v>
      </c>
      <c r="I90" s="189">
        <f t="shared" ca="1" si="5"/>
        <v>57</v>
      </c>
      <c r="J90" s="189">
        <f t="shared" ca="1" si="6"/>
        <v>19</v>
      </c>
      <c r="K90" s="207" t="str">
        <f t="shared" ca="1" si="7"/>
        <v>TrasmittanzaTermica</v>
      </c>
    </row>
    <row r="91" spans="3:11" x14ac:dyDescent="0.25">
      <c r="C91" s="205" t="str">
        <f t="shared" ca="1" si="0"/>
        <v>IfcSlab.ElementoCodifica.ClasseElementoTecnico</v>
      </c>
      <c r="D91" s="205" t="str">
        <f t="array" aca="1" ref="D91" ca="1">IFERROR(INDEX(C$41:C$1185,SMALL(IF(C$41:C$1185&lt;&gt;"",ROW(C$41:C$1185)-ROW(C$41)+1),ROWS(D$41:D91))),"")</f>
        <v>IfcCurtainWall.ElementoDatiEnergetici.ResistenzaTermica</v>
      </c>
      <c r="E91" s="189">
        <f t="shared" ca="1" si="1"/>
        <v>15</v>
      </c>
      <c r="F91" s="207" t="str">
        <f t="shared" ca="1" si="2"/>
        <v>IfcCurtainWall</v>
      </c>
      <c r="G91" s="189">
        <f t="shared" ca="1" si="3"/>
        <v>38</v>
      </c>
      <c r="H91" s="207" t="str">
        <f t="shared" ca="1" si="4"/>
        <v>ElementoDatiEnergetici</v>
      </c>
      <c r="I91" s="189">
        <f t="shared" ca="1" si="5"/>
        <v>55</v>
      </c>
      <c r="J91" s="189">
        <f t="shared" ca="1" si="6"/>
        <v>17</v>
      </c>
      <c r="K91" s="207" t="str">
        <f t="shared" ca="1" si="7"/>
        <v>ResistenzaTermica</v>
      </c>
    </row>
    <row r="92" spans="3:11" x14ac:dyDescent="0.25">
      <c r="C92" s="205" t="str">
        <f t="shared" ca="1" si="0"/>
        <v>IfcSlab.ElementoFase.Stato</v>
      </c>
      <c r="D92" s="205" t="str">
        <f t="array" aca="1" ref="D92" ca="1">IFERROR(INDEX(C$41:C$1185,SMALL(IF(C$41:C$1185&lt;&gt;"",ROW(C$41:C$1185)-ROW(C$41)+1),ROWS(D$41:D92))),"")</f>
        <v>IfcCurtainWall.ElementoCodifica.ClasseElementoTecnico</v>
      </c>
      <c r="E92" s="189">
        <f t="shared" ca="1" si="1"/>
        <v>15</v>
      </c>
      <c r="F92" s="207" t="str">
        <f t="shared" ca="1" si="2"/>
        <v>IfcCurtainWall</v>
      </c>
      <c r="G92" s="189">
        <f t="shared" ca="1" si="3"/>
        <v>32</v>
      </c>
      <c r="H92" s="207" t="str">
        <f t="shared" ca="1" si="4"/>
        <v>ElementoCodifica</v>
      </c>
      <c r="I92" s="189">
        <f t="shared" ca="1" si="5"/>
        <v>53</v>
      </c>
      <c r="J92" s="189">
        <f t="shared" ca="1" si="6"/>
        <v>21</v>
      </c>
      <c r="K92" s="207" t="str">
        <f t="shared" ca="1" si="7"/>
        <v>ClasseElementoTecnico</v>
      </c>
    </row>
    <row r="93" spans="3:11" x14ac:dyDescent="0.25">
      <c r="C93" s="205" t="str">
        <f t="shared" ca="1" si="0"/>
        <v/>
      </c>
      <c r="D93" s="205" t="str">
        <f t="array" aca="1" ref="D93" ca="1">IFERROR(INDEX(C$41:C$1185,SMALL(IF(C$41:C$1185&lt;&gt;"",ROW(C$41:C$1185)-ROW(C$41)+1),ROWS(D$41:D93))),"")</f>
        <v>IfcCurtainWall.ElementoFase.Stato</v>
      </c>
      <c r="E93" s="189">
        <f t="shared" ca="1" si="1"/>
        <v>15</v>
      </c>
      <c r="F93" s="207" t="str">
        <f t="shared" ca="1" si="2"/>
        <v>IfcCurtainWall</v>
      </c>
      <c r="G93" s="189">
        <f t="shared" ca="1" si="3"/>
        <v>28</v>
      </c>
      <c r="H93" s="207" t="str">
        <f t="shared" ca="1" si="4"/>
        <v>ElementoFase</v>
      </c>
      <c r="I93" s="189">
        <f t="shared" ca="1" si="5"/>
        <v>33</v>
      </c>
      <c r="J93" s="189">
        <f t="shared" ca="1" si="6"/>
        <v>5</v>
      </c>
      <c r="K93" s="207" t="str">
        <f t="shared" ca="1" si="7"/>
        <v>Stato</v>
      </c>
    </row>
    <row r="94" spans="3:11" x14ac:dyDescent="0.25">
      <c r="C94" s="205" t="str">
        <f t="shared" ca="1" si="0"/>
        <v/>
      </c>
      <c r="D94" s="205" t="str">
        <f t="array" aca="1" ref="D94" ca="1">IFERROR(INDEX(C$41:C$1185,SMALL(IF(C$41:C$1185&lt;&gt;"",ROW(C$41:C$1185)-ROW(C$41)+1),ROWS(D$41:D94))),"")</f>
        <v>IfcCurtainWall.ElementoDocumenti.SchedaTecnica</v>
      </c>
      <c r="E94" s="189">
        <f t="shared" ca="1" si="1"/>
        <v>15</v>
      </c>
      <c r="F94" s="207" t="str">
        <f t="shared" ca="1" si="2"/>
        <v>IfcCurtainWall</v>
      </c>
      <c r="G94" s="189">
        <f t="shared" ca="1" si="3"/>
        <v>33</v>
      </c>
      <c r="H94" s="207" t="str">
        <f t="shared" ca="1" si="4"/>
        <v>ElementoDocumenti</v>
      </c>
      <c r="I94" s="189">
        <f t="shared" ca="1" si="5"/>
        <v>46</v>
      </c>
      <c r="J94" s="189">
        <f t="shared" ca="1" si="6"/>
        <v>13</v>
      </c>
      <c r="K94" s="207" t="str">
        <f t="shared" ca="1" si="7"/>
        <v>SchedaTecnica</v>
      </c>
    </row>
    <row r="95" spans="3:11" x14ac:dyDescent="0.25">
      <c r="C95" s="205" t="str">
        <f t="shared" ca="1" si="0"/>
        <v/>
      </c>
      <c r="D95" s="205" t="str">
        <f t="array" aca="1" ref="D95" ca="1">IFERROR(INDEX(C$41:C$1185,SMALL(IF(C$41:C$1185&lt;&gt;"",ROW(C$41:C$1185)-ROW(C$41)+1),ROWS(D$41:D95))),"")</f>
        <v>IfcCurtainWall.ElementoDocumenti.Website</v>
      </c>
      <c r="E95" s="189">
        <f t="shared" ca="1" si="1"/>
        <v>15</v>
      </c>
      <c r="F95" s="207" t="str">
        <f t="shared" ca="1" si="2"/>
        <v>IfcCurtainWall</v>
      </c>
      <c r="G95" s="189">
        <f t="shared" ca="1" si="3"/>
        <v>33</v>
      </c>
      <c r="H95" s="207" t="str">
        <f t="shared" ca="1" si="4"/>
        <v>ElementoDocumenti</v>
      </c>
      <c r="I95" s="189">
        <f t="shared" ca="1" si="5"/>
        <v>40</v>
      </c>
      <c r="J95" s="189">
        <f t="shared" ca="1" si="6"/>
        <v>7</v>
      </c>
      <c r="K95" s="207" t="str">
        <f t="shared" ca="1" si="7"/>
        <v>Website</v>
      </c>
    </row>
    <row r="96" spans="3:11" x14ac:dyDescent="0.25">
      <c r="C96" s="205" t="str">
        <f t="shared" ca="1" si="0"/>
        <v/>
      </c>
      <c r="D96" s="205" t="str">
        <f t="array" aca="1" ref="D96" ca="1">IFERROR(INDEX(C$41:C$1185,SMALL(IF(C$41:C$1185&lt;&gt;"",ROW(C$41:C$1185)-ROW(C$41)+1),ROWS(D$41:D96))),"")</f>
        <v>IfcCurtainWall.ElementoDocumenti.CertProd</v>
      </c>
      <c r="E96" s="189">
        <f t="shared" ca="1" si="1"/>
        <v>15</v>
      </c>
      <c r="F96" s="207" t="str">
        <f t="shared" ca="1" si="2"/>
        <v>IfcCurtainWall</v>
      </c>
      <c r="G96" s="189">
        <f t="shared" ca="1" si="3"/>
        <v>33</v>
      </c>
      <c r="H96" s="207" t="str">
        <f t="shared" ca="1" si="4"/>
        <v>ElementoDocumenti</v>
      </c>
      <c r="I96" s="189">
        <f t="shared" ca="1" si="5"/>
        <v>41</v>
      </c>
      <c r="J96" s="189">
        <f t="shared" ca="1" si="6"/>
        <v>8</v>
      </c>
      <c r="K96" s="207" t="str">
        <f t="shared" ca="1" si="7"/>
        <v>CertProd</v>
      </c>
    </row>
    <row r="97" spans="3:11" x14ac:dyDescent="0.25">
      <c r="C97" s="205" t="str">
        <f t="shared" ca="1" si="0"/>
        <v/>
      </c>
      <c r="D97" s="205" t="str">
        <f t="array" aca="1" ref="D97" ca="1">IFERROR(INDEX(C$41:C$1185,SMALL(IF(C$41:C$1185&lt;&gt;"",ROW(C$41:C$1185)-ROW(C$41)+1),ROWS(D$41:D97))),"")</f>
        <v>IfcCurtainWall.ElementoDocumenti.SertSupl</v>
      </c>
      <c r="E97" s="189">
        <f t="shared" ca="1" si="1"/>
        <v>15</v>
      </c>
      <c r="F97" s="207" t="str">
        <f t="shared" ca="1" si="2"/>
        <v>IfcCurtainWall</v>
      </c>
      <c r="G97" s="189">
        <f t="shared" ca="1" si="3"/>
        <v>33</v>
      </c>
      <c r="H97" s="207" t="str">
        <f t="shared" ca="1" si="4"/>
        <v>ElementoDocumenti</v>
      </c>
      <c r="I97" s="189">
        <f t="shared" ca="1" si="5"/>
        <v>41</v>
      </c>
      <c r="J97" s="189">
        <f t="shared" ca="1" si="6"/>
        <v>8</v>
      </c>
      <c r="K97" s="207" t="str">
        <f t="shared" ca="1" si="7"/>
        <v>SertSupl</v>
      </c>
    </row>
    <row r="98" spans="3:11" x14ac:dyDescent="0.25">
      <c r="C98" s="205" t="str">
        <f t="shared" ca="1" si="0"/>
        <v/>
      </c>
      <c r="D98" s="205" t="str">
        <f t="array" aca="1" ref="D98" ca="1">IFERROR(INDEX(C$41:C$1185,SMALL(IF(C$41:C$1185&lt;&gt;"",ROW(C$41:C$1185)-ROW(C$41)+1),ROWS(D$41:D98))),"")</f>
        <v>IfcCurtainWall.ElementoDocumenti.CertOmo</v>
      </c>
      <c r="E98" s="189">
        <f t="shared" ca="1" si="1"/>
        <v>15</v>
      </c>
      <c r="F98" s="207" t="str">
        <f t="shared" ca="1" si="2"/>
        <v>IfcCurtainWall</v>
      </c>
      <c r="G98" s="189">
        <f t="shared" ca="1" si="3"/>
        <v>33</v>
      </c>
      <c r="H98" s="207" t="str">
        <f t="shared" ca="1" si="4"/>
        <v>ElementoDocumenti</v>
      </c>
      <c r="I98" s="189">
        <f t="shared" ca="1" si="5"/>
        <v>40</v>
      </c>
      <c r="J98" s="189">
        <f t="shared" ca="1" si="6"/>
        <v>7</v>
      </c>
      <c r="K98" s="207" t="str">
        <f t="shared" ca="1" si="7"/>
        <v>CertOmo</v>
      </c>
    </row>
    <row r="99" spans="3:11" x14ac:dyDescent="0.25">
      <c r="C99" s="205" t="str">
        <f t="shared" ca="1" si="0"/>
        <v/>
      </c>
      <c r="D99" s="205" t="str">
        <f t="array" aca="1" ref="D99" ca="1">IFERROR(INDEX(C$41:C$1185,SMALL(IF(C$41:C$1185&lt;&gt;"",ROW(C$41:C$1185)-ROW(C$41)+1),ROWS(D$41:D99))),"")</f>
        <v>IfcCurtainWall.ElementoDocumenti.SchedaMontaggio</v>
      </c>
      <c r="E99" s="189">
        <f t="shared" ca="1" si="1"/>
        <v>15</v>
      </c>
      <c r="F99" s="207" t="str">
        <f t="shared" ca="1" si="2"/>
        <v>IfcCurtainWall</v>
      </c>
      <c r="G99" s="189">
        <f t="shared" ca="1" si="3"/>
        <v>33</v>
      </c>
      <c r="H99" s="207" t="str">
        <f t="shared" ca="1" si="4"/>
        <v>ElementoDocumenti</v>
      </c>
      <c r="I99" s="189">
        <f t="shared" ca="1" si="5"/>
        <v>48</v>
      </c>
      <c r="J99" s="189">
        <f t="shared" ca="1" si="6"/>
        <v>15</v>
      </c>
      <c r="K99" s="207" t="str">
        <f t="shared" ca="1" si="7"/>
        <v>SchedaMontaggio</v>
      </c>
    </row>
    <row r="100" spans="3:11" x14ac:dyDescent="0.25">
      <c r="C100" s="205" t="str">
        <f t="shared" ca="1" si="0"/>
        <v/>
      </c>
      <c r="D100" s="205" t="str">
        <f t="array" aca="1" ref="D100" ca="1">IFERROR(INDEX(C$41:C$1185,SMALL(IF(C$41:C$1185&lt;&gt;"",ROW(C$41:C$1185)-ROW(C$41)+1),ROWS(D$41:D100))),"")</f>
        <v>IfcCurtainWall.ElementoDocumenti.Installazione</v>
      </c>
      <c r="E100" s="189">
        <f t="shared" ca="1" si="1"/>
        <v>15</v>
      </c>
      <c r="F100" s="207" t="str">
        <f t="shared" ca="1" si="2"/>
        <v>IfcCurtainWall</v>
      </c>
      <c r="G100" s="189">
        <f t="shared" ca="1" si="3"/>
        <v>33</v>
      </c>
      <c r="H100" s="207" t="str">
        <f t="shared" ca="1" si="4"/>
        <v>ElementoDocumenti</v>
      </c>
      <c r="I100" s="189">
        <f t="shared" ca="1" si="5"/>
        <v>46</v>
      </c>
      <c r="J100" s="189">
        <f t="shared" ca="1" si="6"/>
        <v>13</v>
      </c>
      <c r="K100" s="207" t="str">
        <f t="shared" ca="1" si="7"/>
        <v>Installazione</v>
      </c>
    </row>
    <row r="101" spans="3:11" x14ac:dyDescent="0.25">
      <c r="C101" s="205" t="str">
        <f t="shared" ca="1" si="0"/>
        <v/>
      </c>
      <c r="D101" s="205" t="str">
        <f t="array" aca="1" ref="D101" ca="1">IFERROR(INDEX(C$41:C$1185,SMALL(IF(C$41:C$1185&lt;&gt;"",ROW(C$41:C$1185)-ROW(C$41)+1),ROWS(D$41:D101))),"")</f>
        <v>IfcCurtainWall.ElementoDocumenti.MatSupp</v>
      </c>
      <c r="E101" s="189">
        <f t="shared" ca="1" si="1"/>
        <v>15</v>
      </c>
      <c r="F101" s="207" t="str">
        <f t="shared" ca="1" si="2"/>
        <v>IfcCurtainWall</v>
      </c>
      <c r="G101" s="189">
        <f t="shared" ca="1" si="3"/>
        <v>33</v>
      </c>
      <c r="H101" s="207" t="str">
        <f t="shared" ca="1" si="4"/>
        <v>ElementoDocumenti</v>
      </c>
      <c r="I101" s="189">
        <f t="shared" ca="1" si="5"/>
        <v>40</v>
      </c>
      <c r="J101" s="189">
        <f t="shared" ca="1" si="6"/>
        <v>7</v>
      </c>
      <c r="K101" s="207" t="str">
        <f t="shared" ca="1" si="7"/>
        <v>MatSupp</v>
      </c>
    </row>
    <row r="102" spans="3:11" x14ac:dyDescent="0.25">
      <c r="C102" s="205" t="str">
        <f t="shared" ca="1" si="0"/>
        <v/>
      </c>
      <c r="D102" s="205" t="str">
        <f t="array" aca="1" ref="D102" ca="1">IFERROR(INDEX(C$41:C$1185,SMALL(IF(C$41:C$1185&lt;&gt;"",ROW(C$41:C$1185)-ROW(C$41)+1),ROWS(D$41:D102))),"")</f>
        <v>IfcCurtainWall.ElementoDocumenti.Collaudo</v>
      </c>
      <c r="E102" s="189">
        <f t="shared" ca="1" si="1"/>
        <v>15</v>
      </c>
      <c r="F102" s="207" t="str">
        <f t="shared" ca="1" si="2"/>
        <v>IfcCurtainWall</v>
      </c>
      <c r="G102" s="189">
        <f t="shared" ca="1" si="3"/>
        <v>33</v>
      </c>
      <c r="H102" s="207" t="str">
        <f t="shared" ca="1" si="4"/>
        <v>ElementoDocumenti</v>
      </c>
      <c r="I102" s="189">
        <f t="shared" ca="1" si="5"/>
        <v>41</v>
      </c>
      <c r="J102" s="189">
        <f t="shared" ca="1" si="6"/>
        <v>8</v>
      </c>
      <c r="K102" s="207" t="str">
        <f t="shared" ca="1" si="7"/>
        <v>Collaudo</v>
      </c>
    </row>
    <row r="103" spans="3:11" x14ac:dyDescent="0.25">
      <c r="C103" s="205" t="str">
        <f t="shared" ca="1" si="0"/>
        <v>IfcSlab.ElementoDocumenti.Collaudo</v>
      </c>
      <c r="D103" s="205" t="str">
        <f t="array" aca="1" ref="D103" ca="1">IFERROR(INDEX(C$41:C$1185,SMALL(IF(C$41:C$1185&lt;&gt;"",ROW(C$41:C$1185)-ROW(C$41)+1),ROWS(D$41:D103))),"")</f>
        <v>IfcCurtainWall.ElementoDocumenti.Conformità</v>
      </c>
      <c r="E103" s="189">
        <f t="shared" ca="1" si="1"/>
        <v>15</v>
      </c>
      <c r="F103" s="207" t="str">
        <f t="shared" ca="1" si="2"/>
        <v>IfcCurtainWall</v>
      </c>
      <c r="G103" s="189">
        <f t="shared" ca="1" si="3"/>
        <v>33</v>
      </c>
      <c r="H103" s="207" t="str">
        <f t="shared" ca="1" si="4"/>
        <v>ElementoDocumenti</v>
      </c>
      <c r="I103" s="189">
        <f t="shared" ca="1" si="5"/>
        <v>43</v>
      </c>
      <c r="J103" s="189">
        <f t="shared" ca="1" si="6"/>
        <v>10</v>
      </c>
      <c r="K103" s="207" t="str">
        <f t="shared" ca="1" si="7"/>
        <v>Conformità</v>
      </c>
    </row>
    <row r="104" spans="3:11" x14ac:dyDescent="0.25">
      <c r="C104" s="205" t="str">
        <f t="shared" ca="1" si="0"/>
        <v>IfcSlab.ElementoDocumenti.Conformità</v>
      </c>
      <c r="D104" s="205" t="str">
        <f t="array" aca="1" ref="D104" ca="1">IFERROR(INDEX(C$41:C$1185,SMALL(IF(C$41:C$1185&lt;&gt;"",ROW(C$41:C$1185)-ROW(C$41)+1),ROWS(D$41:D104))),"")</f>
        <v>IfcDoor.ElementoDatiAnagrafici.Numero_di_serie</v>
      </c>
      <c r="E104" s="189">
        <f t="shared" ca="1" si="1"/>
        <v>8</v>
      </c>
      <c r="F104" s="207" t="str">
        <f t="shared" ca="1" si="2"/>
        <v>IfcDoor</v>
      </c>
      <c r="G104" s="189">
        <f t="shared" ca="1" si="3"/>
        <v>31</v>
      </c>
      <c r="H104" s="207" t="str">
        <f t="shared" ca="1" si="4"/>
        <v>ElementoDatiAnagrafici</v>
      </c>
      <c r="I104" s="189">
        <f t="shared" ca="1" si="5"/>
        <v>46</v>
      </c>
      <c r="J104" s="189">
        <f t="shared" ca="1" si="6"/>
        <v>15</v>
      </c>
      <c r="K104" s="207" t="str">
        <f t="shared" ca="1" si="7"/>
        <v>Numero_di_serie</v>
      </c>
    </row>
    <row r="105" spans="3:11" x14ac:dyDescent="0.25">
      <c r="C105" s="205" t="str">
        <f t="shared" ref="C105:C168" ca="1" si="8">OFFSET($C$5,(ROW()-ROW($C$40)-1)-(ROW($C$36)-ROW($C$5)+1)*ROUNDDOWN((ROW()-ROW($C$40)-1)/(ROW($C$36)-ROW($C$5)+1),0),ROUNDDOWN((ROW()-ROW($C$40)-1)/(ROW($C$36)-ROW($C$5)+1),0))</f>
        <v>IfcCurtainWall.ElementoDatiAnagrafici.Numero_di_serie</v>
      </c>
      <c r="D105" s="205" t="str">
        <f t="array" aca="1" ref="D105" ca="1">IFERROR(INDEX(C$41:C$1185,SMALL(IF(C$41:C$1185&lt;&gt;"",ROW(C$41:C$1185)-ROW(C$41)+1),ROWS(D$41:D105))),"")</f>
        <v>IfcDoor.ElementoDatiAnagrafici.Fornitore</v>
      </c>
      <c r="E105" s="189">
        <f t="shared" ca="1" si="1"/>
        <v>8</v>
      </c>
      <c r="F105" s="207" t="str">
        <f t="shared" ca="1" si="2"/>
        <v>IfcDoor</v>
      </c>
      <c r="G105" s="189">
        <f t="shared" ca="1" si="3"/>
        <v>31</v>
      </c>
      <c r="H105" s="207" t="str">
        <f t="shared" ca="1" si="4"/>
        <v>ElementoDatiAnagrafici</v>
      </c>
      <c r="I105" s="189">
        <f t="shared" ca="1" si="5"/>
        <v>40</v>
      </c>
      <c r="J105" s="189">
        <f t="shared" ca="1" si="6"/>
        <v>9</v>
      </c>
      <c r="K105" s="207" t="str">
        <f t="shared" ca="1" si="7"/>
        <v>Fornitore</v>
      </c>
    </row>
    <row r="106" spans="3:11" x14ac:dyDescent="0.25">
      <c r="C106" s="205" t="str">
        <f t="shared" ca="1" si="8"/>
        <v>IfcCurtainWall.ElementoDatiAnagrafici.Fornitore</v>
      </c>
      <c r="D106" s="205" t="str">
        <f t="array" aca="1" ref="D106" ca="1">IFERROR(INDEX(C$41:C$1185,SMALL(IF(C$41:C$1185&lt;&gt;"",ROW(C$41:C$1185)-ROW(C$41)+1),ROWS(D$41:D106))),"")</f>
        <v>IfcDoor.ElementoDatiAnagrafici.Installatore</v>
      </c>
      <c r="E106" s="189">
        <f t="shared" ref="E106:E169" ca="1" si="9">FIND(".",D106)</f>
        <v>8</v>
      </c>
      <c r="F106" s="207" t="str">
        <f t="shared" ref="F106:F169" ca="1" si="10">LEFT(D106,E106-1)</f>
        <v>IfcDoor</v>
      </c>
      <c r="G106" s="189">
        <f t="shared" ref="G106:G169" ca="1" si="11">FIND(".",D106,E106+1)</f>
        <v>31</v>
      </c>
      <c r="H106" s="207" t="str">
        <f t="shared" ref="H106:H169" ca="1" si="12">MID(D106,E106+1,G106-E106-1)</f>
        <v>ElementoDatiAnagrafici</v>
      </c>
      <c r="I106" s="189">
        <f t="shared" ref="I106:I169" ca="1" si="13">LEN(D106)</f>
        <v>43</v>
      </c>
      <c r="J106" s="189">
        <f t="shared" ref="J106:J169" ca="1" si="14">I106-G106</f>
        <v>12</v>
      </c>
      <c r="K106" s="207" t="str">
        <f t="shared" ref="K106:K169" ca="1" si="15">MID(D106,G106+1,J106)</f>
        <v>Installatore</v>
      </c>
    </row>
    <row r="107" spans="3:11" x14ac:dyDescent="0.25">
      <c r="C107" s="205" t="str">
        <f t="shared" ca="1" si="8"/>
        <v>IfcCurtainWall.ElementoDatiAnagrafici.Installatore</v>
      </c>
      <c r="D107" s="205" t="str">
        <f t="array" aca="1" ref="D107" ca="1">IFERROR(INDEX(C$41:C$1185,SMALL(IF(C$41:C$1185&lt;&gt;"",ROW(C$41:C$1185)-ROW(C$41)+1),ROWS(D$41:D107))),"")</f>
        <v>IfcDoor.ElementoDatiAnagrafici.Descrizione</v>
      </c>
      <c r="E107" s="189">
        <f t="shared" ca="1" si="9"/>
        <v>8</v>
      </c>
      <c r="F107" s="207" t="str">
        <f t="shared" ca="1" si="10"/>
        <v>IfcDoor</v>
      </c>
      <c r="G107" s="189">
        <f t="shared" ca="1" si="11"/>
        <v>31</v>
      </c>
      <c r="H107" s="207" t="str">
        <f t="shared" ca="1" si="12"/>
        <v>ElementoDatiAnagrafici</v>
      </c>
      <c r="I107" s="189">
        <f t="shared" ca="1" si="13"/>
        <v>42</v>
      </c>
      <c r="J107" s="189">
        <f t="shared" ca="1" si="14"/>
        <v>11</v>
      </c>
      <c r="K107" s="207" t="str">
        <f t="shared" ca="1" si="15"/>
        <v>Descrizione</v>
      </c>
    </row>
    <row r="108" spans="3:11" x14ac:dyDescent="0.25">
      <c r="C108" s="205" t="str">
        <f t="shared" ca="1" si="8"/>
        <v>IfcCurtainWall.ElementoDatiAnagrafici.Descrizione</v>
      </c>
      <c r="D108" s="205" t="str">
        <f t="array" aca="1" ref="D108" ca="1">IFERROR(INDEX(C$41:C$1185,SMALL(IF(C$41:C$1185&lt;&gt;"",ROW(C$41:C$1185)-ROW(C$41)+1),ROWS(D$41:D108))),"")</f>
        <v>IfcDoor.ElementoDatiAnagrafici.Modello</v>
      </c>
      <c r="E108" s="189">
        <f t="shared" ca="1" si="9"/>
        <v>8</v>
      </c>
      <c r="F108" s="207" t="str">
        <f t="shared" ca="1" si="10"/>
        <v>IfcDoor</v>
      </c>
      <c r="G108" s="189">
        <f t="shared" ca="1" si="11"/>
        <v>31</v>
      </c>
      <c r="H108" s="207" t="str">
        <f t="shared" ca="1" si="12"/>
        <v>ElementoDatiAnagrafici</v>
      </c>
      <c r="I108" s="189">
        <f t="shared" ca="1" si="13"/>
        <v>38</v>
      </c>
      <c r="J108" s="189">
        <f t="shared" ca="1" si="14"/>
        <v>7</v>
      </c>
      <c r="K108" s="207" t="str">
        <f t="shared" ca="1" si="15"/>
        <v>Modello</v>
      </c>
    </row>
    <row r="109" spans="3:11" x14ac:dyDescent="0.25">
      <c r="C109" s="205" t="str">
        <f t="shared" ca="1" si="8"/>
        <v>IfcCurtainWall.ElementoDatiAnagrafici.Modello</v>
      </c>
      <c r="D109" s="205" t="str">
        <f t="array" aca="1" ref="D109" ca="1">IFERROR(INDEX(C$41:C$1185,SMALL(IF(C$41:C$1185&lt;&gt;"",ROW(C$41:C$1185)-ROW(C$41)+1),ROWS(D$41:D109))),"")</f>
        <v>IfcDoor.ElementoDatiAnagrafici.Produttore</v>
      </c>
      <c r="E109" s="189">
        <f t="shared" ca="1" si="9"/>
        <v>8</v>
      </c>
      <c r="F109" s="207" t="str">
        <f t="shared" ca="1" si="10"/>
        <v>IfcDoor</v>
      </c>
      <c r="G109" s="189">
        <f t="shared" ca="1" si="11"/>
        <v>31</v>
      </c>
      <c r="H109" s="207" t="str">
        <f t="shared" ca="1" si="12"/>
        <v>ElementoDatiAnagrafici</v>
      </c>
      <c r="I109" s="189">
        <f t="shared" ca="1" si="13"/>
        <v>41</v>
      </c>
      <c r="J109" s="189">
        <f t="shared" ca="1" si="14"/>
        <v>10</v>
      </c>
      <c r="K109" s="207" t="str">
        <f t="shared" ca="1" si="15"/>
        <v>Produttore</v>
      </c>
    </row>
    <row r="110" spans="3:11" x14ac:dyDescent="0.25">
      <c r="C110" s="205" t="str">
        <f t="shared" ca="1" si="8"/>
        <v>IfcCurtainWall.ElementoDatiAnagrafici.Produttore</v>
      </c>
      <c r="D110" s="205" t="str">
        <f t="array" aca="1" ref="D110" ca="1">IFERROR(INDEX(C$41:C$1185,SMALL(IF(C$41:C$1185&lt;&gt;"",ROW(C$41:C$1185)-ROW(C$41)+1),ROWS(D$41:D110))),"")</f>
        <v>IfcDoor.ElementoDatiQualitativi.IndicePrestazioneAcustica</v>
      </c>
      <c r="E110" s="189">
        <f t="shared" ca="1" si="9"/>
        <v>8</v>
      </c>
      <c r="F110" s="207" t="str">
        <f t="shared" ca="1" si="10"/>
        <v>IfcDoor</v>
      </c>
      <c r="G110" s="189">
        <f t="shared" ca="1" si="11"/>
        <v>32</v>
      </c>
      <c r="H110" s="207" t="str">
        <f t="shared" ca="1" si="12"/>
        <v>ElementoDatiQualitativi</v>
      </c>
      <c r="I110" s="189">
        <f t="shared" ca="1" si="13"/>
        <v>57</v>
      </c>
      <c r="J110" s="189">
        <f t="shared" ca="1" si="14"/>
        <v>25</v>
      </c>
      <c r="K110" s="207" t="str">
        <f t="shared" ca="1" si="15"/>
        <v>IndicePrestazioneAcustica</v>
      </c>
    </row>
    <row r="111" spans="3:11" x14ac:dyDescent="0.25">
      <c r="C111" s="205" t="str">
        <f t="shared" ca="1" si="8"/>
        <v>IfcCurtainWall.ElementoDatiQualitativi.IndicePrestazioneAcustica</v>
      </c>
      <c r="D111" s="205" t="str">
        <f t="array" aca="1" ref="D111" ca="1">IFERROR(INDEX(C$41:C$1185,SMALL(IF(C$41:C$1185&lt;&gt;"",ROW(C$41:C$1185)-ROW(C$41)+1),ROWS(D$41:D111))),"")</f>
        <v>IfcDoor.ElementoDatiQualitativi.AccessibilitaDisabili</v>
      </c>
      <c r="E111" s="189">
        <f t="shared" ca="1" si="9"/>
        <v>8</v>
      </c>
      <c r="F111" s="207" t="str">
        <f t="shared" ca="1" si="10"/>
        <v>IfcDoor</v>
      </c>
      <c r="G111" s="189">
        <f t="shared" ca="1" si="11"/>
        <v>32</v>
      </c>
      <c r="H111" s="207" t="str">
        <f t="shared" ca="1" si="12"/>
        <v>ElementoDatiQualitativi</v>
      </c>
      <c r="I111" s="189">
        <f t="shared" ca="1" si="13"/>
        <v>53</v>
      </c>
      <c r="J111" s="189">
        <f t="shared" ca="1" si="14"/>
        <v>21</v>
      </c>
      <c r="K111" s="207" t="str">
        <f t="shared" ca="1" si="15"/>
        <v>AccessibilitaDisabili</v>
      </c>
    </row>
    <row r="112" spans="3:11" x14ac:dyDescent="0.25">
      <c r="C112" s="205" t="str">
        <f t="shared" ca="1" si="8"/>
        <v/>
      </c>
      <c r="D112" s="205" t="str">
        <f t="array" aca="1" ref="D112" ca="1">IFERROR(INDEX(C$41:C$1185,SMALL(IF(C$41:C$1185&lt;&gt;"",ROW(C$41:C$1185)-ROW(C$41)+1),ROWS(D$41:D112))),"")</f>
        <v>IfcDoor.ElementoDatiQualitativi.Esterno</v>
      </c>
      <c r="E112" s="189">
        <f t="shared" ca="1" si="9"/>
        <v>8</v>
      </c>
      <c r="F112" s="207" t="str">
        <f t="shared" ca="1" si="10"/>
        <v>IfcDoor</v>
      </c>
      <c r="G112" s="189">
        <f t="shared" ca="1" si="11"/>
        <v>32</v>
      </c>
      <c r="H112" s="207" t="str">
        <f t="shared" ca="1" si="12"/>
        <v>ElementoDatiQualitativi</v>
      </c>
      <c r="I112" s="189">
        <f t="shared" ca="1" si="13"/>
        <v>39</v>
      </c>
      <c r="J112" s="189">
        <f t="shared" ca="1" si="14"/>
        <v>7</v>
      </c>
      <c r="K112" s="207" t="str">
        <f t="shared" ca="1" si="15"/>
        <v>Esterno</v>
      </c>
    </row>
    <row r="113" spans="3:11" x14ac:dyDescent="0.25">
      <c r="C113" s="205" t="str">
        <f t="shared" ca="1" si="8"/>
        <v/>
      </c>
      <c r="D113" s="205" t="str">
        <f t="array" aca="1" ref="D113" ca="1">IFERROR(INDEX(C$41:C$1185,SMALL(IF(C$41:C$1185&lt;&gt;"",ROW(C$41:C$1185)-ROW(C$41)+1),ROWS(D$41:D113))),"")</f>
        <v>IfcDoor.ElementoDatiQualitativi.Tipologia costruttiva</v>
      </c>
      <c r="E113" s="189">
        <f t="shared" ca="1" si="9"/>
        <v>8</v>
      </c>
      <c r="F113" s="207" t="str">
        <f t="shared" ca="1" si="10"/>
        <v>IfcDoor</v>
      </c>
      <c r="G113" s="189">
        <f t="shared" ca="1" si="11"/>
        <v>32</v>
      </c>
      <c r="H113" s="207" t="str">
        <f t="shared" ca="1" si="12"/>
        <v>ElementoDatiQualitativi</v>
      </c>
      <c r="I113" s="189">
        <f t="shared" ca="1" si="13"/>
        <v>53</v>
      </c>
      <c r="J113" s="189">
        <f t="shared" ca="1" si="14"/>
        <v>21</v>
      </c>
      <c r="K113" s="207" t="str">
        <f t="shared" ca="1" si="15"/>
        <v>Tipologia costruttiva</v>
      </c>
    </row>
    <row r="114" spans="3:11" x14ac:dyDescent="0.25">
      <c r="C114" s="205" t="str">
        <f t="shared" ca="1" si="8"/>
        <v>IfcCurtainWall.ElementoDatiQualitativi.Esterno</v>
      </c>
      <c r="D114" s="205" t="str">
        <f t="array" aca="1" ref="D114" ca="1">IFERROR(INDEX(C$41:C$1185,SMALL(IF(C$41:C$1185&lt;&gt;"",ROW(C$41:C$1185)-ROW(C$41)+1),ROWS(D$41:D114))),"")</f>
        <v>IfcDoor.ElementoDatiAntincendio.Combustibile</v>
      </c>
      <c r="E114" s="189">
        <f t="shared" ca="1" si="9"/>
        <v>8</v>
      </c>
      <c r="F114" s="207" t="str">
        <f t="shared" ca="1" si="10"/>
        <v>IfcDoor</v>
      </c>
      <c r="G114" s="189">
        <f t="shared" ca="1" si="11"/>
        <v>32</v>
      </c>
      <c r="H114" s="207" t="str">
        <f t="shared" ca="1" si="12"/>
        <v>ElementoDatiAntincendio</v>
      </c>
      <c r="I114" s="189">
        <f t="shared" ca="1" si="13"/>
        <v>44</v>
      </c>
      <c r="J114" s="189">
        <f t="shared" ca="1" si="14"/>
        <v>12</v>
      </c>
      <c r="K114" s="207" t="str">
        <f t="shared" ca="1" si="15"/>
        <v>Combustibile</v>
      </c>
    </row>
    <row r="115" spans="3:11" x14ac:dyDescent="0.25">
      <c r="C115" s="205" t="str">
        <f t="shared" ca="1" si="8"/>
        <v>IfcCurtainWall.ElementoDatiQualitativi.Tipologia costruttiva</v>
      </c>
      <c r="D115" s="205" t="str">
        <f t="array" aca="1" ref="D115" ca="1">IFERROR(INDEX(C$41:C$1185,SMALL(IF(C$41:C$1185&lt;&gt;"",ROW(C$41:C$1185)-ROW(C$41)+1),ROWS(D$41:D115))),"")</f>
        <v>IfcDoor.ElementoDatiAntincendio.UscitaEmergenza</v>
      </c>
      <c r="E115" s="189">
        <f t="shared" ca="1" si="9"/>
        <v>8</v>
      </c>
      <c r="F115" s="207" t="str">
        <f t="shared" ca="1" si="10"/>
        <v>IfcDoor</v>
      </c>
      <c r="G115" s="189">
        <f t="shared" ca="1" si="11"/>
        <v>32</v>
      </c>
      <c r="H115" s="207" t="str">
        <f t="shared" ca="1" si="12"/>
        <v>ElementoDatiAntincendio</v>
      </c>
      <c r="I115" s="189">
        <f t="shared" ca="1" si="13"/>
        <v>47</v>
      </c>
      <c r="J115" s="189">
        <f t="shared" ca="1" si="14"/>
        <v>15</v>
      </c>
      <c r="K115" s="207" t="str">
        <f t="shared" ca="1" si="15"/>
        <v>UscitaEmergenza</v>
      </c>
    </row>
    <row r="116" spans="3:11" x14ac:dyDescent="0.25">
      <c r="C116" s="205" t="str">
        <f t="shared" ca="1" si="8"/>
        <v>IfcCurtainWall.ElementoDatiQualitativi.Criticità Riscontrata</v>
      </c>
      <c r="D116" s="205" t="str">
        <f t="array" aca="1" ref="D116" ca="1">IFERROR(INDEX(C$41:C$1185,SMALL(IF(C$41:C$1185&lt;&gt;"",ROW(C$41:C$1185)-ROW(C$41)+1),ROWS(D$41:D116))),"")</f>
        <v>IfcDoor.ElementoDatiAntincendio.ClassePropagazioneFiamma</v>
      </c>
      <c r="E116" s="189">
        <f t="shared" ca="1" si="9"/>
        <v>8</v>
      </c>
      <c r="F116" s="207" t="str">
        <f t="shared" ca="1" si="10"/>
        <v>IfcDoor</v>
      </c>
      <c r="G116" s="189">
        <f t="shared" ca="1" si="11"/>
        <v>32</v>
      </c>
      <c r="H116" s="207" t="str">
        <f t="shared" ca="1" si="12"/>
        <v>ElementoDatiAntincendio</v>
      </c>
      <c r="I116" s="189">
        <f t="shared" ca="1" si="13"/>
        <v>56</v>
      </c>
      <c r="J116" s="189">
        <f t="shared" ca="1" si="14"/>
        <v>24</v>
      </c>
      <c r="K116" s="207" t="str">
        <f t="shared" ca="1" si="15"/>
        <v>ClassePropagazioneFiamma</v>
      </c>
    </row>
    <row r="117" spans="3:11" x14ac:dyDescent="0.25">
      <c r="C117" s="205" t="str">
        <f t="shared" ca="1" si="8"/>
        <v>IfcCurtainWall.ElementoDatiAntincendio.Combustibile</v>
      </c>
      <c r="D117" s="205" t="str">
        <f t="array" aca="1" ref="D117" ca="1">IFERROR(INDEX(C$41:C$1185,SMALL(IF(C$41:C$1185&lt;&gt;"",ROW(C$41:C$1185)-ROW(C$41)+1),ROWS(D$41:D117))),"")</f>
        <v>IfcDoor.ElementoDatiAntincendio.REI</v>
      </c>
      <c r="E117" s="189">
        <f t="shared" ca="1" si="9"/>
        <v>8</v>
      </c>
      <c r="F117" s="207" t="str">
        <f t="shared" ca="1" si="10"/>
        <v>IfcDoor</v>
      </c>
      <c r="G117" s="189">
        <f t="shared" ca="1" si="11"/>
        <v>32</v>
      </c>
      <c r="H117" s="207" t="str">
        <f t="shared" ca="1" si="12"/>
        <v>ElementoDatiAntincendio</v>
      </c>
      <c r="I117" s="189">
        <f t="shared" ca="1" si="13"/>
        <v>35</v>
      </c>
      <c r="J117" s="189">
        <f t="shared" ca="1" si="14"/>
        <v>3</v>
      </c>
      <c r="K117" s="207" t="str">
        <f t="shared" ca="1" si="15"/>
        <v>REI</v>
      </c>
    </row>
    <row r="118" spans="3:11" x14ac:dyDescent="0.25">
      <c r="C118" s="205" t="str">
        <f t="shared" ca="1" si="8"/>
        <v/>
      </c>
      <c r="D118" s="205" t="str">
        <f t="array" aca="1" ref="D118" ca="1">IFERROR(INDEX(C$41:C$1185,SMALL(IF(C$41:C$1185&lt;&gt;"",ROW(C$41:C$1185)-ROW(C$41)+1),ROWS(D$41:D118))),"")</f>
        <v>IfcDoor.ElementoDatiEnergetici.TrasmittanzaTermica</v>
      </c>
      <c r="E118" s="189">
        <f t="shared" ca="1" si="9"/>
        <v>8</v>
      </c>
      <c r="F118" s="207" t="str">
        <f t="shared" ca="1" si="10"/>
        <v>IfcDoor</v>
      </c>
      <c r="G118" s="189">
        <f t="shared" ca="1" si="11"/>
        <v>31</v>
      </c>
      <c r="H118" s="207" t="str">
        <f t="shared" ca="1" si="12"/>
        <v>ElementoDatiEnergetici</v>
      </c>
      <c r="I118" s="189">
        <f t="shared" ca="1" si="13"/>
        <v>50</v>
      </c>
      <c r="J118" s="189">
        <f t="shared" ca="1" si="14"/>
        <v>19</v>
      </c>
      <c r="K118" s="207" t="str">
        <f t="shared" ca="1" si="15"/>
        <v>TrasmittanzaTermica</v>
      </c>
    </row>
    <row r="119" spans="3:11" x14ac:dyDescent="0.25">
      <c r="C119" s="205" t="str">
        <f t="shared" ca="1" si="8"/>
        <v>IfcCurtainWall.ElementoDatiAntincendio.ClassePropagazioneFiamma</v>
      </c>
      <c r="D119" s="205" t="str">
        <f t="array" aca="1" ref="D119" ca="1">IFERROR(INDEX(C$41:C$1185,SMALL(IF(C$41:C$1185&lt;&gt;"",ROW(C$41:C$1185)-ROW(C$41)+1),ROWS(D$41:D119))),"")</f>
        <v>IfcDoor.ElementoDatiEnergetici.ResistenzaTermica</v>
      </c>
      <c r="E119" s="189">
        <f t="shared" ca="1" si="9"/>
        <v>8</v>
      </c>
      <c r="F119" s="207" t="str">
        <f t="shared" ca="1" si="10"/>
        <v>IfcDoor</v>
      </c>
      <c r="G119" s="189">
        <f t="shared" ca="1" si="11"/>
        <v>31</v>
      </c>
      <c r="H119" s="207" t="str">
        <f t="shared" ca="1" si="12"/>
        <v>ElementoDatiEnergetici</v>
      </c>
      <c r="I119" s="189">
        <f t="shared" ca="1" si="13"/>
        <v>48</v>
      </c>
      <c r="J119" s="189">
        <f t="shared" ca="1" si="14"/>
        <v>17</v>
      </c>
      <c r="K119" s="207" t="str">
        <f t="shared" ca="1" si="15"/>
        <v>ResistenzaTermica</v>
      </c>
    </row>
    <row r="120" spans="3:11" x14ac:dyDescent="0.25">
      <c r="C120" s="205" t="str">
        <f t="shared" ca="1" si="8"/>
        <v>IfcCurtainWall.ElementoDatiAntincendio.REI</v>
      </c>
      <c r="D120" s="205" t="str">
        <f t="array" aca="1" ref="D120" ca="1">IFERROR(INDEX(C$41:C$1185,SMALL(IF(C$41:C$1185&lt;&gt;"",ROW(C$41:C$1185)-ROW(C$41)+1),ROWS(D$41:D120))),"")</f>
        <v>IfcDoor.ElementoCodifica.ClasseElementoTecnico</v>
      </c>
      <c r="E120" s="189">
        <f t="shared" ca="1" si="9"/>
        <v>8</v>
      </c>
      <c r="F120" s="207" t="str">
        <f t="shared" ca="1" si="10"/>
        <v>IfcDoor</v>
      </c>
      <c r="G120" s="189">
        <f t="shared" ca="1" si="11"/>
        <v>25</v>
      </c>
      <c r="H120" s="207" t="str">
        <f t="shared" ca="1" si="12"/>
        <v>ElementoCodifica</v>
      </c>
      <c r="I120" s="189">
        <f t="shared" ca="1" si="13"/>
        <v>46</v>
      </c>
      <c r="J120" s="189">
        <f t="shared" ca="1" si="14"/>
        <v>21</v>
      </c>
      <c r="K120" s="207" t="str">
        <f t="shared" ca="1" si="15"/>
        <v>ClasseElementoTecnico</v>
      </c>
    </row>
    <row r="121" spans="3:11" x14ac:dyDescent="0.25">
      <c r="C121" s="205" t="str">
        <f t="shared" ca="1" si="8"/>
        <v>IfcCurtainWall.ElementoDatiEnergetici.TrasmittanzaTermica</v>
      </c>
      <c r="D121" s="205" t="str">
        <f t="array" aca="1" ref="D121" ca="1">IFERROR(INDEX(C$41:C$1185,SMALL(IF(C$41:C$1185&lt;&gt;"",ROW(C$41:C$1185)-ROW(C$41)+1),ROWS(D$41:D121))),"")</f>
        <v>IfcDoor.ElementoFase.Stato</v>
      </c>
      <c r="E121" s="189">
        <f t="shared" ca="1" si="9"/>
        <v>8</v>
      </c>
      <c r="F121" s="207" t="str">
        <f t="shared" ca="1" si="10"/>
        <v>IfcDoor</v>
      </c>
      <c r="G121" s="189">
        <f t="shared" ca="1" si="11"/>
        <v>21</v>
      </c>
      <c r="H121" s="207" t="str">
        <f t="shared" ca="1" si="12"/>
        <v>ElementoFase</v>
      </c>
      <c r="I121" s="189">
        <f t="shared" ca="1" si="13"/>
        <v>26</v>
      </c>
      <c r="J121" s="189">
        <f t="shared" ca="1" si="14"/>
        <v>5</v>
      </c>
      <c r="K121" s="207" t="str">
        <f t="shared" ca="1" si="15"/>
        <v>Stato</v>
      </c>
    </row>
    <row r="122" spans="3:11" x14ac:dyDescent="0.25">
      <c r="C122" s="205" t="str">
        <f t="shared" ca="1" si="8"/>
        <v>IfcCurtainWall.ElementoDatiEnergetici.ResistenzaTermica</v>
      </c>
      <c r="D122" s="205" t="str">
        <f t="array" aca="1" ref="D122" ca="1">IFERROR(INDEX(C$41:C$1185,SMALL(IF(C$41:C$1185&lt;&gt;"",ROW(C$41:C$1185)-ROW(C$41)+1),ROWS(D$41:D122))),"")</f>
        <v>IfcDoor.ElementoDocumenti.MUM</v>
      </c>
      <c r="E122" s="189">
        <f t="shared" ca="1" si="9"/>
        <v>8</v>
      </c>
      <c r="F122" s="207" t="str">
        <f t="shared" ca="1" si="10"/>
        <v>IfcDoor</v>
      </c>
      <c r="G122" s="189">
        <f t="shared" ca="1" si="11"/>
        <v>26</v>
      </c>
      <c r="H122" s="207" t="str">
        <f t="shared" ca="1" si="12"/>
        <v>ElementoDocumenti</v>
      </c>
      <c r="I122" s="189">
        <f t="shared" ca="1" si="13"/>
        <v>29</v>
      </c>
      <c r="J122" s="189">
        <f t="shared" ca="1" si="14"/>
        <v>3</v>
      </c>
      <c r="K122" s="207" t="str">
        <f t="shared" ca="1" si="15"/>
        <v>MUM</v>
      </c>
    </row>
    <row r="123" spans="3:11" x14ac:dyDescent="0.25">
      <c r="C123" s="205" t="str">
        <f t="shared" ca="1" si="8"/>
        <v>IfcCurtainWall.ElementoCodifica.ClasseElementoTecnico</v>
      </c>
      <c r="D123" s="205" t="str">
        <f t="array" aca="1" ref="D123" ca="1">IFERROR(INDEX(C$41:C$1185,SMALL(IF(C$41:C$1185&lt;&gt;"",ROW(C$41:C$1185)-ROW(C$41)+1),ROWS(D$41:D123))),"")</f>
        <v>IfcDoor.ElementoDocumenti.SchedaTecnica</v>
      </c>
      <c r="E123" s="189">
        <f t="shared" ca="1" si="9"/>
        <v>8</v>
      </c>
      <c r="F123" s="207" t="str">
        <f t="shared" ca="1" si="10"/>
        <v>IfcDoor</v>
      </c>
      <c r="G123" s="189">
        <f t="shared" ca="1" si="11"/>
        <v>26</v>
      </c>
      <c r="H123" s="207" t="str">
        <f t="shared" ca="1" si="12"/>
        <v>ElementoDocumenti</v>
      </c>
      <c r="I123" s="189">
        <f t="shared" ca="1" si="13"/>
        <v>39</v>
      </c>
      <c r="J123" s="189">
        <f t="shared" ca="1" si="14"/>
        <v>13</v>
      </c>
      <c r="K123" s="207" t="str">
        <f t="shared" ca="1" si="15"/>
        <v>SchedaTecnica</v>
      </c>
    </row>
    <row r="124" spans="3:11" x14ac:dyDescent="0.25">
      <c r="C124" s="205" t="str">
        <f t="shared" ca="1" si="8"/>
        <v>IfcCurtainWall.ElementoFase.Stato</v>
      </c>
      <c r="D124" s="205" t="str">
        <f t="array" aca="1" ref="D124" ca="1">IFERROR(INDEX(C$41:C$1185,SMALL(IF(C$41:C$1185&lt;&gt;"",ROW(C$41:C$1185)-ROW(C$41)+1),ROWS(D$41:D124))),"")</f>
        <v>IfcDoor.ElementoDocumenti.Website</v>
      </c>
      <c r="E124" s="189">
        <f t="shared" ca="1" si="9"/>
        <v>8</v>
      </c>
      <c r="F124" s="207" t="str">
        <f t="shared" ca="1" si="10"/>
        <v>IfcDoor</v>
      </c>
      <c r="G124" s="189">
        <f t="shared" ca="1" si="11"/>
        <v>26</v>
      </c>
      <c r="H124" s="207" t="str">
        <f t="shared" ca="1" si="12"/>
        <v>ElementoDocumenti</v>
      </c>
      <c r="I124" s="189">
        <f t="shared" ca="1" si="13"/>
        <v>33</v>
      </c>
      <c r="J124" s="189">
        <f t="shared" ca="1" si="14"/>
        <v>7</v>
      </c>
      <c r="K124" s="207" t="str">
        <f t="shared" ca="1" si="15"/>
        <v>Website</v>
      </c>
    </row>
    <row r="125" spans="3:11" x14ac:dyDescent="0.25">
      <c r="C125" s="205" t="str">
        <f t="shared" ca="1" si="8"/>
        <v/>
      </c>
      <c r="D125" s="205" t="str">
        <f t="array" aca="1" ref="D125" ca="1">IFERROR(INDEX(C$41:C$1185,SMALL(IF(C$41:C$1185&lt;&gt;"",ROW(C$41:C$1185)-ROW(C$41)+1),ROWS(D$41:D125))),"")</f>
        <v>IfcDoor.ElementoDocumenti.CertProd</v>
      </c>
      <c r="E125" s="189">
        <f t="shared" ca="1" si="9"/>
        <v>8</v>
      </c>
      <c r="F125" s="207" t="str">
        <f t="shared" ca="1" si="10"/>
        <v>IfcDoor</v>
      </c>
      <c r="G125" s="189">
        <f t="shared" ca="1" si="11"/>
        <v>26</v>
      </c>
      <c r="H125" s="207" t="str">
        <f t="shared" ca="1" si="12"/>
        <v>ElementoDocumenti</v>
      </c>
      <c r="I125" s="189">
        <f t="shared" ca="1" si="13"/>
        <v>34</v>
      </c>
      <c r="J125" s="189">
        <f t="shared" ca="1" si="14"/>
        <v>8</v>
      </c>
      <c r="K125" s="207" t="str">
        <f t="shared" ca="1" si="15"/>
        <v>CertProd</v>
      </c>
    </row>
    <row r="126" spans="3:11" x14ac:dyDescent="0.25">
      <c r="C126" s="205" t="str">
        <f t="shared" ca="1" si="8"/>
        <v>IfcCurtainWall.ElementoDocumenti.SchedaTecnica</v>
      </c>
      <c r="D126" s="205" t="str">
        <f t="array" aca="1" ref="D126" ca="1">IFERROR(INDEX(C$41:C$1185,SMALL(IF(C$41:C$1185&lt;&gt;"",ROW(C$41:C$1185)-ROW(C$41)+1),ROWS(D$41:D126))),"")</f>
        <v>IfcDoor.ElementoDocumenti.SertSupl</v>
      </c>
      <c r="E126" s="189">
        <f t="shared" ca="1" si="9"/>
        <v>8</v>
      </c>
      <c r="F126" s="207" t="str">
        <f t="shared" ca="1" si="10"/>
        <v>IfcDoor</v>
      </c>
      <c r="G126" s="189">
        <f t="shared" ca="1" si="11"/>
        <v>26</v>
      </c>
      <c r="H126" s="207" t="str">
        <f t="shared" ca="1" si="12"/>
        <v>ElementoDocumenti</v>
      </c>
      <c r="I126" s="189">
        <f t="shared" ca="1" si="13"/>
        <v>34</v>
      </c>
      <c r="J126" s="189">
        <f t="shared" ca="1" si="14"/>
        <v>8</v>
      </c>
      <c r="K126" s="207" t="str">
        <f t="shared" ca="1" si="15"/>
        <v>SertSupl</v>
      </c>
    </row>
    <row r="127" spans="3:11" x14ac:dyDescent="0.25">
      <c r="C127" s="205" t="str">
        <f t="shared" ca="1" si="8"/>
        <v>IfcCurtainWall.ElementoDocumenti.Website</v>
      </c>
      <c r="D127" s="205" t="str">
        <f t="array" aca="1" ref="D127" ca="1">IFERROR(INDEX(C$41:C$1185,SMALL(IF(C$41:C$1185&lt;&gt;"",ROW(C$41:C$1185)-ROW(C$41)+1),ROWS(D$41:D127))),"")</f>
        <v>IfcDoor.ElementoDocumenti.CertOmo</v>
      </c>
      <c r="E127" s="189">
        <f t="shared" ca="1" si="9"/>
        <v>8</v>
      </c>
      <c r="F127" s="207" t="str">
        <f t="shared" ca="1" si="10"/>
        <v>IfcDoor</v>
      </c>
      <c r="G127" s="189">
        <f t="shared" ca="1" si="11"/>
        <v>26</v>
      </c>
      <c r="H127" s="207" t="str">
        <f t="shared" ca="1" si="12"/>
        <v>ElementoDocumenti</v>
      </c>
      <c r="I127" s="189">
        <f t="shared" ca="1" si="13"/>
        <v>33</v>
      </c>
      <c r="J127" s="189">
        <f t="shared" ca="1" si="14"/>
        <v>7</v>
      </c>
      <c r="K127" s="207" t="str">
        <f t="shared" ca="1" si="15"/>
        <v>CertOmo</v>
      </c>
    </row>
    <row r="128" spans="3:11" x14ac:dyDescent="0.25">
      <c r="C128" s="205" t="str">
        <f t="shared" ca="1" si="8"/>
        <v/>
      </c>
      <c r="D128" s="205" t="str">
        <f t="array" aca="1" ref="D128" ca="1">IFERROR(INDEX(C$41:C$1185,SMALL(IF(C$41:C$1185&lt;&gt;"",ROW(C$41:C$1185)-ROW(C$41)+1),ROWS(D$41:D128))),"")</f>
        <v>IfcDoor.ElementoDocumenti.SchedaMontaggio</v>
      </c>
      <c r="E128" s="189">
        <f t="shared" ca="1" si="9"/>
        <v>8</v>
      </c>
      <c r="F128" s="207" t="str">
        <f t="shared" ca="1" si="10"/>
        <v>IfcDoor</v>
      </c>
      <c r="G128" s="189">
        <f t="shared" ca="1" si="11"/>
        <v>26</v>
      </c>
      <c r="H128" s="207" t="str">
        <f t="shared" ca="1" si="12"/>
        <v>ElementoDocumenti</v>
      </c>
      <c r="I128" s="189">
        <f t="shared" ca="1" si="13"/>
        <v>41</v>
      </c>
      <c r="J128" s="189">
        <f t="shared" ca="1" si="14"/>
        <v>15</v>
      </c>
      <c r="K128" s="207" t="str">
        <f t="shared" ca="1" si="15"/>
        <v>SchedaMontaggio</v>
      </c>
    </row>
    <row r="129" spans="3:11" x14ac:dyDescent="0.25">
      <c r="C129" s="205" t="str">
        <f t="shared" ca="1" si="8"/>
        <v>IfcCurtainWall.ElementoDocumenti.CertProd</v>
      </c>
      <c r="D129" s="205" t="str">
        <f t="array" aca="1" ref="D129" ca="1">IFERROR(INDEX(C$41:C$1185,SMALL(IF(C$41:C$1185&lt;&gt;"",ROW(C$41:C$1185)-ROW(C$41)+1),ROWS(D$41:D129))),"")</f>
        <v>IfcDoor.ElementoDocumenti.Installazione</v>
      </c>
      <c r="E129" s="189">
        <f t="shared" ca="1" si="9"/>
        <v>8</v>
      </c>
      <c r="F129" s="207" t="str">
        <f t="shared" ca="1" si="10"/>
        <v>IfcDoor</v>
      </c>
      <c r="G129" s="189">
        <f t="shared" ca="1" si="11"/>
        <v>26</v>
      </c>
      <c r="H129" s="207" t="str">
        <f t="shared" ca="1" si="12"/>
        <v>ElementoDocumenti</v>
      </c>
      <c r="I129" s="189">
        <f t="shared" ca="1" si="13"/>
        <v>39</v>
      </c>
      <c r="J129" s="189">
        <f t="shared" ca="1" si="14"/>
        <v>13</v>
      </c>
      <c r="K129" s="207" t="str">
        <f t="shared" ca="1" si="15"/>
        <v>Installazione</v>
      </c>
    </row>
    <row r="130" spans="3:11" x14ac:dyDescent="0.25">
      <c r="C130" s="205" t="str">
        <f t="shared" ca="1" si="8"/>
        <v>IfcCurtainWall.ElementoDocumenti.SertSupl</v>
      </c>
      <c r="D130" s="205" t="str">
        <f t="array" aca="1" ref="D130" ca="1">IFERROR(INDEX(C$41:C$1185,SMALL(IF(C$41:C$1185&lt;&gt;"",ROW(C$41:C$1185)-ROW(C$41)+1),ROWS(D$41:D130))),"")</f>
        <v>IfcDoor.ElementoDocumenti.MatSupp</v>
      </c>
      <c r="E130" s="189">
        <f t="shared" ca="1" si="9"/>
        <v>8</v>
      </c>
      <c r="F130" s="207" t="str">
        <f t="shared" ca="1" si="10"/>
        <v>IfcDoor</v>
      </c>
      <c r="G130" s="189">
        <f t="shared" ca="1" si="11"/>
        <v>26</v>
      </c>
      <c r="H130" s="207" t="str">
        <f t="shared" ca="1" si="12"/>
        <v>ElementoDocumenti</v>
      </c>
      <c r="I130" s="189">
        <f t="shared" ca="1" si="13"/>
        <v>33</v>
      </c>
      <c r="J130" s="189">
        <f t="shared" ca="1" si="14"/>
        <v>7</v>
      </c>
      <c r="K130" s="207" t="str">
        <f t="shared" ca="1" si="15"/>
        <v>MatSupp</v>
      </c>
    </row>
    <row r="131" spans="3:11" x14ac:dyDescent="0.25">
      <c r="C131" s="205" t="str">
        <f t="shared" ca="1" si="8"/>
        <v>IfcCurtainWall.ElementoDocumenti.CertOmo</v>
      </c>
      <c r="D131" s="205" t="str">
        <f t="array" aca="1" ref="D131" ca="1">IFERROR(INDEX(C$41:C$1185,SMALL(IF(C$41:C$1185&lt;&gt;"",ROW(C$41:C$1185)-ROW(C$41)+1),ROWS(D$41:D131))),"")</f>
        <v>IfcRoof.ElementoDatiAnagrafici.Descrizione</v>
      </c>
      <c r="E131" s="189">
        <f t="shared" ca="1" si="9"/>
        <v>8</v>
      </c>
      <c r="F131" s="207" t="str">
        <f t="shared" ca="1" si="10"/>
        <v>IfcRoof</v>
      </c>
      <c r="G131" s="189">
        <f t="shared" ca="1" si="11"/>
        <v>31</v>
      </c>
      <c r="H131" s="207" t="str">
        <f t="shared" ca="1" si="12"/>
        <v>ElementoDatiAnagrafici</v>
      </c>
      <c r="I131" s="189">
        <f t="shared" ca="1" si="13"/>
        <v>42</v>
      </c>
      <c r="J131" s="189">
        <f t="shared" ca="1" si="14"/>
        <v>11</v>
      </c>
      <c r="K131" s="207" t="str">
        <f t="shared" ca="1" si="15"/>
        <v>Descrizione</v>
      </c>
    </row>
    <row r="132" spans="3:11" x14ac:dyDescent="0.25">
      <c r="C132" s="205" t="str">
        <f t="shared" ca="1" si="8"/>
        <v>IfcCurtainWall.ElementoDocumenti.SchedaMontaggio</v>
      </c>
      <c r="D132" s="205" t="str">
        <f t="array" aca="1" ref="D132" ca="1">IFERROR(INDEX(C$41:C$1185,SMALL(IF(C$41:C$1185&lt;&gt;"",ROW(C$41:C$1185)-ROW(C$41)+1),ROWS(D$41:D132))),"")</f>
        <v>IfcRoof.ElementoDatiQualitativi.IndicePrestazioneAcustica</v>
      </c>
      <c r="E132" s="189">
        <f t="shared" ca="1" si="9"/>
        <v>8</v>
      </c>
      <c r="F132" s="207" t="str">
        <f t="shared" ca="1" si="10"/>
        <v>IfcRoof</v>
      </c>
      <c r="G132" s="189">
        <f t="shared" ca="1" si="11"/>
        <v>32</v>
      </c>
      <c r="H132" s="207" t="str">
        <f t="shared" ca="1" si="12"/>
        <v>ElementoDatiQualitativi</v>
      </c>
      <c r="I132" s="189">
        <f t="shared" ca="1" si="13"/>
        <v>57</v>
      </c>
      <c r="J132" s="189">
        <f t="shared" ca="1" si="14"/>
        <v>25</v>
      </c>
      <c r="K132" s="207" t="str">
        <f t="shared" ca="1" si="15"/>
        <v>IndicePrestazioneAcustica</v>
      </c>
    </row>
    <row r="133" spans="3:11" x14ac:dyDescent="0.25">
      <c r="C133" s="205" t="str">
        <f t="shared" ca="1" si="8"/>
        <v>IfcCurtainWall.ElementoDocumenti.Installazione</v>
      </c>
      <c r="D133" s="205" t="str">
        <f t="array" aca="1" ref="D133" ca="1">IFERROR(INDEX(C$41:C$1185,SMALL(IF(C$41:C$1185&lt;&gt;"",ROW(C$41:C$1185)-ROW(C$41)+1),ROWS(D$41:D133))),"")</f>
        <v>IfcRoof.ElementoDatiQualitativi.Esterno</v>
      </c>
      <c r="E133" s="189">
        <f t="shared" ca="1" si="9"/>
        <v>8</v>
      </c>
      <c r="F133" s="207" t="str">
        <f t="shared" ca="1" si="10"/>
        <v>IfcRoof</v>
      </c>
      <c r="G133" s="189">
        <f t="shared" ca="1" si="11"/>
        <v>32</v>
      </c>
      <c r="H133" s="207" t="str">
        <f t="shared" ca="1" si="12"/>
        <v>ElementoDatiQualitativi</v>
      </c>
      <c r="I133" s="189">
        <f t="shared" ca="1" si="13"/>
        <v>39</v>
      </c>
      <c r="J133" s="189">
        <f t="shared" ca="1" si="14"/>
        <v>7</v>
      </c>
      <c r="K133" s="207" t="str">
        <f t="shared" ca="1" si="15"/>
        <v>Esterno</v>
      </c>
    </row>
    <row r="134" spans="3:11" x14ac:dyDescent="0.25">
      <c r="C134" s="205" t="str">
        <f t="shared" ca="1" si="8"/>
        <v>IfcCurtainWall.ElementoDocumenti.MatSupp</v>
      </c>
      <c r="D134" s="205" t="str">
        <f t="array" aca="1" ref="D134" ca="1">IFERROR(INDEX(C$41:C$1185,SMALL(IF(C$41:C$1185&lt;&gt;"",ROW(C$41:C$1185)-ROW(C$41)+1),ROWS(D$41:D134))),"")</f>
        <v>IfcRoof.ElementoDatiQualitativi.Tipologia costruttiva</v>
      </c>
      <c r="E134" s="189">
        <f t="shared" ca="1" si="9"/>
        <v>8</v>
      </c>
      <c r="F134" s="207" t="str">
        <f t="shared" ca="1" si="10"/>
        <v>IfcRoof</v>
      </c>
      <c r="G134" s="189">
        <f t="shared" ca="1" si="11"/>
        <v>32</v>
      </c>
      <c r="H134" s="207" t="str">
        <f t="shared" ca="1" si="12"/>
        <v>ElementoDatiQualitativi</v>
      </c>
      <c r="I134" s="189">
        <f t="shared" ca="1" si="13"/>
        <v>53</v>
      </c>
      <c r="J134" s="189">
        <f t="shared" ca="1" si="14"/>
        <v>21</v>
      </c>
      <c r="K134" s="207" t="str">
        <f t="shared" ca="1" si="15"/>
        <v>Tipologia costruttiva</v>
      </c>
    </row>
    <row r="135" spans="3:11" x14ac:dyDescent="0.25">
      <c r="C135" s="205" t="str">
        <f t="shared" ca="1" si="8"/>
        <v>IfcCurtainWall.ElementoDocumenti.Collaudo</v>
      </c>
      <c r="D135" s="205" t="str">
        <f t="array" aca="1" ref="D135" ca="1">IFERROR(INDEX(C$41:C$1185,SMALL(IF(C$41:C$1185&lt;&gt;"",ROW(C$41:C$1185)-ROW(C$41)+1),ROWS(D$41:D135))),"")</f>
        <v>IfcRoof.ElementoDatiQualitativi.Criticità Riscontrata</v>
      </c>
      <c r="E135" s="189">
        <f t="shared" ca="1" si="9"/>
        <v>8</v>
      </c>
      <c r="F135" s="207" t="str">
        <f t="shared" ca="1" si="10"/>
        <v>IfcRoof</v>
      </c>
      <c r="G135" s="189">
        <f t="shared" ca="1" si="11"/>
        <v>32</v>
      </c>
      <c r="H135" s="207" t="str">
        <f t="shared" ca="1" si="12"/>
        <v>ElementoDatiQualitativi</v>
      </c>
      <c r="I135" s="189">
        <f t="shared" ca="1" si="13"/>
        <v>53</v>
      </c>
      <c r="J135" s="189">
        <f t="shared" ca="1" si="14"/>
        <v>21</v>
      </c>
      <c r="K135" s="207" t="str">
        <f t="shared" ca="1" si="15"/>
        <v>Criticità Riscontrata</v>
      </c>
    </row>
    <row r="136" spans="3:11" x14ac:dyDescent="0.25">
      <c r="C136" s="205" t="str">
        <f t="shared" ca="1" si="8"/>
        <v>IfcCurtainWall.ElementoDocumenti.Conformità</v>
      </c>
      <c r="D136" s="205" t="str">
        <f t="array" aca="1" ref="D136" ca="1">IFERROR(INDEX(C$41:C$1185,SMALL(IF(C$41:C$1185&lt;&gt;"",ROW(C$41:C$1185)-ROW(C$41)+1),ROWS(D$41:D136))),"")</f>
        <v>IfcRoof.ElementoDatiAntincendio.Combustibile</v>
      </c>
      <c r="E136" s="189">
        <f t="shared" ca="1" si="9"/>
        <v>8</v>
      </c>
      <c r="F136" s="207" t="str">
        <f t="shared" ca="1" si="10"/>
        <v>IfcRoof</v>
      </c>
      <c r="G136" s="189">
        <f t="shared" ca="1" si="11"/>
        <v>32</v>
      </c>
      <c r="H136" s="207" t="str">
        <f t="shared" ca="1" si="12"/>
        <v>ElementoDatiAntincendio</v>
      </c>
      <c r="I136" s="189">
        <f t="shared" ca="1" si="13"/>
        <v>44</v>
      </c>
      <c r="J136" s="189">
        <f t="shared" ca="1" si="14"/>
        <v>12</v>
      </c>
      <c r="K136" s="207" t="str">
        <f t="shared" ca="1" si="15"/>
        <v>Combustibile</v>
      </c>
    </row>
    <row r="137" spans="3:11" x14ac:dyDescent="0.25">
      <c r="C137" s="205" t="str">
        <f t="shared" ca="1" si="8"/>
        <v>IfcDoor.ElementoDatiAnagrafici.Numero_di_serie</v>
      </c>
      <c r="D137" s="205" t="str">
        <f t="array" aca="1" ref="D137" ca="1">IFERROR(INDEX(C$41:C$1185,SMALL(IF(C$41:C$1185&lt;&gt;"",ROW(C$41:C$1185)-ROW(C$41)+1),ROWS(D$41:D137))),"")</f>
        <v>IfcRoof.ElementoDatiAntincendio.ClassePropagazioneFiamma</v>
      </c>
      <c r="E137" s="189">
        <f t="shared" ca="1" si="9"/>
        <v>8</v>
      </c>
      <c r="F137" s="207" t="str">
        <f t="shared" ca="1" si="10"/>
        <v>IfcRoof</v>
      </c>
      <c r="G137" s="189">
        <f t="shared" ca="1" si="11"/>
        <v>32</v>
      </c>
      <c r="H137" s="207" t="str">
        <f t="shared" ca="1" si="12"/>
        <v>ElementoDatiAntincendio</v>
      </c>
      <c r="I137" s="189">
        <f t="shared" ca="1" si="13"/>
        <v>56</v>
      </c>
      <c r="J137" s="189">
        <f t="shared" ca="1" si="14"/>
        <v>24</v>
      </c>
      <c r="K137" s="207" t="str">
        <f t="shared" ca="1" si="15"/>
        <v>ClassePropagazioneFiamma</v>
      </c>
    </row>
    <row r="138" spans="3:11" x14ac:dyDescent="0.25">
      <c r="C138" s="205" t="str">
        <f t="shared" ca="1" si="8"/>
        <v>IfcDoor.ElementoDatiAnagrafici.Fornitore</v>
      </c>
      <c r="D138" s="205" t="str">
        <f t="array" aca="1" ref="D138" ca="1">IFERROR(INDEX(C$41:C$1185,SMALL(IF(C$41:C$1185&lt;&gt;"",ROW(C$41:C$1185)-ROW(C$41)+1),ROWS(D$41:D138))),"")</f>
        <v>IfcRoof.ElementoDatiAntincendio.REI</v>
      </c>
      <c r="E138" s="189">
        <f t="shared" ca="1" si="9"/>
        <v>8</v>
      </c>
      <c r="F138" s="207" t="str">
        <f t="shared" ca="1" si="10"/>
        <v>IfcRoof</v>
      </c>
      <c r="G138" s="189">
        <f t="shared" ca="1" si="11"/>
        <v>32</v>
      </c>
      <c r="H138" s="207" t="str">
        <f t="shared" ca="1" si="12"/>
        <v>ElementoDatiAntincendio</v>
      </c>
      <c r="I138" s="189">
        <f t="shared" ca="1" si="13"/>
        <v>35</v>
      </c>
      <c r="J138" s="189">
        <f t="shared" ca="1" si="14"/>
        <v>3</v>
      </c>
      <c r="K138" s="207" t="str">
        <f t="shared" ca="1" si="15"/>
        <v>REI</v>
      </c>
    </row>
    <row r="139" spans="3:11" x14ac:dyDescent="0.25">
      <c r="C139" s="205" t="str">
        <f t="shared" ca="1" si="8"/>
        <v>IfcDoor.ElementoDatiAnagrafici.Installatore</v>
      </c>
      <c r="D139" s="205" t="str">
        <f t="array" aca="1" ref="D139" ca="1">IFERROR(INDEX(C$41:C$1185,SMALL(IF(C$41:C$1185&lt;&gt;"",ROW(C$41:C$1185)-ROW(C$41)+1),ROWS(D$41:D139))),"")</f>
        <v>IfcRoof.ElementoDatiEnergetici.TrasmittanzaTermica</v>
      </c>
      <c r="E139" s="189">
        <f t="shared" ca="1" si="9"/>
        <v>8</v>
      </c>
      <c r="F139" s="207" t="str">
        <f t="shared" ca="1" si="10"/>
        <v>IfcRoof</v>
      </c>
      <c r="G139" s="189">
        <f t="shared" ca="1" si="11"/>
        <v>31</v>
      </c>
      <c r="H139" s="207" t="str">
        <f t="shared" ca="1" si="12"/>
        <v>ElementoDatiEnergetici</v>
      </c>
      <c r="I139" s="189">
        <f t="shared" ca="1" si="13"/>
        <v>50</v>
      </c>
      <c r="J139" s="189">
        <f t="shared" ca="1" si="14"/>
        <v>19</v>
      </c>
      <c r="K139" s="207" t="str">
        <f t="shared" ca="1" si="15"/>
        <v>TrasmittanzaTermica</v>
      </c>
    </row>
    <row r="140" spans="3:11" x14ac:dyDescent="0.25">
      <c r="C140" s="205" t="str">
        <f t="shared" ca="1" si="8"/>
        <v>IfcDoor.ElementoDatiAnagrafici.Descrizione</v>
      </c>
      <c r="D140" s="205" t="str">
        <f t="array" aca="1" ref="D140" ca="1">IFERROR(INDEX(C$41:C$1185,SMALL(IF(C$41:C$1185&lt;&gt;"",ROW(C$41:C$1185)-ROW(C$41)+1),ROWS(D$41:D140))),"")</f>
        <v>IfcRoof.ElementoDatiEnergetici.ResistenzaTermica</v>
      </c>
      <c r="E140" s="189">
        <f t="shared" ca="1" si="9"/>
        <v>8</v>
      </c>
      <c r="F140" s="207" t="str">
        <f t="shared" ca="1" si="10"/>
        <v>IfcRoof</v>
      </c>
      <c r="G140" s="189">
        <f t="shared" ca="1" si="11"/>
        <v>31</v>
      </c>
      <c r="H140" s="207" t="str">
        <f t="shared" ca="1" si="12"/>
        <v>ElementoDatiEnergetici</v>
      </c>
      <c r="I140" s="189">
        <f t="shared" ca="1" si="13"/>
        <v>48</v>
      </c>
      <c r="J140" s="189">
        <f t="shared" ca="1" si="14"/>
        <v>17</v>
      </c>
      <c r="K140" s="207" t="str">
        <f t="shared" ca="1" si="15"/>
        <v>ResistenzaTermica</v>
      </c>
    </row>
    <row r="141" spans="3:11" x14ac:dyDescent="0.25">
      <c r="C141" s="205" t="str">
        <f t="shared" ca="1" si="8"/>
        <v>IfcDoor.ElementoDatiAnagrafici.Modello</v>
      </c>
      <c r="D141" s="205" t="str">
        <f t="array" aca="1" ref="D141" ca="1">IFERROR(INDEX(C$41:C$1185,SMALL(IF(C$41:C$1185&lt;&gt;"",ROW(C$41:C$1185)-ROW(C$41)+1),ROWS(D$41:D141))),"")</f>
        <v>IfcRoof.ElementoCodifica.ClasseElementoTecnico</v>
      </c>
      <c r="E141" s="189">
        <f t="shared" ca="1" si="9"/>
        <v>8</v>
      </c>
      <c r="F141" s="207" t="str">
        <f t="shared" ca="1" si="10"/>
        <v>IfcRoof</v>
      </c>
      <c r="G141" s="189">
        <f t="shared" ca="1" si="11"/>
        <v>25</v>
      </c>
      <c r="H141" s="207" t="str">
        <f t="shared" ca="1" si="12"/>
        <v>ElementoCodifica</v>
      </c>
      <c r="I141" s="189">
        <f t="shared" ca="1" si="13"/>
        <v>46</v>
      </c>
      <c r="J141" s="189">
        <f t="shared" ca="1" si="14"/>
        <v>21</v>
      </c>
      <c r="K141" s="207" t="str">
        <f t="shared" ca="1" si="15"/>
        <v>ClasseElementoTecnico</v>
      </c>
    </row>
    <row r="142" spans="3:11" x14ac:dyDescent="0.25">
      <c r="C142" s="205" t="str">
        <f t="shared" ca="1" si="8"/>
        <v>IfcDoor.ElementoDatiAnagrafici.Produttore</v>
      </c>
      <c r="D142" s="205" t="str">
        <f t="array" aca="1" ref="D142" ca="1">IFERROR(INDEX(C$41:C$1185,SMALL(IF(C$41:C$1185&lt;&gt;"",ROW(C$41:C$1185)-ROW(C$41)+1),ROWS(D$41:D142))),"")</f>
        <v>IfcRoof.ElementoFase.Stato</v>
      </c>
      <c r="E142" s="189">
        <f t="shared" ca="1" si="9"/>
        <v>8</v>
      </c>
      <c r="F142" s="207" t="str">
        <f t="shared" ca="1" si="10"/>
        <v>IfcRoof</v>
      </c>
      <c r="G142" s="189">
        <f t="shared" ca="1" si="11"/>
        <v>21</v>
      </c>
      <c r="H142" s="207" t="str">
        <f t="shared" ca="1" si="12"/>
        <v>ElementoFase</v>
      </c>
      <c r="I142" s="189">
        <f t="shared" ca="1" si="13"/>
        <v>26</v>
      </c>
      <c r="J142" s="189">
        <f t="shared" ca="1" si="14"/>
        <v>5</v>
      </c>
      <c r="K142" s="207" t="str">
        <f t="shared" ca="1" si="15"/>
        <v>Stato</v>
      </c>
    </row>
    <row r="143" spans="3:11" x14ac:dyDescent="0.25">
      <c r="C143" s="205" t="str">
        <f t="shared" ca="1" si="8"/>
        <v>IfcDoor.ElementoDatiQualitativi.IndicePrestazioneAcustica</v>
      </c>
      <c r="D143" s="205" t="str">
        <f t="array" aca="1" ref="D143" ca="1">IFERROR(INDEX(C$41:C$1185,SMALL(IF(C$41:C$1185&lt;&gt;"",ROW(C$41:C$1185)-ROW(C$41)+1),ROWS(D$41:D143))),"")</f>
        <v>IfcRoof.ElementoDocumenti.Collaudo</v>
      </c>
      <c r="E143" s="189">
        <f t="shared" ca="1" si="9"/>
        <v>8</v>
      </c>
      <c r="F143" s="207" t="str">
        <f t="shared" ca="1" si="10"/>
        <v>IfcRoof</v>
      </c>
      <c r="G143" s="189">
        <f t="shared" ca="1" si="11"/>
        <v>26</v>
      </c>
      <c r="H143" s="207" t="str">
        <f t="shared" ca="1" si="12"/>
        <v>ElementoDocumenti</v>
      </c>
      <c r="I143" s="189">
        <f t="shared" ca="1" si="13"/>
        <v>34</v>
      </c>
      <c r="J143" s="189">
        <f t="shared" ca="1" si="14"/>
        <v>8</v>
      </c>
      <c r="K143" s="207" t="str">
        <f t="shared" ca="1" si="15"/>
        <v>Collaudo</v>
      </c>
    </row>
    <row r="144" spans="3:11" x14ac:dyDescent="0.25">
      <c r="C144" s="205" t="str">
        <f t="shared" ca="1" si="8"/>
        <v>IfcDoor.ElementoDatiQualitativi.AccessibilitaDisabili</v>
      </c>
      <c r="D144" s="205" t="str">
        <f t="array" aca="1" ref="D144" ca="1">IFERROR(INDEX(C$41:C$1185,SMALL(IF(C$41:C$1185&lt;&gt;"",ROW(C$41:C$1185)-ROW(C$41)+1),ROWS(D$41:D144))),"")</f>
        <v>IfcRoof.ElementoDocumenti.Conformità</v>
      </c>
      <c r="E144" s="189">
        <f t="shared" ca="1" si="9"/>
        <v>8</v>
      </c>
      <c r="F144" s="207" t="str">
        <f t="shared" ca="1" si="10"/>
        <v>IfcRoof</v>
      </c>
      <c r="G144" s="189">
        <f t="shared" ca="1" si="11"/>
        <v>26</v>
      </c>
      <c r="H144" s="207" t="str">
        <f t="shared" ca="1" si="12"/>
        <v>ElementoDocumenti</v>
      </c>
      <c r="I144" s="189">
        <f t="shared" ca="1" si="13"/>
        <v>36</v>
      </c>
      <c r="J144" s="189">
        <f t="shared" ca="1" si="14"/>
        <v>10</v>
      </c>
      <c r="K144" s="207" t="str">
        <f t="shared" ca="1" si="15"/>
        <v>Conformità</v>
      </c>
    </row>
    <row r="145" spans="3:11" x14ac:dyDescent="0.25">
      <c r="C145" s="205" t="str">
        <f t="shared" ca="1" si="8"/>
        <v/>
      </c>
      <c r="D145" s="205" t="str">
        <f t="array" aca="1" ref="D145" ca="1">IFERROR(INDEX(C$41:C$1185,SMALL(IF(C$41:C$1185&lt;&gt;"",ROW(C$41:C$1185)-ROW(C$41)+1),ROWS(D$41:D145))),"")</f>
        <v>IfcWindow.ElementoDatiAnagrafici.Numero_di_serie</v>
      </c>
      <c r="E145" s="189">
        <f t="shared" ca="1" si="9"/>
        <v>10</v>
      </c>
      <c r="F145" s="207" t="str">
        <f t="shared" ca="1" si="10"/>
        <v>IfcWindow</v>
      </c>
      <c r="G145" s="189">
        <f t="shared" ca="1" si="11"/>
        <v>33</v>
      </c>
      <c r="H145" s="207" t="str">
        <f t="shared" ca="1" si="12"/>
        <v>ElementoDatiAnagrafici</v>
      </c>
      <c r="I145" s="189">
        <f t="shared" ca="1" si="13"/>
        <v>48</v>
      </c>
      <c r="J145" s="189">
        <f t="shared" ca="1" si="14"/>
        <v>15</v>
      </c>
      <c r="K145" s="207" t="str">
        <f t="shared" ca="1" si="15"/>
        <v>Numero_di_serie</v>
      </c>
    </row>
    <row r="146" spans="3:11" x14ac:dyDescent="0.25">
      <c r="C146" s="205" t="str">
        <f t="shared" ca="1" si="8"/>
        <v>IfcDoor.ElementoDatiQualitativi.Esterno</v>
      </c>
      <c r="D146" s="205" t="str">
        <f t="array" aca="1" ref="D146" ca="1">IFERROR(INDEX(C$41:C$1185,SMALL(IF(C$41:C$1185&lt;&gt;"",ROW(C$41:C$1185)-ROW(C$41)+1),ROWS(D$41:D146))),"")</f>
        <v>IfcWindow.ElementoDatiAnagrafici.Fornitore</v>
      </c>
      <c r="E146" s="189">
        <f t="shared" ca="1" si="9"/>
        <v>10</v>
      </c>
      <c r="F146" s="207" t="str">
        <f t="shared" ca="1" si="10"/>
        <v>IfcWindow</v>
      </c>
      <c r="G146" s="189">
        <f t="shared" ca="1" si="11"/>
        <v>33</v>
      </c>
      <c r="H146" s="207" t="str">
        <f t="shared" ca="1" si="12"/>
        <v>ElementoDatiAnagrafici</v>
      </c>
      <c r="I146" s="189">
        <f t="shared" ca="1" si="13"/>
        <v>42</v>
      </c>
      <c r="J146" s="189">
        <f t="shared" ca="1" si="14"/>
        <v>9</v>
      </c>
      <c r="K146" s="207" t="str">
        <f t="shared" ca="1" si="15"/>
        <v>Fornitore</v>
      </c>
    </row>
    <row r="147" spans="3:11" x14ac:dyDescent="0.25">
      <c r="C147" s="205" t="str">
        <f t="shared" ca="1" si="8"/>
        <v>IfcDoor.ElementoDatiQualitativi.Tipologia costruttiva</v>
      </c>
      <c r="D147" s="205" t="str">
        <f t="array" aca="1" ref="D147" ca="1">IFERROR(INDEX(C$41:C$1185,SMALL(IF(C$41:C$1185&lt;&gt;"",ROW(C$41:C$1185)-ROW(C$41)+1),ROWS(D$41:D147))),"")</f>
        <v>IfcWindow.ElementoDatiAnagrafici.Installatore</v>
      </c>
      <c r="E147" s="189">
        <f t="shared" ca="1" si="9"/>
        <v>10</v>
      </c>
      <c r="F147" s="207" t="str">
        <f t="shared" ca="1" si="10"/>
        <v>IfcWindow</v>
      </c>
      <c r="G147" s="189">
        <f t="shared" ca="1" si="11"/>
        <v>33</v>
      </c>
      <c r="H147" s="207" t="str">
        <f t="shared" ca="1" si="12"/>
        <v>ElementoDatiAnagrafici</v>
      </c>
      <c r="I147" s="189">
        <f t="shared" ca="1" si="13"/>
        <v>45</v>
      </c>
      <c r="J147" s="189">
        <f t="shared" ca="1" si="14"/>
        <v>12</v>
      </c>
      <c r="K147" s="207" t="str">
        <f t="shared" ca="1" si="15"/>
        <v>Installatore</v>
      </c>
    </row>
    <row r="148" spans="3:11" x14ac:dyDescent="0.25">
      <c r="C148" s="205" t="str">
        <f t="shared" ca="1" si="8"/>
        <v/>
      </c>
      <c r="D148" s="205" t="str">
        <f t="array" aca="1" ref="D148" ca="1">IFERROR(INDEX(C$41:C$1185,SMALL(IF(C$41:C$1185&lt;&gt;"",ROW(C$41:C$1185)-ROW(C$41)+1),ROWS(D$41:D148))),"")</f>
        <v>IfcWindow.ElementoDatiAnagrafici.Descrizione</v>
      </c>
      <c r="E148" s="189">
        <f t="shared" ca="1" si="9"/>
        <v>10</v>
      </c>
      <c r="F148" s="207" t="str">
        <f t="shared" ca="1" si="10"/>
        <v>IfcWindow</v>
      </c>
      <c r="G148" s="189">
        <f t="shared" ca="1" si="11"/>
        <v>33</v>
      </c>
      <c r="H148" s="207" t="str">
        <f t="shared" ca="1" si="12"/>
        <v>ElementoDatiAnagrafici</v>
      </c>
      <c r="I148" s="189">
        <f t="shared" ca="1" si="13"/>
        <v>44</v>
      </c>
      <c r="J148" s="189">
        <f t="shared" ca="1" si="14"/>
        <v>11</v>
      </c>
      <c r="K148" s="207" t="str">
        <f t="shared" ca="1" si="15"/>
        <v>Descrizione</v>
      </c>
    </row>
    <row r="149" spans="3:11" x14ac:dyDescent="0.25">
      <c r="C149" s="205" t="str">
        <f t="shared" ca="1" si="8"/>
        <v>IfcDoor.ElementoDatiAntincendio.Combustibile</v>
      </c>
      <c r="D149" s="205" t="str">
        <f t="array" aca="1" ref="D149" ca="1">IFERROR(INDEX(C$41:C$1185,SMALL(IF(C$41:C$1185&lt;&gt;"",ROW(C$41:C$1185)-ROW(C$41)+1),ROWS(D$41:D149))),"")</f>
        <v>IfcWindow.ElementoDatiAnagrafici.Modello</v>
      </c>
      <c r="E149" s="189">
        <f t="shared" ca="1" si="9"/>
        <v>10</v>
      </c>
      <c r="F149" s="207" t="str">
        <f t="shared" ca="1" si="10"/>
        <v>IfcWindow</v>
      </c>
      <c r="G149" s="189">
        <f t="shared" ca="1" si="11"/>
        <v>33</v>
      </c>
      <c r="H149" s="207" t="str">
        <f t="shared" ca="1" si="12"/>
        <v>ElementoDatiAnagrafici</v>
      </c>
      <c r="I149" s="189">
        <f t="shared" ca="1" si="13"/>
        <v>40</v>
      </c>
      <c r="J149" s="189">
        <f t="shared" ca="1" si="14"/>
        <v>7</v>
      </c>
      <c r="K149" s="207" t="str">
        <f t="shared" ca="1" si="15"/>
        <v>Modello</v>
      </c>
    </row>
    <row r="150" spans="3:11" x14ac:dyDescent="0.25">
      <c r="C150" s="205" t="str">
        <f t="shared" ca="1" si="8"/>
        <v>IfcDoor.ElementoDatiAntincendio.UscitaEmergenza</v>
      </c>
      <c r="D150" s="205" t="str">
        <f t="array" aca="1" ref="D150" ca="1">IFERROR(INDEX(C$41:C$1185,SMALL(IF(C$41:C$1185&lt;&gt;"",ROW(C$41:C$1185)-ROW(C$41)+1),ROWS(D$41:D150))),"")</f>
        <v>IfcWindow.ElementoDatiAnagrafici.Produttore</v>
      </c>
      <c r="E150" s="189">
        <f t="shared" ca="1" si="9"/>
        <v>10</v>
      </c>
      <c r="F150" s="207" t="str">
        <f t="shared" ca="1" si="10"/>
        <v>IfcWindow</v>
      </c>
      <c r="G150" s="189">
        <f t="shared" ca="1" si="11"/>
        <v>33</v>
      </c>
      <c r="H150" s="207" t="str">
        <f t="shared" ca="1" si="12"/>
        <v>ElementoDatiAnagrafici</v>
      </c>
      <c r="I150" s="189">
        <f t="shared" ca="1" si="13"/>
        <v>43</v>
      </c>
      <c r="J150" s="189">
        <f t="shared" ca="1" si="14"/>
        <v>10</v>
      </c>
      <c r="K150" s="207" t="str">
        <f t="shared" ca="1" si="15"/>
        <v>Produttore</v>
      </c>
    </row>
    <row r="151" spans="3:11" x14ac:dyDescent="0.25">
      <c r="C151" s="205" t="str">
        <f t="shared" ca="1" si="8"/>
        <v>IfcDoor.ElementoDatiAntincendio.ClassePropagazioneFiamma</v>
      </c>
      <c r="D151" s="205" t="str">
        <f t="array" aca="1" ref="D151" ca="1">IFERROR(INDEX(C$41:C$1185,SMALL(IF(C$41:C$1185&lt;&gt;"",ROW(C$41:C$1185)-ROW(C$41)+1),ROWS(D$41:D151))),"")</f>
        <v>IfcWindow.ElementoDatiQualitativi.IndicePrestazioneAcustica</v>
      </c>
      <c r="E151" s="189">
        <f t="shared" ca="1" si="9"/>
        <v>10</v>
      </c>
      <c r="F151" s="207" t="str">
        <f t="shared" ca="1" si="10"/>
        <v>IfcWindow</v>
      </c>
      <c r="G151" s="189">
        <f t="shared" ca="1" si="11"/>
        <v>34</v>
      </c>
      <c r="H151" s="207" t="str">
        <f t="shared" ca="1" si="12"/>
        <v>ElementoDatiQualitativi</v>
      </c>
      <c r="I151" s="189">
        <f t="shared" ca="1" si="13"/>
        <v>59</v>
      </c>
      <c r="J151" s="189">
        <f t="shared" ca="1" si="14"/>
        <v>25</v>
      </c>
      <c r="K151" s="207" t="str">
        <f t="shared" ca="1" si="15"/>
        <v>IndicePrestazioneAcustica</v>
      </c>
    </row>
    <row r="152" spans="3:11" x14ac:dyDescent="0.25">
      <c r="C152" s="205" t="str">
        <f t="shared" ca="1" si="8"/>
        <v>IfcDoor.ElementoDatiAntincendio.REI</v>
      </c>
      <c r="D152" s="205" t="str">
        <f t="array" aca="1" ref="D152" ca="1">IFERROR(INDEX(C$41:C$1185,SMALL(IF(C$41:C$1185&lt;&gt;"",ROW(C$41:C$1185)-ROW(C$41)+1),ROWS(D$41:D152))),"")</f>
        <v>IfcWindow.ElementoDatiQualitativi.Esterno</v>
      </c>
      <c r="E152" s="189">
        <f t="shared" ca="1" si="9"/>
        <v>10</v>
      </c>
      <c r="F152" s="207" t="str">
        <f t="shared" ca="1" si="10"/>
        <v>IfcWindow</v>
      </c>
      <c r="G152" s="189">
        <f t="shared" ca="1" si="11"/>
        <v>34</v>
      </c>
      <c r="H152" s="207" t="str">
        <f t="shared" ca="1" si="12"/>
        <v>ElementoDatiQualitativi</v>
      </c>
      <c r="I152" s="189">
        <f t="shared" ca="1" si="13"/>
        <v>41</v>
      </c>
      <c r="J152" s="189">
        <f t="shared" ca="1" si="14"/>
        <v>7</v>
      </c>
      <c r="K152" s="207" t="str">
        <f t="shared" ca="1" si="15"/>
        <v>Esterno</v>
      </c>
    </row>
    <row r="153" spans="3:11" x14ac:dyDescent="0.25">
      <c r="C153" s="205" t="str">
        <f t="shared" ca="1" si="8"/>
        <v>IfcDoor.ElementoDatiEnergetici.TrasmittanzaTermica</v>
      </c>
      <c r="D153" s="205" t="str">
        <f t="array" aca="1" ref="D153" ca="1">IFERROR(INDEX(C$41:C$1185,SMALL(IF(C$41:C$1185&lt;&gt;"",ROW(C$41:C$1185)-ROW(C$41)+1),ROWS(D$41:D153))),"")</f>
        <v>IfcWindow.ElementoDatiQualitativi.Tipologia costruttiva</v>
      </c>
      <c r="E153" s="189">
        <f t="shared" ca="1" si="9"/>
        <v>10</v>
      </c>
      <c r="F153" s="207" t="str">
        <f t="shared" ca="1" si="10"/>
        <v>IfcWindow</v>
      </c>
      <c r="G153" s="189">
        <f t="shared" ca="1" si="11"/>
        <v>34</v>
      </c>
      <c r="H153" s="207" t="str">
        <f t="shared" ca="1" si="12"/>
        <v>ElementoDatiQualitativi</v>
      </c>
      <c r="I153" s="189">
        <f t="shared" ca="1" si="13"/>
        <v>55</v>
      </c>
      <c r="J153" s="189">
        <f t="shared" ca="1" si="14"/>
        <v>21</v>
      </c>
      <c r="K153" s="207" t="str">
        <f t="shared" ca="1" si="15"/>
        <v>Tipologia costruttiva</v>
      </c>
    </row>
    <row r="154" spans="3:11" x14ac:dyDescent="0.25">
      <c r="C154" s="205" t="str">
        <f t="shared" ca="1" si="8"/>
        <v>IfcDoor.ElementoDatiEnergetici.ResistenzaTermica</v>
      </c>
      <c r="D154" s="205" t="str">
        <f t="array" aca="1" ref="D154" ca="1">IFERROR(INDEX(C$41:C$1185,SMALL(IF(C$41:C$1185&lt;&gt;"",ROW(C$41:C$1185)-ROW(C$41)+1),ROWS(D$41:D154))),"")</f>
        <v>IfcWindow.ElementoDatiQualitativi.Criticità Riscontrata</v>
      </c>
      <c r="E154" s="189">
        <f t="shared" ca="1" si="9"/>
        <v>10</v>
      </c>
      <c r="F154" s="207" t="str">
        <f t="shared" ca="1" si="10"/>
        <v>IfcWindow</v>
      </c>
      <c r="G154" s="189">
        <f t="shared" ca="1" si="11"/>
        <v>34</v>
      </c>
      <c r="H154" s="207" t="str">
        <f t="shared" ca="1" si="12"/>
        <v>ElementoDatiQualitativi</v>
      </c>
      <c r="I154" s="189">
        <f t="shared" ca="1" si="13"/>
        <v>55</v>
      </c>
      <c r="J154" s="189">
        <f t="shared" ca="1" si="14"/>
        <v>21</v>
      </c>
      <c r="K154" s="207" t="str">
        <f t="shared" ca="1" si="15"/>
        <v>Criticità Riscontrata</v>
      </c>
    </row>
    <row r="155" spans="3:11" x14ac:dyDescent="0.25">
      <c r="C155" s="205" t="str">
        <f t="shared" ca="1" si="8"/>
        <v>IfcDoor.ElementoCodifica.ClasseElementoTecnico</v>
      </c>
      <c r="D155" s="205" t="str">
        <f t="array" aca="1" ref="D155" ca="1">IFERROR(INDEX(C$41:C$1185,SMALL(IF(C$41:C$1185&lt;&gt;"",ROW(C$41:C$1185)-ROW(C$41)+1),ROWS(D$41:D155))),"")</f>
        <v>IfcWindow.ElementoDatiAntincendio.Combustibile</v>
      </c>
      <c r="E155" s="189">
        <f t="shared" ca="1" si="9"/>
        <v>10</v>
      </c>
      <c r="F155" s="207" t="str">
        <f t="shared" ca="1" si="10"/>
        <v>IfcWindow</v>
      </c>
      <c r="G155" s="189">
        <f t="shared" ca="1" si="11"/>
        <v>34</v>
      </c>
      <c r="H155" s="207" t="str">
        <f t="shared" ca="1" si="12"/>
        <v>ElementoDatiAntincendio</v>
      </c>
      <c r="I155" s="189">
        <f t="shared" ca="1" si="13"/>
        <v>46</v>
      </c>
      <c r="J155" s="189">
        <f t="shared" ca="1" si="14"/>
        <v>12</v>
      </c>
      <c r="K155" s="207" t="str">
        <f t="shared" ca="1" si="15"/>
        <v>Combustibile</v>
      </c>
    </row>
    <row r="156" spans="3:11" x14ac:dyDescent="0.25">
      <c r="C156" s="205" t="str">
        <f t="shared" ca="1" si="8"/>
        <v>IfcDoor.ElementoFase.Stato</v>
      </c>
      <c r="D156" s="205" t="str">
        <f t="array" aca="1" ref="D156" ca="1">IFERROR(INDEX(C$41:C$1185,SMALL(IF(C$41:C$1185&lt;&gt;"",ROW(C$41:C$1185)-ROW(C$41)+1),ROWS(D$41:D156))),"")</f>
        <v>IfcWindow.ElementoDatiAntincendio.UscitaEmergenza</v>
      </c>
      <c r="E156" s="189">
        <f t="shared" ca="1" si="9"/>
        <v>10</v>
      </c>
      <c r="F156" s="207" t="str">
        <f t="shared" ca="1" si="10"/>
        <v>IfcWindow</v>
      </c>
      <c r="G156" s="189">
        <f t="shared" ca="1" si="11"/>
        <v>34</v>
      </c>
      <c r="H156" s="207" t="str">
        <f t="shared" ca="1" si="12"/>
        <v>ElementoDatiAntincendio</v>
      </c>
      <c r="I156" s="189">
        <f t="shared" ca="1" si="13"/>
        <v>49</v>
      </c>
      <c r="J156" s="189">
        <f t="shared" ca="1" si="14"/>
        <v>15</v>
      </c>
      <c r="K156" s="207" t="str">
        <f t="shared" ca="1" si="15"/>
        <v>UscitaEmergenza</v>
      </c>
    </row>
    <row r="157" spans="3:11" x14ac:dyDescent="0.25">
      <c r="C157" s="205" t="str">
        <f t="shared" ca="1" si="8"/>
        <v>IfcDoor.ElementoDocumenti.MUM</v>
      </c>
      <c r="D157" s="205" t="str">
        <f t="array" aca="1" ref="D157" ca="1">IFERROR(INDEX(C$41:C$1185,SMALL(IF(C$41:C$1185&lt;&gt;"",ROW(C$41:C$1185)-ROW(C$41)+1),ROWS(D$41:D157))),"")</f>
        <v>IfcWindow.ElementoDatiAntincendio.ClassePropagazioneFiamma</v>
      </c>
      <c r="E157" s="189">
        <f t="shared" ca="1" si="9"/>
        <v>10</v>
      </c>
      <c r="F157" s="207" t="str">
        <f t="shared" ca="1" si="10"/>
        <v>IfcWindow</v>
      </c>
      <c r="G157" s="189">
        <f t="shared" ca="1" si="11"/>
        <v>34</v>
      </c>
      <c r="H157" s="207" t="str">
        <f t="shared" ca="1" si="12"/>
        <v>ElementoDatiAntincendio</v>
      </c>
      <c r="I157" s="189">
        <f t="shared" ca="1" si="13"/>
        <v>58</v>
      </c>
      <c r="J157" s="189">
        <f t="shared" ca="1" si="14"/>
        <v>24</v>
      </c>
      <c r="K157" s="207" t="str">
        <f t="shared" ca="1" si="15"/>
        <v>ClassePropagazioneFiamma</v>
      </c>
    </row>
    <row r="158" spans="3:11" x14ac:dyDescent="0.25">
      <c r="C158" s="205" t="str">
        <f t="shared" ca="1" si="8"/>
        <v>IfcDoor.ElementoDocumenti.SchedaTecnica</v>
      </c>
      <c r="D158" s="205" t="str">
        <f t="array" aca="1" ref="D158" ca="1">IFERROR(INDEX(C$41:C$1185,SMALL(IF(C$41:C$1185&lt;&gt;"",ROW(C$41:C$1185)-ROW(C$41)+1),ROWS(D$41:D158))),"")</f>
        <v>IfcWindow.ElementoDatiAntincendio.REI</v>
      </c>
      <c r="E158" s="189">
        <f t="shared" ca="1" si="9"/>
        <v>10</v>
      </c>
      <c r="F158" s="207" t="str">
        <f t="shared" ca="1" si="10"/>
        <v>IfcWindow</v>
      </c>
      <c r="G158" s="189">
        <f t="shared" ca="1" si="11"/>
        <v>34</v>
      </c>
      <c r="H158" s="207" t="str">
        <f t="shared" ca="1" si="12"/>
        <v>ElementoDatiAntincendio</v>
      </c>
      <c r="I158" s="189">
        <f t="shared" ca="1" si="13"/>
        <v>37</v>
      </c>
      <c r="J158" s="189">
        <f t="shared" ca="1" si="14"/>
        <v>3</v>
      </c>
      <c r="K158" s="207" t="str">
        <f t="shared" ca="1" si="15"/>
        <v>REI</v>
      </c>
    </row>
    <row r="159" spans="3:11" x14ac:dyDescent="0.25">
      <c r="C159" s="205" t="str">
        <f t="shared" ca="1" si="8"/>
        <v>IfcDoor.ElementoDocumenti.Website</v>
      </c>
      <c r="D159" s="205" t="str">
        <f t="array" aca="1" ref="D159" ca="1">IFERROR(INDEX(C$41:C$1185,SMALL(IF(C$41:C$1185&lt;&gt;"",ROW(C$41:C$1185)-ROW(C$41)+1),ROWS(D$41:D159))),"")</f>
        <v>IfcWindow.ElementoDatiEnergetici.TrasmittanzaTermica</v>
      </c>
      <c r="E159" s="189">
        <f t="shared" ca="1" si="9"/>
        <v>10</v>
      </c>
      <c r="F159" s="207" t="str">
        <f t="shared" ca="1" si="10"/>
        <v>IfcWindow</v>
      </c>
      <c r="G159" s="189">
        <f t="shared" ca="1" si="11"/>
        <v>33</v>
      </c>
      <c r="H159" s="207" t="str">
        <f t="shared" ca="1" si="12"/>
        <v>ElementoDatiEnergetici</v>
      </c>
      <c r="I159" s="189">
        <f t="shared" ca="1" si="13"/>
        <v>52</v>
      </c>
      <c r="J159" s="189">
        <f t="shared" ca="1" si="14"/>
        <v>19</v>
      </c>
      <c r="K159" s="207" t="str">
        <f t="shared" ca="1" si="15"/>
        <v>TrasmittanzaTermica</v>
      </c>
    </row>
    <row r="160" spans="3:11" x14ac:dyDescent="0.25">
      <c r="C160" s="205" t="str">
        <f t="shared" ca="1" si="8"/>
        <v/>
      </c>
      <c r="D160" s="205" t="str">
        <f t="array" aca="1" ref="D160" ca="1">IFERROR(INDEX(C$41:C$1185,SMALL(IF(C$41:C$1185&lt;&gt;"",ROW(C$41:C$1185)-ROW(C$41)+1),ROWS(D$41:D160))),"")</f>
        <v>IfcWindow.ElementoDatiEnergetici.ResistenzaTermica</v>
      </c>
      <c r="E160" s="189">
        <f t="shared" ca="1" si="9"/>
        <v>10</v>
      </c>
      <c r="F160" s="207" t="str">
        <f t="shared" ca="1" si="10"/>
        <v>IfcWindow</v>
      </c>
      <c r="G160" s="189">
        <f t="shared" ca="1" si="11"/>
        <v>33</v>
      </c>
      <c r="H160" s="207" t="str">
        <f t="shared" ca="1" si="12"/>
        <v>ElementoDatiEnergetici</v>
      </c>
      <c r="I160" s="189">
        <f t="shared" ca="1" si="13"/>
        <v>50</v>
      </c>
      <c r="J160" s="189">
        <f t="shared" ca="1" si="14"/>
        <v>17</v>
      </c>
      <c r="K160" s="207" t="str">
        <f t="shared" ca="1" si="15"/>
        <v>ResistenzaTermica</v>
      </c>
    </row>
    <row r="161" spans="3:11" x14ac:dyDescent="0.25">
      <c r="C161" s="205" t="str">
        <f t="shared" ca="1" si="8"/>
        <v>IfcDoor.ElementoDocumenti.CertProd</v>
      </c>
      <c r="D161" s="205" t="str">
        <f t="array" aca="1" ref="D161" ca="1">IFERROR(INDEX(C$41:C$1185,SMALL(IF(C$41:C$1185&lt;&gt;"",ROW(C$41:C$1185)-ROW(C$41)+1),ROWS(D$41:D161))),"")</f>
        <v>IfcWindow.ElementoCodifica.ClasseElementoTecnico</v>
      </c>
      <c r="E161" s="189">
        <f t="shared" ca="1" si="9"/>
        <v>10</v>
      </c>
      <c r="F161" s="207" t="str">
        <f t="shared" ca="1" si="10"/>
        <v>IfcWindow</v>
      </c>
      <c r="G161" s="189">
        <f t="shared" ca="1" si="11"/>
        <v>27</v>
      </c>
      <c r="H161" s="207" t="str">
        <f t="shared" ca="1" si="12"/>
        <v>ElementoCodifica</v>
      </c>
      <c r="I161" s="189">
        <f t="shared" ca="1" si="13"/>
        <v>48</v>
      </c>
      <c r="J161" s="189">
        <f t="shared" ca="1" si="14"/>
        <v>21</v>
      </c>
      <c r="K161" s="207" t="str">
        <f t="shared" ca="1" si="15"/>
        <v>ClasseElementoTecnico</v>
      </c>
    </row>
    <row r="162" spans="3:11" x14ac:dyDescent="0.25">
      <c r="C162" s="205" t="str">
        <f t="shared" ca="1" si="8"/>
        <v>IfcDoor.ElementoDocumenti.SertSupl</v>
      </c>
      <c r="D162" s="205" t="str">
        <f t="array" aca="1" ref="D162" ca="1">IFERROR(INDEX(C$41:C$1185,SMALL(IF(C$41:C$1185&lt;&gt;"",ROW(C$41:C$1185)-ROW(C$41)+1),ROWS(D$41:D162))),"")</f>
        <v>IfcWindow.ElementoFase.Stato</v>
      </c>
      <c r="E162" s="189">
        <f t="shared" ca="1" si="9"/>
        <v>10</v>
      </c>
      <c r="F162" s="207" t="str">
        <f t="shared" ca="1" si="10"/>
        <v>IfcWindow</v>
      </c>
      <c r="G162" s="189">
        <f t="shared" ca="1" si="11"/>
        <v>23</v>
      </c>
      <c r="H162" s="207" t="str">
        <f t="shared" ca="1" si="12"/>
        <v>ElementoFase</v>
      </c>
      <c r="I162" s="189">
        <f t="shared" ca="1" si="13"/>
        <v>28</v>
      </c>
      <c r="J162" s="189">
        <f t="shared" ca="1" si="14"/>
        <v>5</v>
      </c>
      <c r="K162" s="207" t="str">
        <f t="shared" ca="1" si="15"/>
        <v>Stato</v>
      </c>
    </row>
    <row r="163" spans="3:11" x14ac:dyDescent="0.25">
      <c r="C163" s="205" t="str">
        <f t="shared" ca="1" si="8"/>
        <v>IfcDoor.ElementoDocumenti.CertOmo</v>
      </c>
      <c r="D163" s="205" t="str">
        <f t="array" aca="1" ref="D163" ca="1">IFERROR(INDEX(C$41:C$1185,SMALL(IF(C$41:C$1185&lt;&gt;"",ROW(C$41:C$1185)-ROW(C$41)+1),ROWS(D$41:D163))),"")</f>
        <v>IfcWindow.ElementoDocumenti.SchedaTecnica</v>
      </c>
      <c r="E163" s="189">
        <f t="shared" ca="1" si="9"/>
        <v>10</v>
      </c>
      <c r="F163" s="207" t="str">
        <f t="shared" ca="1" si="10"/>
        <v>IfcWindow</v>
      </c>
      <c r="G163" s="189">
        <f t="shared" ca="1" si="11"/>
        <v>28</v>
      </c>
      <c r="H163" s="207" t="str">
        <f t="shared" ca="1" si="12"/>
        <v>ElementoDocumenti</v>
      </c>
      <c r="I163" s="189">
        <f t="shared" ca="1" si="13"/>
        <v>41</v>
      </c>
      <c r="J163" s="189">
        <f t="shared" ca="1" si="14"/>
        <v>13</v>
      </c>
      <c r="K163" s="207" t="str">
        <f t="shared" ca="1" si="15"/>
        <v>SchedaTecnica</v>
      </c>
    </row>
    <row r="164" spans="3:11" x14ac:dyDescent="0.25">
      <c r="C164" s="205" t="str">
        <f t="shared" ca="1" si="8"/>
        <v>IfcDoor.ElementoDocumenti.SchedaMontaggio</v>
      </c>
      <c r="D164" s="205" t="str">
        <f t="array" aca="1" ref="D164" ca="1">IFERROR(INDEX(C$41:C$1185,SMALL(IF(C$41:C$1185&lt;&gt;"",ROW(C$41:C$1185)-ROW(C$41)+1),ROWS(D$41:D164))),"")</f>
        <v>IfcWindow.ElementoDocumenti.Website</v>
      </c>
      <c r="E164" s="189">
        <f t="shared" ca="1" si="9"/>
        <v>10</v>
      </c>
      <c r="F164" s="207" t="str">
        <f t="shared" ca="1" si="10"/>
        <v>IfcWindow</v>
      </c>
      <c r="G164" s="189">
        <f t="shared" ca="1" si="11"/>
        <v>28</v>
      </c>
      <c r="H164" s="207" t="str">
        <f t="shared" ca="1" si="12"/>
        <v>ElementoDocumenti</v>
      </c>
      <c r="I164" s="189">
        <f t="shared" ca="1" si="13"/>
        <v>35</v>
      </c>
      <c r="J164" s="189">
        <f t="shared" ca="1" si="14"/>
        <v>7</v>
      </c>
      <c r="K164" s="207" t="str">
        <f t="shared" ca="1" si="15"/>
        <v>Website</v>
      </c>
    </row>
    <row r="165" spans="3:11" x14ac:dyDescent="0.25">
      <c r="C165" s="205" t="str">
        <f t="shared" ca="1" si="8"/>
        <v>IfcDoor.ElementoDocumenti.Installazione</v>
      </c>
      <c r="D165" s="205" t="str">
        <f t="array" aca="1" ref="D165" ca="1">IFERROR(INDEX(C$41:C$1185,SMALL(IF(C$41:C$1185&lt;&gt;"",ROW(C$41:C$1185)-ROW(C$41)+1),ROWS(D$41:D165))),"")</f>
        <v>IfcWindow.ElementoDocumenti.CertProd</v>
      </c>
      <c r="E165" s="189">
        <f t="shared" ca="1" si="9"/>
        <v>10</v>
      </c>
      <c r="F165" s="207" t="str">
        <f t="shared" ca="1" si="10"/>
        <v>IfcWindow</v>
      </c>
      <c r="G165" s="189">
        <f t="shared" ca="1" si="11"/>
        <v>28</v>
      </c>
      <c r="H165" s="207" t="str">
        <f t="shared" ca="1" si="12"/>
        <v>ElementoDocumenti</v>
      </c>
      <c r="I165" s="189">
        <f t="shared" ca="1" si="13"/>
        <v>36</v>
      </c>
      <c r="J165" s="189">
        <f t="shared" ca="1" si="14"/>
        <v>8</v>
      </c>
      <c r="K165" s="207" t="str">
        <f t="shared" ca="1" si="15"/>
        <v>CertProd</v>
      </c>
    </row>
    <row r="166" spans="3:11" x14ac:dyDescent="0.25">
      <c r="C166" s="205" t="str">
        <f t="shared" ca="1" si="8"/>
        <v>IfcDoor.ElementoDocumenti.MatSupp</v>
      </c>
      <c r="D166" s="205" t="str">
        <f t="array" aca="1" ref="D166" ca="1">IFERROR(INDEX(C$41:C$1185,SMALL(IF(C$41:C$1185&lt;&gt;"",ROW(C$41:C$1185)-ROW(C$41)+1),ROWS(D$41:D166))),"")</f>
        <v>IfcWindow.ElementoDocumenti.SchedaMontaggio</v>
      </c>
      <c r="E166" s="189">
        <f t="shared" ca="1" si="9"/>
        <v>10</v>
      </c>
      <c r="F166" s="207" t="str">
        <f t="shared" ca="1" si="10"/>
        <v>IfcWindow</v>
      </c>
      <c r="G166" s="189">
        <f t="shared" ca="1" si="11"/>
        <v>28</v>
      </c>
      <c r="H166" s="207" t="str">
        <f t="shared" ca="1" si="12"/>
        <v>ElementoDocumenti</v>
      </c>
      <c r="I166" s="189">
        <f t="shared" ca="1" si="13"/>
        <v>43</v>
      </c>
      <c r="J166" s="189">
        <f t="shared" ca="1" si="14"/>
        <v>15</v>
      </c>
      <c r="K166" s="207" t="str">
        <f t="shared" ca="1" si="15"/>
        <v>SchedaMontaggio</v>
      </c>
    </row>
    <row r="167" spans="3:11" x14ac:dyDescent="0.25">
      <c r="C167" s="205" t="str">
        <f t="shared" ca="1" si="8"/>
        <v/>
      </c>
      <c r="D167" s="205" t="str">
        <f t="array" aca="1" ref="D167" ca="1">IFERROR(INDEX(C$41:C$1185,SMALL(IF(C$41:C$1185&lt;&gt;"",ROW(C$41:C$1185)-ROW(C$41)+1),ROWS(D$41:D167))),"")</f>
        <v>IfcWindow.ElementoDocumenti.Installazione</v>
      </c>
      <c r="E167" s="189">
        <f t="shared" ca="1" si="9"/>
        <v>10</v>
      </c>
      <c r="F167" s="207" t="str">
        <f t="shared" ca="1" si="10"/>
        <v>IfcWindow</v>
      </c>
      <c r="G167" s="189">
        <f t="shared" ca="1" si="11"/>
        <v>28</v>
      </c>
      <c r="H167" s="207" t="str">
        <f t="shared" ca="1" si="12"/>
        <v>ElementoDocumenti</v>
      </c>
      <c r="I167" s="189">
        <f t="shared" ca="1" si="13"/>
        <v>41</v>
      </c>
      <c r="J167" s="189">
        <f t="shared" ca="1" si="14"/>
        <v>13</v>
      </c>
      <c r="K167" s="207" t="str">
        <f t="shared" ca="1" si="15"/>
        <v>Installazione</v>
      </c>
    </row>
    <row r="168" spans="3:11" x14ac:dyDescent="0.25">
      <c r="C168" s="205" t="str">
        <f t="shared" ca="1" si="8"/>
        <v/>
      </c>
      <c r="D168" s="205" t="str">
        <f t="array" aca="1" ref="D168" ca="1">IFERROR(INDEX(C$41:C$1185,SMALL(IF(C$41:C$1185&lt;&gt;"",ROW(C$41:C$1185)-ROW(C$41)+1),ROWS(D$41:D168))),"")</f>
        <v>IfcWindow.ElementoDocumenti.MatSupp</v>
      </c>
      <c r="E168" s="189">
        <f t="shared" ca="1" si="9"/>
        <v>10</v>
      </c>
      <c r="F168" s="207" t="str">
        <f t="shared" ca="1" si="10"/>
        <v>IfcWindow</v>
      </c>
      <c r="G168" s="189">
        <f t="shared" ca="1" si="11"/>
        <v>28</v>
      </c>
      <c r="H168" s="207" t="str">
        <f t="shared" ca="1" si="12"/>
        <v>ElementoDocumenti</v>
      </c>
      <c r="I168" s="189">
        <f t="shared" ca="1" si="13"/>
        <v>35</v>
      </c>
      <c r="J168" s="189">
        <f t="shared" ca="1" si="14"/>
        <v>7</v>
      </c>
      <c r="K168" s="207" t="str">
        <f t="shared" ca="1" si="15"/>
        <v>MatSupp</v>
      </c>
    </row>
    <row r="169" spans="3:11" x14ac:dyDescent="0.25">
      <c r="C169" s="205" t="str">
        <f t="shared" ref="C169:C232" ca="1" si="16">OFFSET($C$5,(ROW()-ROW($C$40)-1)-(ROW($C$36)-ROW($C$5)+1)*ROUNDDOWN((ROW()-ROW($C$40)-1)/(ROW($C$36)-ROW($C$5)+1),0),ROUNDDOWN((ROW()-ROW($C$40)-1)/(ROW($C$36)-ROW($C$5)+1),0))</f>
        <v/>
      </c>
      <c r="D169" s="205" t="str">
        <f t="array" aca="1" ref="D169" ca="1">IFERROR(INDEX(C$41:C$1185,SMALL(IF(C$41:C$1185&lt;&gt;"",ROW(C$41:C$1185)-ROW(C$41)+1),ROWS(D$41:D169))),"")</f>
        <v>IfcWindow.ElementoDocumenti.Collaudo</v>
      </c>
      <c r="E169" s="189">
        <f t="shared" ca="1" si="9"/>
        <v>10</v>
      </c>
      <c r="F169" s="207" t="str">
        <f t="shared" ca="1" si="10"/>
        <v>IfcWindow</v>
      </c>
      <c r="G169" s="189">
        <f t="shared" ca="1" si="11"/>
        <v>28</v>
      </c>
      <c r="H169" s="207" t="str">
        <f t="shared" ca="1" si="12"/>
        <v>ElementoDocumenti</v>
      </c>
      <c r="I169" s="189">
        <f t="shared" ca="1" si="13"/>
        <v>36</v>
      </c>
      <c r="J169" s="189">
        <f t="shared" ca="1" si="14"/>
        <v>8</v>
      </c>
      <c r="K169" s="207" t="str">
        <f t="shared" ca="1" si="15"/>
        <v>Collaudo</v>
      </c>
    </row>
    <row r="170" spans="3:11" x14ac:dyDescent="0.25">
      <c r="C170" s="205" t="str">
        <f t="shared" ca="1" si="16"/>
        <v/>
      </c>
      <c r="D170" s="205" t="str">
        <f t="array" aca="1" ref="D170" ca="1">IFERROR(INDEX(C$41:C$1185,SMALL(IF(C$41:C$1185&lt;&gt;"",ROW(C$41:C$1185)-ROW(C$41)+1),ROWS(D$41:D170))),"")</f>
        <v>IfcWindow.ElementoDocumenti.Conformità</v>
      </c>
      <c r="E170" s="189">
        <f t="shared" ref="E170:E233" ca="1" si="17">FIND(".",D170)</f>
        <v>10</v>
      </c>
      <c r="F170" s="207" t="str">
        <f t="shared" ref="F170:F233" ca="1" si="18">LEFT(D170,E170-1)</f>
        <v>IfcWindow</v>
      </c>
      <c r="G170" s="189">
        <f t="shared" ref="G170:G233" ca="1" si="19">FIND(".",D170,E170+1)</f>
        <v>28</v>
      </c>
      <c r="H170" s="207" t="str">
        <f t="shared" ref="H170:H233" ca="1" si="20">MID(D170,E170+1,G170-E170-1)</f>
        <v>ElementoDocumenti</v>
      </c>
      <c r="I170" s="189">
        <f t="shared" ref="I170:I233" ca="1" si="21">LEN(D170)</f>
        <v>38</v>
      </c>
      <c r="J170" s="189">
        <f t="shared" ref="J170:J233" ca="1" si="22">I170-G170</f>
        <v>10</v>
      </c>
      <c r="K170" s="207" t="str">
        <f t="shared" ref="K170:K233" ca="1" si="23">MID(D170,G170+1,J170)</f>
        <v>Conformità</v>
      </c>
    </row>
    <row r="171" spans="3:11" x14ac:dyDescent="0.25">
      <c r="C171" s="205" t="str">
        <f t="shared" ca="1" si="16"/>
        <v/>
      </c>
      <c r="D171" s="205" t="str">
        <f t="array" aca="1" ref="D171" ca="1">IFERROR(INDEX(C$41:C$1185,SMALL(IF(C$41:C$1185&lt;&gt;"",ROW(C$41:C$1185)-ROW(C$41)+1),ROWS(D$41:D171))),"")</f>
        <v>IfcWall.ElementoDatiAnagrafici.Descrizione</v>
      </c>
      <c r="E171" s="189">
        <f t="shared" ca="1" si="17"/>
        <v>8</v>
      </c>
      <c r="F171" s="207" t="str">
        <f t="shared" ca="1" si="18"/>
        <v>IfcWall</v>
      </c>
      <c r="G171" s="189">
        <f t="shared" ca="1" si="19"/>
        <v>31</v>
      </c>
      <c r="H171" s="207" t="str">
        <f t="shared" ca="1" si="20"/>
        <v>ElementoDatiAnagrafici</v>
      </c>
      <c r="I171" s="189">
        <f t="shared" ca="1" si="21"/>
        <v>42</v>
      </c>
      <c r="J171" s="189">
        <f t="shared" ca="1" si="22"/>
        <v>11</v>
      </c>
      <c r="K171" s="207" t="str">
        <f t="shared" ca="1" si="23"/>
        <v>Descrizione</v>
      </c>
    </row>
    <row r="172" spans="3:11" x14ac:dyDescent="0.25">
      <c r="C172" s="205" t="str">
        <f t="shared" ca="1" si="16"/>
        <v>IfcRoof.ElementoDatiAnagrafici.Descrizione</v>
      </c>
      <c r="D172" s="205" t="str">
        <f t="array" aca="1" ref="D172" ca="1">IFERROR(INDEX(C$41:C$1185,SMALL(IF(C$41:C$1185&lt;&gt;"",ROW(C$41:C$1185)-ROW(C$41)+1),ROWS(D$41:D172))),"")</f>
        <v>IfcWall.ElementoDatiQualitativi.IndicePrestazioneAcustica</v>
      </c>
      <c r="E172" s="189">
        <f t="shared" ca="1" si="17"/>
        <v>8</v>
      </c>
      <c r="F172" s="207" t="str">
        <f t="shared" ca="1" si="18"/>
        <v>IfcWall</v>
      </c>
      <c r="G172" s="189">
        <f t="shared" ca="1" si="19"/>
        <v>32</v>
      </c>
      <c r="H172" s="207" t="str">
        <f t="shared" ca="1" si="20"/>
        <v>ElementoDatiQualitativi</v>
      </c>
      <c r="I172" s="189">
        <f t="shared" ca="1" si="21"/>
        <v>57</v>
      </c>
      <c r="J172" s="189">
        <f t="shared" ca="1" si="22"/>
        <v>25</v>
      </c>
      <c r="K172" s="207" t="str">
        <f t="shared" ca="1" si="23"/>
        <v>IndicePrestazioneAcustica</v>
      </c>
    </row>
    <row r="173" spans="3:11" x14ac:dyDescent="0.25">
      <c r="C173" s="205" t="str">
        <f t="shared" ca="1" si="16"/>
        <v/>
      </c>
      <c r="D173" s="205" t="str">
        <f t="array" aca="1" ref="D173" ca="1">IFERROR(INDEX(C$41:C$1185,SMALL(IF(C$41:C$1185&lt;&gt;"",ROW(C$41:C$1185)-ROW(C$41)+1),ROWS(D$41:D173))),"")</f>
        <v>IfcWall.ElementoDatiQualitativi.Portante</v>
      </c>
      <c r="E173" s="189">
        <f t="shared" ca="1" si="17"/>
        <v>8</v>
      </c>
      <c r="F173" s="207" t="str">
        <f t="shared" ca="1" si="18"/>
        <v>IfcWall</v>
      </c>
      <c r="G173" s="189">
        <f t="shared" ca="1" si="19"/>
        <v>32</v>
      </c>
      <c r="H173" s="207" t="str">
        <f t="shared" ca="1" si="20"/>
        <v>ElementoDatiQualitativi</v>
      </c>
      <c r="I173" s="189">
        <f t="shared" ca="1" si="21"/>
        <v>40</v>
      </c>
      <c r="J173" s="189">
        <f t="shared" ca="1" si="22"/>
        <v>8</v>
      </c>
      <c r="K173" s="207" t="str">
        <f t="shared" ca="1" si="23"/>
        <v>Portante</v>
      </c>
    </row>
    <row r="174" spans="3:11" x14ac:dyDescent="0.25">
      <c r="C174" s="205" t="str">
        <f t="shared" ca="1" si="16"/>
        <v/>
      </c>
      <c r="D174" s="205" t="str">
        <f t="array" aca="1" ref="D174" ca="1">IFERROR(INDEX(C$41:C$1185,SMALL(IF(C$41:C$1185&lt;&gt;"",ROW(C$41:C$1185)-ROW(C$41)+1),ROWS(D$41:D174))),"")</f>
        <v>IfcWall.ElementoDatiQualitativi.Esterno</v>
      </c>
      <c r="E174" s="189">
        <f t="shared" ca="1" si="17"/>
        <v>8</v>
      </c>
      <c r="F174" s="207" t="str">
        <f t="shared" ca="1" si="18"/>
        <v>IfcWall</v>
      </c>
      <c r="G174" s="189">
        <f t="shared" ca="1" si="19"/>
        <v>32</v>
      </c>
      <c r="H174" s="207" t="str">
        <f t="shared" ca="1" si="20"/>
        <v>ElementoDatiQualitativi</v>
      </c>
      <c r="I174" s="189">
        <f t="shared" ca="1" si="21"/>
        <v>39</v>
      </c>
      <c r="J174" s="189">
        <f t="shared" ca="1" si="22"/>
        <v>7</v>
      </c>
      <c r="K174" s="207" t="str">
        <f t="shared" ca="1" si="23"/>
        <v>Esterno</v>
      </c>
    </row>
    <row r="175" spans="3:11" x14ac:dyDescent="0.25">
      <c r="C175" s="205" t="str">
        <f t="shared" ca="1" si="16"/>
        <v>IfcRoof.ElementoDatiQualitativi.IndicePrestazioneAcustica</v>
      </c>
      <c r="D175" s="205" t="str">
        <f t="array" aca="1" ref="D175" ca="1">IFERROR(INDEX(C$41:C$1185,SMALL(IF(C$41:C$1185&lt;&gt;"",ROW(C$41:C$1185)-ROW(C$41)+1),ROWS(D$41:D175))),"")</f>
        <v>IfcWall.ElementoDatiQualitativi.Tipologia costruttiva</v>
      </c>
      <c r="E175" s="189">
        <f t="shared" ca="1" si="17"/>
        <v>8</v>
      </c>
      <c r="F175" s="207" t="str">
        <f t="shared" ca="1" si="18"/>
        <v>IfcWall</v>
      </c>
      <c r="G175" s="189">
        <f t="shared" ca="1" si="19"/>
        <v>32</v>
      </c>
      <c r="H175" s="207" t="str">
        <f t="shared" ca="1" si="20"/>
        <v>ElementoDatiQualitativi</v>
      </c>
      <c r="I175" s="189">
        <f t="shared" ca="1" si="21"/>
        <v>53</v>
      </c>
      <c r="J175" s="189">
        <f t="shared" ca="1" si="22"/>
        <v>21</v>
      </c>
      <c r="K175" s="207" t="str">
        <f t="shared" ca="1" si="23"/>
        <v>Tipologia costruttiva</v>
      </c>
    </row>
    <row r="176" spans="3:11" x14ac:dyDescent="0.25">
      <c r="C176" s="205" t="str">
        <f t="shared" ca="1" si="16"/>
        <v/>
      </c>
      <c r="D176" s="205" t="str">
        <f t="array" aca="1" ref="D176" ca="1">IFERROR(INDEX(C$41:C$1185,SMALL(IF(C$41:C$1185&lt;&gt;"",ROW(C$41:C$1185)-ROW(C$41)+1),ROWS(D$41:D176))),"")</f>
        <v>IfcWall.ElementoDatiQualitativi.Criticità Riscontrata</v>
      </c>
      <c r="E176" s="189">
        <f t="shared" ca="1" si="17"/>
        <v>8</v>
      </c>
      <c r="F176" s="207" t="str">
        <f t="shared" ca="1" si="18"/>
        <v>IfcWall</v>
      </c>
      <c r="G176" s="189">
        <f t="shared" ca="1" si="19"/>
        <v>32</v>
      </c>
      <c r="H176" s="207" t="str">
        <f t="shared" ca="1" si="20"/>
        <v>ElementoDatiQualitativi</v>
      </c>
      <c r="I176" s="189">
        <f t="shared" ca="1" si="21"/>
        <v>53</v>
      </c>
      <c r="J176" s="189">
        <f t="shared" ca="1" si="22"/>
        <v>21</v>
      </c>
      <c r="K176" s="207" t="str">
        <f t="shared" ca="1" si="23"/>
        <v>Criticità Riscontrata</v>
      </c>
    </row>
    <row r="177" spans="3:11" x14ac:dyDescent="0.25">
      <c r="C177" s="205" t="str">
        <f t="shared" ca="1" si="16"/>
        <v/>
      </c>
      <c r="D177" s="205" t="str">
        <f t="array" aca="1" ref="D177" ca="1">IFERROR(INDEX(C$41:C$1185,SMALL(IF(C$41:C$1185&lt;&gt;"",ROW(C$41:C$1185)-ROW(C$41)+1),ROWS(D$41:D177))),"")</f>
        <v>IfcWall.ElementoDatiAntincendio.Combustibile</v>
      </c>
      <c r="E177" s="189">
        <f t="shared" ca="1" si="17"/>
        <v>8</v>
      </c>
      <c r="F177" s="207" t="str">
        <f t="shared" ca="1" si="18"/>
        <v>IfcWall</v>
      </c>
      <c r="G177" s="189">
        <f t="shared" ca="1" si="19"/>
        <v>32</v>
      </c>
      <c r="H177" s="207" t="str">
        <f t="shared" ca="1" si="20"/>
        <v>ElementoDatiAntincendio</v>
      </c>
      <c r="I177" s="189">
        <f t="shared" ca="1" si="21"/>
        <v>44</v>
      </c>
      <c r="J177" s="189">
        <f t="shared" ca="1" si="22"/>
        <v>12</v>
      </c>
      <c r="K177" s="207" t="str">
        <f t="shared" ca="1" si="23"/>
        <v>Combustibile</v>
      </c>
    </row>
    <row r="178" spans="3:11" x14ac:dyDescent="0.25">
      <c r="C178" s="205" t="str">
        <f t="shared" ca="1" si="16"/>
        <v>IfcRoof.ElementoDatiQualitativi.Esterno</v>
      </c>
      <c r="D178" s="205" t="str">
        <f t="array" aca="1" ref="D178" ca="1">IFERROR(INDEX(C$41:C$1185,SMALL(IF(C$41:C$1185&lt;&gt;"",ROW(C$41:C$1185)-ROW(C$41)+1),ROWS(D$41:D178))),"")</f>
        <v>IfcWall.ElementoDatiAntincendio.ClassePropagazioneFiamma</v>
      </c>
      <c r="E178" s="189">
        <f t="shared" ca="1" si="17"/>
        <v>8</v>
      </c>
      <c r="F178" s="207" t="str">
        <f t="shared" ca="1" si="18"/>
        <v>IfcWall</v>
      </c>
      <c r="G178" s="189">
        <f t="shared" ca="1" si="19"/>
        <v>32</v>
      </c>
      <c r="H178" s="207" t="str">
        <f t="shared" ca="1" si="20"/>
        <v>ElementoDatiAntincendio</v>
      </c>
      <c r="I178" s="189">
        <f t="shared" ca="1" si="21"/>
        <v>56</v>
      </c>
      <c r="J178" s="189">
        <f t="shared" ca="1" si="22"/>
        <v>24</v>
      </c>
      <c r="K178" s="207" t="str">
        <f t="shared" ca="1" si="23"/>
        <v>ClassePropagazioneFiamma</v>
      </c>
    </row>
    <row r="179" spans="3:11" x14ac:dyDescent="0.25">
      <c r="C179" s="205" t="str">
        <f t="shared" ca="1" si="16"/>
        <v>IfcRoof.ElementoDatiQualitativi.Tipologia costruttiva</v>
      </c>
      <c r="D179" s="205" t="str">
        <f t="array" aca="1" ref="D179" ca="1">IFERROR(INDEX(C$41:C$1185,SMALL(IF(C$41:C$1185&lt;&gt;"",ROW(C$41:C$1185)-ROW(C$41)+1),ROWS(D$41:D179))),"")</f>
        <v>IfcWall.ElementoDatiAntincendio.REI</v>
      </c>
      <c r="E179" s="189">
        <f t="shared" ca="1" si="17"/>
        <v>8</v>
      </c>
      <c r="F179" s="207" t="str">
        <f t="shared" ca="1" si="18"/>
        <v>IfcWall</v>
      </c>
      <c r="G179" s="189">
        <f t="shared" ca="1" si="19"/>
        <v>32</v>
      </c>
      <c r="H179" s="207" t="str">
        <f t="shared" ca="1" si="20"/>
        <v>ElementoDatiAntincendio</v>
      </c>
      <c r="I179" s="189">
        <f t="shared" ca="1" si="21"/>
        <v>35</v>
      </c>
      <c r="J179" s="189">
        <f t="shared" ca="1" si="22"/>
        <v>3</v>
      </c>
      <c r="K179" s="207" t="str">
        <f t="shared" ca="1" si="23"/>
        <v>REI</v>
      </c>
    </row>
    <row r="180" spans="3:11" x14ac:dyDescent="0.25">
      <c r="C180" s="205" t="str">
        <f t="shared" ca="1" si="16"/>
        <v>IfcRoof.ElementoDatiQualitativi.Criticità Riscontrata</v>
      </c>
      <c r="D180" s="205" t="str">
        <f t="array" aca="1" ref="D180" ca="1">IFERROR(INDEX(C$41:C$1185,SMALL(IF(C$41:C$1185&lt;&gt;"",ROW(C$41:C$1185)-ROW(C$41)+1),ROWS(D$41:D180))),"")</f>
        <v>IfcWall.ElementoDatiEnergetici.TrasmittanzaTermica</v>
      </c>
      <c r="E180" s="189">
        <f t="shared" ca="1" si="17"/>
        <v>8</v>
      </c>
      <c r="F180" s="207" t="str">
        <f t="shared" ca="1" si="18"/>
        <v>IfcWall</v>
      </c>
      <c r="G180" s="189">
        <f t="shared" ca="1" si="19"/>
        <v>31</v>
      </c>
      <c r="H180" s="207" t="str">
        <f t="shared" ca="1" si="20"/>
        <v>ElementoDatiEnergetici</v>
      </c>
      <c r="I180" s="189">
        <f t="shared" ca="1" si="21"/>
        <v>50</v>
      </c>
      <c r="J180" s="189">
        <f t="shared" ca="1" si="22"/>
        <v>19</v>
      </c>
      <c r="K180" s="207" t="str">
        <f t="shared" ca="1" si="23"/>
        <v>TrasmittanzaTermica</v>
      </c>
    </row>
    <row r="181" spans="3:11" x14ac:dyDescent="0.25">
      <c r="C181" s="205" t="str">
        <f t="shared" ca="1" si="16"/>
        <v>IfcRoof.ElementoDatiAntincendio.Combustibile</v>
      </c>
      <c r="D181" s="205" t="str">
        <f t="array" aca="1" ref="D181" ca="1">IFERROR(INDEX(C$41:C$1185,SMALL(IF(C$41:C$1185&lt;&gt;"",ROW(C$41:C$1185)-ROW(C$41)+1),ROWS(D$41:D181))),"")</f>
        <v>IfcWall.ElementoDatiEnergetici.ResistenzaTermica</v>
      </c>
      <c r="E181" s="189">
        <f t="shared" ca="1" si="17"/>
        <v>8</v>
      </c>
      <c r="F181" s="207" t="str">
        <f t="shared" ca="1" si="18"/>
        <v>IfcWall</v>
      </c>
      <c r="G181" s="189">
        <f t="shared" ca="1" si="19"/>
        <v>31</v>
      </c>
      <c r="H181" s="207" t="str">
        <f t="shared" ca="1" si="20"/>
        <v>ElementoDatiEnergetici</v>
      </c>
      <c r="I181" s="189">
        <f t="shared" ca="1" si="21"/>
        <v>48</v>
      </c>
      <c r="J181" s="189">
        <f t="shared" ca="1" si="22"/>
        <v>17</v>
      </c>
      <c r="K181" s="207" t="str">
        <f t="shared" ca="1" si="23"/>
        <v>ResistenzaTermica</v>
      </c>
    </row>
    <row r="182" spans="3:11" x14ac:dyDescent="0.25">
      <c r="C182" s="205" t="str">
        <f t="shared" ca="1" si="16"/>
        <v/>
      </c>
      <c r="D182" s="205" t="str">
        <f t="array" aca="1" ref="D182" ca="1">IFERROR(INDEX(C$41:C$1185,SMALL(IF(C$41:C$1185&lt;&gt;"",ROW(C$41:C$1185)-ROW(C$41)+1),ROWS(D$41:D182))),"")</f>
        <v>IfcWall.ElementoCodifica.ClasseElementoTecnico</v>
      </c>
      <c r="E182" s="189">
        <f t="shared" ca="1" si="17"/>
        <v>8</v>
      </c>
      <c r="F182" s="207" t="str">
        <f t="shared" ca="1" si="18"/>
        <v>IfcWall</v>
      </c>
      <c r="G182" s="189">
        <f t="shared" ca="1" si="19"/>
        <v>25</v>
      </c>
      <c r="H182" s="207" t="str">
        <f t="shared" ca="1" si="20"/>
        <v>ElementoCodifica</v>
      </c>
      <c r="I182" s="189">
        <f t="shared" ca="1" si="21"/>
        <v>46</v>
      </c>
      <c r="J182" s="189">
        <f t="shared" ca="1" si="22"/>
        <v>21</v>
      </c>
      <c r="K182" s="207" t="str">
        <f t="shared" ca="1" si="23"/>
        <v>ClasseElementoTecnico</v>
      </c>
    </row>
    <row r="183" spans="3:11" x14ac:dyDescent="0.25">
      <c r="C183" s="205" t="str">
        <f t="shared" ca="1" si="16"/>
        <v>IfcRoof.ElementoDatiAntincendio.ClassePropagazioneFiamma</v>
      </c>
      <c r="D183" s="205" t="str">
        <f t="array" aca="1" ref="D183" ca="1">IFERROR(INDEX(C$41:C$1185,SMALL(IF(C$41:C$1185&lt;&gt;"",ROW(C$41:C$1185)-ROW(C$41)+1),ROWS(D$41:D183))),"")</f>
        <v>IfcWall.ElementoFase.Stato</v>
      </c>
      <c r="E183" s="189">
        <f t="shared" ca="1" si="17"/>
        <v>8</v>
      </c>
      <c r="F183" s="207" t="str">
        <f t="shared" ca="1" si="18"/>
        <v>IfcWall</v>
      </c>
      <c r="G183" s="189">
        <f t="shared" ca="1" si="19"/>
        <v>21</v>
      </c>
      <c r="H183" s="207" t="str">
        <f t="shared" ca="1" si="20"/>
        <v>ElementoFase</v>
      </c>
      <c r="I183" s="189">
        <f t="shared" ca="1" si="21"/>
        <v>26</v>
      </c>
      <c r="J183" s="189">
        <f t="shared" ca="1" si="22"/>
        <v>5</v>
      </c>
      <c r="K183" s="207" t="str">
        <f t="shared" ca="1" si="23"/>
        <v>Stato</v>
      </c>
    </row>
    <row r="184" spans="3:11" x14ac:dyDescent="0.25">
      <c r="C184" s="205" t="str">
        <f t="shared" ca="1" si="16"/>
        <v>IfcRoof.ElementoDatiAntincendio.REI</v>
      </c>
      <c r="D184" s="205" t="str">
        <f t="array" aca="1" ref="D184" ca="1">IFERROR(INDEX(C$41:C$1185,SMALL(IF(C$41:C$1185&lt;&gt;"",ROW(C$41:C$1185)-ROW(C$41)+1),ROWS(D$41:D184))),"")</f>
        <v>IfcWall.ElementoDocumenti.MatSupp</v>
      </c>
      <c r="E184" s="189">
        <f t="shared" ca="1" si="17"/>
        <v>8</v>
      </c>
      <c r="F184" s="207" t="str">
        <f t="shared" ca="1" si="18"/>
        <v>IfcWall</v>
      </c>
      <c r="G184" s="189">
        <f t="shared" ca="1" si="19"/>
        <v>26</v>
      </c>
      <c r="H184" s="207" t="str">
        <f t="shared" ca="1" si="20"/>
        <v>ElementoDocumenti</v>
      </c>
      <c r="I184" s="189">
        <f t="shared" ca="1" si="21"/>
        <v>33</v>
      </c>
      <c r="J184" s="189">
        <f t="shared" ca="1" si="22"/>
        <v>7</v>
      </c>
      <c r="K184" s="207" t="str">
        <f t="shared" ca="1" si="23"/>
        <v>MatSupp</v>
      </c>
    </row>
    <row r="185" spans="3:11" x14ac:dyDescent="0.25">
      <c r="C185" s="205" t="str">
        <f t="shared" ca="1" si="16"/>
        <v>IfcRoof.ElementoDatiEnergetici.TrasmittanzaTermica</v>
      </c>
      <c r="D185" s="205" t="str">
        <f t="array" aca="1" ref="D185" ca="1">IFERROR(INDEX(C$41:C$1185,SMALL(IF(C$41:C$1185&lt;&gt;"",ROW(C$41:C$1185)-ROW(C$41)+1),ROWS(D$41:D185))),"")</f>
        <v>IfcWall.ElementoDocumenti.Collaudo</v>
      </c>
      <c r="E185" s="189">
        <f t="shared" ca="1" si="17"/>
        <v>8</v>
      </c>
      <c r="F185" s="207" t="str">
        <f t="shared" ca="1" si="18"/>
        <v>IfcWall</v>
      </c>
      <c r="G185" s="189">
        <f t="shared" ca="1" si="19"/>
        <v>26</v>
      </c>
      <c r="H185" s="207" t="str">
        <f t="shared" ca="1" si="20"/>
        <v>ElementoDocumenti</v>
      </c>
      <c r="I185" s="189">
        <f t="shared" ca="1" si="21"/>
        <v>34</v>
      </c>
      <c r="J185" s="189">
        <f t="shared" ca="1" si="22"/>
        <v>8</v>
      </c>
      <c r="K185" s="207" t="str">
        <f t="shared" ca="1" si="23"/>
        <v>Collaudo</v>
      </c>
    </row>
    <row r="186" spans="3:11" x14ac:dyDescent="0.25">
      <c r="C186" s="205" t="str">
        <f t="shared" ca="1" si="16"/>
        <v>IfcRoof.ElementoDatiEnergetici.ResistenzaTermica</v>
      </c>
      <c r="D186" s="205" t="str">
        <f t="array" aca="1" ref="D186" ca="1">IFERROR(INDEX(C$41:C$1185,SMALL(IF(C$41:C$1185&lt;&gt;"",ROW(C$41:C$1185)-ROW(C$41)+1),ROWS(D$41:D186))),"")</f>
        <v>IfcWall.ElementoDocumenti.Conformità</v>
      </c>
      <c r="E186" s="189">
        <f t="shared" ca="1" si="17"/>
        <v>8</v>
      </c>
      <c r="F186" s="207" t="str">
        <f t="shared" ca="1" si="18"/>
        <v>IfcWall</v>
      </c>
      <c r="G186" s="189">
        <f t="shared" ca="1" si="19"/>
        <v>26</v>
      </c>
      <c r="H186" s="207" t="str">
        <f t="shared" ca="1" si="20"/>
        <v>ElementoDocumenti</v>
      </c>
      <c r="I186" s="189">
        <f t="shared" ca="1" si="21"/>
        <v>36</v>
      </c>
      <c r="J186" s="189">
        <f t="shared" ca="1" si="22"/>
        <v>10</v>
      </c>
      <c r="K186" s="207" t="str">
        <f t="shared" ca="1" si="23"/>
        <v>Conformità</v>
      </c>
    </row>
    <row r="187" spans="3:11" x14ac:dyDescent="0.25">
      <c r="C187" s="205" t="str">
        <f t="shared" ca="1" si="16"/>
        <v>IfcRoof.ElementoCodifica.ClasseElementoTecnico</v>
      </c>
      <c r="D187" s="205" t="str">
        <f t="array" aca="1" ref="D187" ca="1">IFERROR(INDEX(C$41:C$1185,SMALL(IF(C$41:C$1185&lt;&gt;"",ROW(C$41:C$1185)-ROW(C$41)+1),ROWS(D$41:D187))),"")</f>
        <v>IfcRamp.ElementoDatiAnagrafici.Descrizione</v>
      </c>
      <c r="E187" s="189">
        <f t="shared" ca="1" si="17"/>
        <v>8</v>
      </c>
      <c r="F187" s="207" t="str">
        <f t="shared" ca="1" si="18"/>
        <v>IfcRamp</v>
      </c>
      <c r="G187" s="189">
        <f t="shared" ca="1" si="19"/>
        <v>31</v>
      </c>
      <c r="H187" s="207" t="str">
        <f t="shared" ca="1" si="20"/>
        <v>ElementoDatiAnagrafici</v>
      </c>
      <c r="I187" s="189">
        <f t="shared" ca="1" si="21"/>
        <v>42</v>
      </c>
      <c r="J187" s="189">
        <f t="shared" ca="1" si="22"/>
        <v>11</v>
      </c>
      <c r="K187" s="207" t="str">
        <f t="shared" ca="1" si="23"/>
        <v>Descrizione</v>
      </c>
    </row>
    <row r="188" spans="3:11" x14ac:dyDescent="0.25">
      <c r="C188" s="205" t="str">
        <f t="shared" ca="1" si="16"/>
        <v>IfcRoof.ElementoFase.Stato</v>
      </c>
      <c r="D188" s="205" t="str">
        <f t="array" aca="1" ref="D188" ca="1">IFERROR(INDEX(C$41:C$1185,SMALL(IF(C$41:C$1185&lt;&gt;"",ROW(C$41:C$1185)-ROW(C$41)+1),ROWS(D$41:D188))),"")</f>
        <v>IfcRamp.ElementoDatiQualitativi.AccessibilitaDisabili</v>
      </c>
      <c r="E188" s="189">
        <f t="shared" ca="1" si="17"/>
        <v>8</v>
      </c>
      <c r="F188" s="207" t="str">
        <f t="shared" ca="1" si="18"/>
        <v>IfcRamp</v>
      </c>
      <c r="G188" s="189">
        <f t="shared" ca="1" si="19"/>
        <v>32</v>
      </c>
      <c r="H188" s="207" t="str">
        <f t="shared" ca="1" si="20"/>
        <v>ElementoDatiQualitativi</v>
      </c>
      <c r="I188" s="189">
        <f t="shared" ca="1" si="21"/>
        <v>53</v>
      </c>
      <c r="J188" s="189">
        <f t="shared" ca="1" si="22"/>
        <v>21</v>
      </c>
      <c r="K188" s="207" t="str">
        <f t="shared" ca="1" si="23"/>
        <v>AccessibilitaDisabili</v>
      </c>
    </row>
    <row r="189" spans="3:11" x14ac:dyDescent="0.25">
      <c r="C189" s="205" t="str">
        <f t="shared" ca="1" si="16"/>
        <v/>
      </c>
      <c r="D189" s="205" t="str">
        <f t="array" aca="1" ref="D189" ca="1">IFERROR(INDEX(C$41:C$1185,SMALL(IF(C$41:C$1185&lt;&gt;"",ROW(C$41:C$1185)-ROW(C$41)+1),ROWS(D$41:D189))),"")</f>
        <v>IfcRamp.ElementoDatiQualitativi.Esterno</v>
      </c>
      <c r="E189" s="189">
        <f t="shared" ca="1" si="17"/>
        <v>8</v>
      </c>
      <c r="F189" s="207" t="str">
        <f t="shared" ca="1" si="18"/>
        <v>IfcRamp</v>
      </c>
      <c r="G189" s="189">
        <f t="shared" ca="1" si="19"/>
        <v>32</v>
      </c>
      <c r="H189" s="207" t="str">
        <f t="shared" ca="1" si="20"/>
        <v>ElementoDatiQualitativi</v>
      </c>
      <c r="I189" s="189">
        <f t="shared" ca="1" si="21"/>
        <v>39</v>
      </c>
      <c r="J189" s="189">
        <f t="shared" ca="1" si="22"/>
        <v>7</v>
      </c>
      <c r="K189" s="207" t="str">
        <f t="shared" ca="1" si="23"/>
        <v>Esterno</v>
      </c>
    </row>
    <row r="190" spans="3:11" x14ac:dyDescent="0.25">
      <c r="C190" s="205" t="str">
        <f t="shared" ca="1" si="16"/>
        <v/>
      </c>
      <c r="D190" s="205" t="str">
        <f t="array" aca="1" ref="D190" ca="1">IFERROR(INDEX(C$41:C$1185,SMALL(IF(C$41:C$1185&lt;&gt;"",ROW(C$41:C$1185)-ROW(C$41)+1),ROWS(D$41:D190))),"")</f>
        <v>IfcRamp.ElementoDatiQualitativi.Tipologia costruttiva</v>
      </c>
      <c r="E190" s="189">
        <f t="shared" ca="1" si="17"/>
        <v>8</v>
      </c>
      <c r="F190" s="207" t="str">
        <f t="shared" ca="1" si="18"/>
        <v>IfcRamp</v>
      </c>
      <c r="G190" s="189">
        <f t="shared" ca="1" si="19"/>
        <v>32</v>
      </c>
      <c r="H190" s="207" t="str">
        <f t="shared" ca="1" si="20"/>
        <v>ElementoDatiQualitativi</v>
      </c>
      <c r="I190" s="189">
        <f t="shared" ca="1" si="21"/>
        <v>53</v>
      </c>
      <c r="J190" s="189">
        <f t="shared" ca="1" si="22"/>
        <v>21</v>
      </c>
      <c r="K190" s="207" t="str">
        <f t="shared" ca="1" si="23"/>
        <v>Tipologia costruttiva</v>
      </c>
    </row>
    <row r="191" spans="3:11" x14ac:dyDescent="0.25">
      <c r="C191" s="205" t="str">
        <f t="shared" ca="1" si="16"/>
        <v/>
      </c>
      <c r="D191" s="205" t="str">
        <f t="array" aca="1" ref="D191" ca="1">IFERROR(INDEX(C$41:C$1185,SMALL(IF(C$41:C$1185&lt;&gt;"",ROW(C$41:C$1185)-ROW(C$41)+1),ROWS(D$41:D191))),"")</f>
        <v>IfcRamp.ElementoDatiQualitativi.Criticità Riscontrata</v>
      </c>
      <c r="E191" s="189">
        <f t="shared" ca="1" si="17"/>
        <v>8</v>
      </c>
      <c r="F191" s="207" t="str">
        <f t="shared" ca="1" si="18"/>
        <v>IfcRamp</v>
      </c>
      <c r="G191" s="189">
        <f t="shared" ca="1" si="19"/>
        <v>32</v>
      </c>
      <c r="H191" s="207" t="str">
        <f t="shared" ca="1" si="20"/>
        <v>ElementoDatiQualitativi</v>
      </c>
      <c r="I191" s="189">
        <f t="shared" ca="1" si="21"/>
        <v>53</v>
      </c>
      <c r="J191" s="189">
        <f t="shared" ca="1" si="22"/>
        <v>21</v>
      </c>
      <c r="K191" s="207" t="str">
        <f t="shared" ca="1" si="23"/>
        <v>Criticità Riscontrata</v>
      </c>
    </row>
    <row r="192" spans="3:11" x14ac:dyDescent="0.25">
      <c r="C192" s="205" t="str">
        <f t="shared" ca="1" si="16"/>
        <v/>
      </c>
      <c r="D192" s="205" t="str">
        <f t="array" aca="1" ref="D192" ca="1">IFERROR(INDEX(C$41:C$1185,SMALL(IF(C$41:C$1185&lt;&gt;"",ROW(C$41:C$1185)-ROW(C$41)+1),ROWS(D$41:D192))),"")</f>
        <v>IfcRamp.ElementoDatiAntincendio.Combustibile</v>
      </c>
      <c r="E192" s="189">
        <f t="shared" ca="1" si="17"/>
        <v>8</v>
      </c>
      <c r="F192" s="207" t="str">
        <f t="shared" ca="1" si="18"/>
        <v>IfcRamp</v>
      </c>
      <c r="G192" s="189">
        <f t="shared" ca="1" si="19"/>
        <v>32</v>
      </c>
      <c r="H192" s="207" t="str">
        <f t="shared" ca="1" si="20"/>
        <v>ElementoDatiAntincendio</v>
      </c>
      <c r="I192" s="189">
        <f t="shared" ca="1" si="21"/>
        <v>44</v>
      </c>
      <c r="J192" s="189">
        <f t="shared" ca="1" si="22"/>
        <v>12</v>
      </c>
      <c r="K192" s="207" t="str">
        <f t="shared" ca="1" si="23"/>
        <v>Combustibile</v>
      </c>
    </row>
    <row r="193" spans="3:11" x14ac:dyDescent="0.25">
      <c r="C193" s="205" t="str">
        <f t="shared" ca="1" si="16"/>
        <v/>
      </c>
      <c r="D193" s="205" t="str">
        <f t="array" aca="1" ref="D193" ca="1">IFERROR(INDEX(C$41:C$1185,SMALL(IF(C$41:C$1185&lt;&gt;"",ROW(C$41:C$1185)-ROW(C$41)+1),ROWS(D$41:D193))),"")</f>
        <v>IfcRamp.ElementoDatiAntincendio.UscitaEmergenza</v>
      </c>
      <c r="E193" s="189">
        <f t="shared" ca="1" si="17"/>
        <v>8</v>
      </c>
      <c r="F193" s="207" t="str">
        <f t="shared" ca="1" si="18"/>
        <v>IfcRamp</v>
      </c>
      <c r="G193" s="189">
        <f t="shared" ca="1" si="19"/>
        <v>32</v>
      </c>
      <c r="H193" s="207" t="str">
        <f t="shared" ca="1" si="20"/>
        <v>ElementoDatiAntincendio</v>
      </c>
      <c r="I193" s="189">
        <f t="shared" ca="1" si="21"/>
        <v>47</v>
      </c>
      <c r="J193" s="189">
        <f t="shared" ca="1" si="22"/>
        <v>15</v>
      </c>
      <c r="K193" s="207" t="str">
        <f t="shared" ca="1" si="23"/>
        <v>UscitaEmergenza</v>
      </c>
    </row>
    <row r="194" spans="3:11" x14ac:dyDescent="0.25">
      <c r="C194" s="205" t="str">
        <f t="shared" ca="1" si="16"/>
        <v/>
      </c>
      <c r="D194" s="205" t="str">
        <f t="array" aca="1" ref="D194" ca="1">IFERROR(INDEX(C$41:C$1185,SMALL(IF(C$41:C$1185&lt;&gt;"",ROW(C$41:C$1185)-ROW(C$41)+1),ROWS(D$41:D194))),"")</f>
        <v>IfcRamp.ElementoCodifica.ClasseElementoTecnico</v>
      </c>
      <c r="E194" s="189">
        <f t="shared" ca="1" si="17"/>
        <v>8</v>
      </c>
      <c r="F194" s="207" t="str">
        <f t="shared" ca="1" si="18"/>
        <v>IfcRamp</v>
      </c>
      <c r="G194" s="189">
        <f t="shared" ca="1" si="19"/>
        <v>25</v>
      </c>
      <c r="H194" s="207" t="str">
        <f t="shared" ca="1" si="20"/>
        <v>ElementoCodifica</v>
      </c>
      <c r="I194" s="189">
        <f t="shared" ca="1" si="21"/>
        <v>46</v>
      </c>
      <c r="J194" s="189">
        <f t="shared" ca="1" si="22"/>
        <v>21</v>
      </c>
      <c r="K194" s="207" t="str">
        <f t="shared" ca="1" si="23"/>
        <v>ClasseElementoTecnico</v>
      </c>
    </row>
    <row r="195" spans="3:11" x14ac:dyDescent="0.25">
      <c r="C195" s="205" t="str">
        <f t="shared" ca="1" si="16"/>
        <v/>
      </c>
      <c r="D195" s="205" t="str">
        <f t="array" aca="1" ref="D195" ca="1">IFERROR(INDEX(C$41:C$1185,SMALL(IF(C$41:C$1185&lt;&gt;"",ROW(C$41:C$1185)-ROW(C$41)+1),ROWS(D$41:D195))),"")</f>
        <v>IfcRamp.ElementoFase.Stato</v>
      </c>
      <c r="E195" s="189">
        <f t="shared" ca="1" si="17"/>
        <v>8</v>
      </c>
      <c r="F195" s="207" t="str">
        <f t="shared" ca="1" si="18"/>
        <v>IfcRamp</v>
      </c>
      <c r="G195" s="189">
        <f t="shared" ca="1" si="19"/>
        <v>21</v>
      </c>
      <c r="H195" s="207" t="str">
        <f t="shared" ca="1" si="20"/>
        <v>ElementoFase</v>
      </c>
      <c r="I195" s="189">
        <f t="shared" ca="1" si="21"/>
        <v>26</v>
      </c>
      <c r="J195" s="189">
        <f t="shared" ca="1" si="22"/>
        <v>5</v>
      </c>
      <c r="K195" s="207" t="str">
        <f t="shared" ca="1" si="23"/>
        <v>Stato</v>
      </c>
    </row>
    <row r="196" spans="3:11" x14ac:dyDescent="0.25">
      <c r="C196" s="205" t="str">
        <f t="shared" ca="1" si="16"/>
        <v/>
      </c>
      <c r="D196" s="205" t="str">
        <f t="array" aca="1" ref="D196" ca="1">IFERROR(INDEX(C$41:C$1185,SMALL(IF(C$41:C$1185&lt;&gt;"",ROW(C$41:C$1185)-ROW(C$41)+1),ROWS(D$41:D196))),"")</f>
        <v>IfcRamp.ElementoDocumenti.DB</v>
      </c>
      <c r="E196" s="189">
        <f t="shared" ca="1" si="17"/>
        <v>8</v>
      </c>
      <c r="F196" s="207" t="str">
        <f t="shared" ca="1" si="18"/>
        <v>IfcRamp</v>
      </c>
      <c r="G196" s="189">
        <f t="shared" ca="1" si="19"/>
        <v>26</v>
      </c>
      <c r="H196" s="207" t="str">
        <f t="shared" ca="1" si="20"/>
        <v>ElementoDocumenti</v>
      </c>
      <c r="I196" s="189">
        <f t="shared" ca="1" si="21"/>
        <v>28</v>
      </c>
      <c r="J196" s="189">
        <f t="shared" ca="1" si="22"/>
        <v>2</v>
      </c>
      <c r="K196" s="207" t="str">
        <f t="shared" ca="1" si="23"/>
        <v>DB</v>
      </c>
    </row>
    <row r="197" spans="3:11" x14ac:dyDescent="0.25">
      <c r="C197" s="205" t="str">
        <f t="shared" ca="1" si="16"/>
        <v/>
      </c>
      <c r="D197" s="205" t="str">
        <f t="array" aca="1" ref="D197" ca="1">IFERROR(INDEX(C$41:C$1185,SMALL(IF(C$41:C$1185&lt;&gt;"",ROW(C$41:C$1185)-ROW(C$41)+1),ROWS(D$41:D197))),"")</f>
        <v>IfcStair.ElementoDatiAnagrafici.Numero_di_serie</v>
      </c>
      <c r="E197" s="189">
        <f t="shared" ca="1" si="17"/>
        <v>9</v>
      </c>
      <c r="F197" s="207" t="str">
        <f t="shared" ca="1" si="18"/>
        <v>IfcStair</v>
      </c>
      <c r="G197" s="189">
        <f t="shared" ca="1" si="19"/>
        <v>32</v>
      </c>
      <c r="H197" s="207" t="str">
        <f t="shared" ca="1" si="20"/>
        <v>ElementoDatiAnagrafici</v>
      </c>
      <c r="I197" s="189">
        <f t="shared" ca="1" si="21"/>
        <v>47</v>
      </c>
      <c r="J197" s="189">
        <f t="shared" ca="1" si="22"/>
        <v>15</v>
      </c>
      <c r="K197" s="207" t="str">
        <f t="shared" ca="1" si="23"/>
        <v>Numero_di_serie</v>
      </c>
    </row>
    <row r="198" spans="3:11" x14ac:dyDescent="0.25">
      <c r="C198" s="205" t="str">
        <f t="shared" ca="1" si="16"/>
        <v/>
      </c>
      <c r="D198" s="205" t="str">
        <f t="array" aca="1" ref="D198" ca="1">IFERROR(INDEX(C$41:C$1185,SMALL(IF(C$41:C$1185&lt;&gt;"",ROW(C$41:C$1185)-ROW(C$41)+1),ROWS(D$41:D198))),"")</f>
        <v>IfcStair.ElementoDatiAnagrafici.Fornitore</v>
      </c>
      <c r="E198" s="189">
        <f t="shared" ca="1" si="17"/>
        <v>9</v>
      </c>
      <c r="F198" s="207" t="str">
        <f t="shared" ca="1" si="18"/>
        <v>IfcStair</v>
      </c>
      <c r="G198" s="189">
        <f t="shared" ca="1" si="19"/>
        <v>32</v>
      </c>
      <c r="H198" s="207" t="str">
        <f t="shared" ca="1" si="20"/>
        <v>ElementoDatiAnagrafici</v>
      </c>
      <c r="I198" s="189">
        <f t="shared" ca="1" si="21"/>
        <v>41</v>
      </c>
      <c r="J198" s="189">
        <f t="shared" ca="1" si="22"/>
        <v>9</v>
      </c>
      <c r="K198" s="207" t="str">
        <f t="shared" ca="1" si="23"/>
        <v>Fornitore</v>
      </c>
    </row>
    <row r="199" spans="3:11" x14ac:dyDescent="0.25">
      <c r="C199" s="205" t="str">
        <f t="shared" ca="1" si="16"/>
        <v>IfcRoof.ElementoDocumenti.Collaudo</v>
      </c>
      <c r="D199" s="205" t="str">
        <f t="array" aca="1" ref="D199" ca="1">IFERROR(INDEX(C$41:C$1185,SMALL(IF(C$41:C$1185&lt;&gt;"",ROW(C$41:C$1185)-ROW(C$41)+1),ROWS(D$41:D199))),"")</f>
        <v>IfcStair.ElementoDatiAnagrafici.Installatore</v>
      </c>
      <c r="E199" s="189">
        <f t="shared" ca="1" si="17"/>
        <v>9</v>
      </c>
      <c r="F199" s="207" t="str">
        <f t="shared" ca="1" si="18"/>
        <v>IfcStair</v>
      </c>
      <c r="G199" s="189">
        <f t="shared" ca="1" si="19"/>
        <v>32</v>
      </c>
      <c r="H199" s="207" t="str">
        <f t="shared" ca="1" si="20"/>
        <v>ElementoDatiAnagrafici</v>
      </c>
      <c r="I199" s="189">
        <f t="shared" ca="1" si="21"/>
        <v>44</v>
      </c>
      <c r="J199" s="189">
        <f t="shared" ca="1" si="22"/>
        <v>12</v>
      </c>
      <c r="K199" s="207" t="str">
        <f t="shared" ca="1" si="23"/>
        <v>Installatore</v>
      </c>
    </row>
    <row r="200" spans="3:11" x14ac:dyDescent="0.25">
      <c r="C200" s="205" t="str">
        <f t="shared" ca="1" si="16"/>
        <v>IfcRoof.ElementoDocumenti.Conformità</v>
      </c>
      <c r="D200" s="205" t="str">
        <f t="array" aca="1" ref="D200" ca="1">IFERROR(INDEX(C$41:C$1185,SMALL(IF(C$41:C$1185&lt;&gt;"",ROW(C$41:C$1185)-ROW(C$41)+1),ROWS(D$41:D200))),"")</f>
        <v>IfcStair.ElementoDatiAnagrafici.Descrizione</v>
      </c>
      <c r="E200" s="189">
        <f t="shared" ca="1" si="17"/>
        <v>9</v>
      </c>
      <c r="F200" s="207" t="str">
        <f t="shared" ca="1" si="18"/>
        <v>IfcStair</v>
      </c>
      <c r="G200" s="189">
        <f t="shared" ca="1" si="19"/>
        <v>32</v>
      </c>
      <c r="H200" s="207" t="str">
        <f t="shared" ca="1" si="20"/>
        <v>ElementoDatiAnagrafici</v>
      </c>
      <c r="I200" s="189">
        <f t="shared" ca="1" si="21"/>
        <v>43</v>
      </c>
      <c r="J200" s="189">
        <f t="shared" ca="1" si="22"/>
        <v>11</v>
      </c>
      <c r="K200" s="207" t="str">
        <f t="shared" ca="1" si="23"/>
        <v>Descrizione</v>
      </c>
    </row>
    <row r="201" spans="3:11" x14ac:dyDescent="0.25">
      <c r="C201" s="205" t="str">
        <f t="shared" ca="1" si="16"/>
        <v>IfcWindow.ElementoDatiAnagrafici.Numero_di_serie</v>
      </c>
      <c r="D201" s="205" t="str">
        <f t="array" aca="1" ref="D201" ca="1">IFERROR(INDEX(C$41:C$1185,SMALL(IF(C$41:C$1185&lt;&gt;"",ROW(C$41:C$1185)-ROW(C$41)+1),ROWS(D$41:D201))),"")</f>
        <v>IfcStair.ElementoDatiAnagrafici.Modello</v>
      </c>
      <c r="E201" s="189">
        <f t="shared" ca="1" si="17"/>
        <v>9</v>
      </c>
      <c r="F201" s="207" t="str">
        <f t="shared" ca="1" si="18"/>
        <v>IfcStair</v>
      </c>
      <c r="G201" s="189">
        <f t="shared" ca="1" si="19"/>
        <v>32</v>
      </c>
      <c r="H201" s="207" t="str">
        <f t="shared" ca="1" si="20"/>
        <v>ElementoDatiAnagrafici</v>
      </c>
      <c r="I201" s="189">
        <f t="shared" ca="1" si="21"/>
        <v>39</v>
      </c>
      <c r="J201" s="189">
        <f t="shared" ca="1" si="22"/>
        <v>7</v>
      </c>
      <c r="K201" s="207" t="str">
        <f t="shared" ca="1" si="23"/>
        <v>Modello</v>
      </c>
    </row>
    <row r="202" spans="3:11" x14ac:dyDescent="0.25">
      <c r="C202" s="205" t="str">
        <f t="shared" ca="1" si="16"/>
        <v>IfcWindow.ElementoDatiAnagrafici.Fornitore</v>
      </c>
      <c r="D202" s="205" t="str">
        <f t="array" aca="1" ref="D202" ca="1">IFERROR(INDEX(C$41:C$1185,SMALL(IF(C$41:C$1185&lt;&gt;"",ROW(C$41:C$1185)-ROW(C$41)+1),ROWS(D$41:D202))),"")</f>
        <v>IfcStair.ElementoDatiAnagrafici.Produttore</v>
      </c>
      <c r="E202" s="189">
        <f t="shared" ca="1" si="17"/>
        <v>9</v>
      </c>
      <c r="F202" s="207" t="str">
        <f t="shared" ca="1" si="18"/>
        <v>IfcStair</v>
      </c>
      <c r="G202" s="189">
        <f t="shared" ca="1" si="19"/>
        <v>32</v>
      </c>
      <c r="H202" s="207" t="str">
        <f t="shared" ca="1" si="20"/>
        <v>ElementoDatiAnagrafici</v>
      </c>
      <c r="I202" s="189">
        <f t="shared" ca="1" si="21"/>
        <v>42</v>
      </c>
      <c r="J202" s="189">
        <f t="shared" ca="1" si="22"/>
        <v>10</v>
      </c>
      <c r="K202" s="207" t="str">
        <f t="shared" ca="1" si="23"/>
        <v>Produttore</v>
      </c>
    </row>
    <row r="203" spans="3:11" x14ac:dyDescent="0.25">
      <c r="C203" s="205" t="str">
        <f t="shared" ca="1" si="16"/>
        <v>IfcWindow.ElementoDatiAnagrafici.Installatore</v>
      </c>
      <c r="D203" s="205" t="str">
        <f t="array" aca="1" ref="D203" ca="1">IFERROR(INDEX(C$41:C$1185,SMALL(IF(C$41:C$1185&lt;&gt;"",ROW(C$41:C$1185)-ROW(C$41)+1),ROWS(D$41:D203))),"")</f>
        <v>IfcStair.ElementoDatiQualitativi.AccessibilitaDisabili</v>
      </c>
      <c r="E203" s="189">
        <f t="shared" ca="1" si="17"/>
        <v>9</v>
      </c>
      <c r="F203" s="207" t="str">
        <f t="shared" ca="1" si="18"/>
        <v>IfcStair</v>
      </c>
      <c r="G203" s="189">
        <f t="shared" ca="1" si="19"/>
        <v>33</v>
      </c>
      <c r="H203" s="207" t="str">
        <f t="shared" ca="1" si="20"/>
        <v>ElementoDatiQualitativi</v>
      </c>
      <c r="I203" s="189">
        <f t="shared" ca="1" si="21"/>
        <v>54</v>
      </c>
      <c r="J203" s="189">
        <f t="shared" ca="1" si="22"/>
        <v>21</v>
      </c>
      <c r="K203" s="207" t="str">
        <f t="shared" ca="1" si="23"/>
        <v>AccessibilitaDisabili</v>
      </c>
    </row>
    <row r="204" spans="3:11" x14ac:dyDescent="0.25">
      <c r="C204" s="205" t="str">
        <f t="shared" ca="1" si="16"/>
        <v>IfcWindow.ElementoDatiAnagrafici.Descrizione</v>
      </c>
      <c r="D204" s="205" t="str">
        <f t="array" aca="1" ref="D204" ca="1">IFERROR(INDEX(C$41:C$1185,SMALL(IF(C$41:C$1185&lt;&gt;"",ROW(C$41:C$1185)-ROW(C$41)+1),ROWS(D$41:D204))),"")</f>
        <v>IfcStair.ElementoDatiQualitativi.Esterno</v>
      </c>
      <c r="E204" s="189">
        <f t="shared" ca="1" si="17"/>
        <v>9</v>
      </c>
      <c r="F204" s="207" t="str">
        <f t="shared" ca="1" si="18"/>
        <v>IfcStair</v>
      </c>
      <c r="G204" s="189">
        <f t="shared" ca="1" si="19"/>
        <v>33</v>
      </c>
      <c r="H204" s="207" t="str">
        <f t="shared" ca="1" si="20"/>
        <v>ElementoDatiQualitativi</v>
      </c>
      <c r="I204" s="189">
        <f t="shared" ca="1" si="21"/>
        <v>40</v>
      </c>
      <c r="J204" s="189">
        <f t="shared" ca="1" si="22"/>
        <v>7</v>
      </c>
      <c r="K204" s="207" t="str">
        <f t="shared" ca="1" si="23"/>
        <v>Esterno</v>
      </c>
    </row>
    <row r="205" spans="3:11" x14ac:dyDescent="0.25">
      <c r="C205" s="205" t="str">
        <f t="shared" ca="1" si="16"/>
        <v>IfcWindow.ElementoDatiAnagrafici.Modello</v>
      </c>
      <c r="D205" s="205" t="str">
        <f t="array" aca="1" ref="D205" ca="1">IFERROR(INDEX(C$41:C$1185,SMALL(IF(C$41:C$1185&lt;&gt;"",ROW(C$41:C$1185)-ROW(C$41)+1),ROWS(D$41:D205))),"")</f>
        <v>IfcStair.ElementoDatiQualitativi.Tipologia costruttiva</v>
      </c>
      <c r="E205" s="189">
        <f t="shared" ca="1" si="17"/>
        <v>9</v>
      </c>
      <c r="F205" s="207" t="str">
        <f t="shared" ca="1" si="18"/>
        <v>IfcStair</v>
      </c>
      <c r="G205" s="189">
        <f t="shared" ca="1" si="19"/>
        <v>33</v>
      </c>
      <c r="H205" s="207" t="str">
        <f t="shared" ca="1" si="20"/>
        <v>ElementoDatiQualitativi</v>
      </c>
      <c r="I205" s="189">
        <f t="shared" ca="1" si="21"/>
        <v>54</v>
      </c>
      <c r="J205" s="189">
        <f t="shared" ca="1" si="22"/>
        <v>21</v>
      </c>
      <c r="K205" s="207" t="str">
        <f t="shared" ca="1" si="23"/>
        <v>Tipologia costruttiva</v>
      </c>
    </row>
    <row r="206" spans="3:11" x14ac:dyDescent="0.25">
      <c r="C206" s="205" t="str">
        <f t="shared" ca="1" si="16"/>
        <v>IfcWindow.ElementoDatiAnagrafici.Produttore</v>
      </c>
      <c r="D206" s="205" t="str">
        <f t="array" aca="1" ref="D206" ca="1">IFERROR(INDEX(C$41:C$1185,SMALL(IF(C$41:C$1185&lt;&gt;"",ROW(C$41:C$1185)-ROW(C$41)+1),ROWS(D$41:D206))),"")</f>
        <v>IfcStair.ElementoDatiQualitativi.Criticità Riscontrata</v>
      </c>
      <c r="E206" s="189">
        <f t="shared" ca="1" si="17"/>
        <v>9</v>
      </c>
      <c r="F206" s="207" t="str">
        <f t="shared" ca="1" si="18"/>
        <v>IfcStair</v>
      </c>
      <c r="G206" s="189">
        <f t="shared" ca="1" si="19"/>
        <v>33</v>
      </c>
      <c r="H206" s="207" t="str">
        <f t="shared" ca="1" si="20"/>
        <v>ElementoDatiQualitativi</v>
      </c>
      <c r="I206" s="189">
        <f t="shared" ca="1" si="21"/>
        <v>54</v>
      </c>
      <c r="J206" s="189">
        <f t="shared" ca="1" si="22"/>
        <v>21</v>
      </c>
      <c r="K206" s="207" t="str">
        <f t="shared" ca="1" si="23"/>
        <v>Criticità Riscontrata</v>
      </c>
    </row>
    <row r="207" spans="3:11" x14ac:dyDescent="0.25">
      <c r="C207" s="205" t="str">
        <f t="shared" ca="1" si="16"/>
        <v>IfcWindow.ElementoDatiQualitativi.IndicePrestazioneAcustica</v>
      </c>
      <c r="D207" s="205" t="str">
        <f t="array" aca="1" ref="D207" ca="1">IFERROR(INDEX(C$41:C$1185,SMALL(IF(C$41:C$1185&lt;&gt;"",ROW(C$41:C$1185)-ROW(C$41)+1),ROWS(D$41:D207))),"")</f>
        <v>IfcStair.ElementoDatiAntincendio.Combustibile</v>
      </c>
      <c r="E207" s="189">
        <f t="shared" ca="1" si="17"/>
        <v>9</v>
      </c>
      <c r="F207" s="207" t="str">
        <f t="shared" ca="1" si="18"/>
        <v>IfcStair</v>
      </c>
      <c r="G207" s="189">
        <f t="shared" ca="1" si="19"/>
        <v>33</v>
      </c>
      <c r="H207" s="207" t="str">
        <f t="shared" ca="1" si="20"/>
        <v>ElementoDatiAntincendio</v>
      </c>
      <c r="I207" s="189">
        <f t="shared" ca="1" si="21"/>
        <v>45</v>
      </c>
      <c r="J207" s="189">
        <f t="shared" ca="1" si="22"/>
        <v>12</v>
      </c>
      <c r="K207" s="207" t="str">
        <f t="shared" ca="1" si="23"/>
        <v>Combustibile</v>
      </c>
    </row>
    <row r="208" spans="3:11" x14ac:dyDescent="0.25">
      <c r="C208" s="205" t="str">
        <f t="shared" ca="1" si="16"/>
        <v/>
      </c>
      <c r="D208" s="205" t="str">
        <f t="array" aca="1" ref="D208" ca="1">IFERROR(INDEX(C$41:C$1185,SMALL(IF(C$41:C$1185&lt;&gt;"",ROW(C$41:C$1185)-ROW(C$41)+1),ROWS(D$41:D208))),"")</f>
        <v>IfcStair.ElementoDatiAntincendio.UscitaEmergenza</v>
      </c>
      <c r="E208" s="189">
        <f t="shared" ca="1" si="17"/>
        <v>9</v>
      </c>
      <c r="F208" s="207" t="str">
        <f t="shared" ca="1" si="18"/>
        <v>IfcStair</v>
      </c>
      <c r="G208" s="189">
        <f t="shared" ca="1" si="19"/>
        <v>33</v>
      </c>
      <c r="H208" s="207" t="str">
        <f t="shared" ca="1" si="20"/>
        <v>ElementoDatiAntincendio</v>
      </c>
      <c r="I208" s="189">
        <f t="shared" ca="1" si="21"/>
        <v>48</v>
      </c>
      <c r="J208" s="189">
        <f t="shared" ca="1" si="22"/>
        <v>15</v>
      </c>
      <c r="K208" s="207" t="str">
        <f t="shared" ca="1" si="23"/>
        <v>UscitaEmergenza</v>
      </c>
    </row>
    <row r="209" spans="3:11" x14ac:dyDescent="0.25">
      <c r="C209" s="205" t="str">
        <f t="shared" ca="1" si="16"/>
        <v/>
      </c>
      <c r="D209" s="205" t="str">
        <f t="array" aca="1" ref="D209" ca="1">IFERROR(INDEX(C$41:C$1185,SMALL(IF(C$41:C$1185&lt;&gt;"",ROW(C$41:C$1185)-ROW(C$41)+1),ROWS(D$41:D209))),"")</f>
        <v>IfcStair.ElementoCodifica.ClasseElementoTecnico</v>
      </c>
      <c r="E209" s="189">
        <f t="shared" ca="1" si="17"/>
        <v>9</v>
      </c>
      <c r="F209" s="207" t="str">
        <f t="shared" ca="1" si="18"/>
        <v>IfcStair</v>
      </c>
      <c r="G209" s="189">
        <f t="shared" ca="1" si="19"/>
        <v>26</v>
      </c>
      <c r="H209" s="207" t="str">
        <f t="shared" ca="1" si="20"/>
        <v>ElementoCodifica</v>
      </c>
      <c r="I209" s="189">
        <f t="shared" ca="1" si="21"/>
        <v>47</v>
      </c>
      <c r="J209" s="189">
        <f t="shared" ca="1" si="22"/>
        <v>21</v>
      </c>
      <c r="K209" s="207" t="str">
        <f t="shared" ca="1" si="23"/>
        <v>ClasseElementoTecnico</v>
      </c>
    </row>
    <row r="210" spans="3:11" x14ac:dyDescent="0.25">
      <c r="C210" s="205" t="str">
        <f t="shared" ca="1" si="16"/>
        <v>IfcWindow.ElementoDatiQualitativi.Esterno</v>
      </c>
      <c r="D210" s="205" t="str">
        <f t="array" aca="1" ref="D210" ca="1">IFERROR(INDEX(C$41:C$1185,SMALL(IF(C$41:C$1185&lt;&gt;"",ROW(C$41:C$1185)-ROW(C$41)+1),ROWS(D$41:D210))),"")</f>
        <v>IfcStair.ElementoFase.Stato</v>
      </c>
      <c r="E210" s="189">
        <f t="shared" ca="1" si="17"/>
        <v>9</v>
      </c>
      <c r="F210" s="207" t="str">
        <f t="shared" ca="1" si="18"/>
        <v>IfcStair</v>
      </c>
      <c r="G210" s="189">
        <f t="shared" ca="1" si="19"/>
        <v>22</v>
      </c>
      <c r="H210" s="207" t="str">
        <f t="shared" ca="1" si="20"/>
        <v>ElementoFase</v>
      </c>
      <c r="I210" s="189">
        <f t="shared" ca="1" si="21"/>
        <v>27</v>
      </c>
      <c r="J210" s="189">
        <f t="shared" ca="1" si="22"/>
        <v>5</v>
      </c>
      <c r="K210" s="207" t="str">
        <f t="shared" ca="1" si="23"/>
        <v>Stato</v>
      </c>
    </row>
    <row r="211" spans="3:11" x14ac:dyDescent="0.25">
      <c r="C211" s="205" t="str">
        <f t="shared" ca="1" si="16"/>
        <v>IfcWindow.ElementoDatiQualitativi.Tipologia costruttiva</v>
      </c>
      <c r="D211" s="205" t="str">
        <f t="array" aca="1" ref="D211" ca="1">IFERROR(INDEX(C$41:C$1185,SMALL(IF(C$41:C$1185&lt;&gt;"",ROW(C$41:C$1185)-ROW(C$41)+1),ROWS(D$41:D211))),"")</f>
        <v>IfcStair.ElementoDocumenti.MUM</v>
      </c>
      <c r="E211" s="189">
        <f t="shared" ca="1" si="17"/>
        <v>9</v>
      </c>
      <c r="F211" s="207" t="str">
        <f t="shared" ca="1" si="18"/>
        <v>IfcStair</v>
      </c>
      <c r="G211" s="189">
        <f t="shared" ca="1" si="19"/>
        <v>27</v>
      </c>
      <c r="H211" s="207" t="str">
        <f t="shared" ca="1" si="20"/>
        <v>ElementoDocumenti</v>
      </c>
      <c r="I211" s="189">
        <f t="shared" ca="1" si="21"/>
        <v>30</v>
      </c>
      <c r="J211" s="189">
        <f t="shared" ca="1" si="22"/>
        <v>3</v>
      </c>
      <c r="K211" s="207" t="str">
        <f t="shared" ca="1" si="23"/>
        <v>MUM</v>
      </c>
    </row>
    <row r="212" spans="3:11" x14ac:dyDescent="0.25">
      <c r="C212" s="205" t="str">
        <f t="shared" ca="1" si="16"/>
        <v>IfcWindow.ElementoDatiQualitativi.Criticità Riscontrata</v>
      </c>
      <c r="D212" s="205" t="str">
        <f t="array" aca="1" ref="D212" ca="1">IFERROR(INDEX(C$41:C$1185,SMALL(IF(C$41:C$1185&lt;&gt;"",ROW(C$41:C$1185)-ROW(C$41)+1),ROWS(D$41:D212))),"")</f>
        <v>IfcStair.ElementoDocumenti.SchedaTecnica</v>
      </c>
      <c r="E212" s="189">
        <f t="shared" ca="1" si="17"/>
        <v>9</v>
      </c>
      <c r="F212" s="207" t="str">
        <f t="shared" ca="1" si="18"/>
        <v>IfcStair</v>
      </c>
      <c r="G212" s="189">
        <f t="shared" ca="1" si="19"/>
        <v>27</v>
      </c>
      <c r="H212" s="207" t="str">
        <f t="shared" ca="1" si="20"/>
        <v>ElementoDocumenti</v>
      </c>
      <c r="I212" s="189">
        <f t="shared" ca="1" si="21"/>
        <v>40</v>
      </c>
      <c r="J212" s="189">
        <f t="shared" ca="1" si="22"/>
        <v>13</v>
      </c>
      <c r="K212" s="207" t="str">
        <f t="shared" ca="1" si="23"/>
        <v>SchedaTecnica</v>
      </c>
    </row>
    <row r="213" spans="3:11" x14ac:dyDescent="0.25">
      <c r="C213" s="205" t="str">
        <f t="shared" ca="1" si="16"/>
        <v>IfcWindow.ElementoDatiAntincendio.Combustibile</v>
      </c>
      <c r="D213" s="205" t="str">
        <f t="array" aca="1" ref="D213" ca="1">IFERROR(INDEX(C$41:C$1185,SMALL(IF(C$41:C$1185&lt;&gt;"",ROW(C$41:C$1185)-ROW(C$41)+1),ROWS(D$41:D213))),"")</f>
        <v>IfcStair.ElementoDocumenti.Website</v>
      </c>
      <c r="E213" s="189">
        <f t="shared" ca="1" si="17"/>
        <v>9</v>
      </c>
      <c r="F213" s="207" t="str">
        <f t="shared" ca="1" si="18"/>
        <v>IfcStair</v>
      </c>
      <c r="G213" s="189">
        <f t="shared" ca="1" si="19"/>
        <v>27</v>
      </c>
      <c r="H213" s="207" t="str">
        <f t="shared" ca="1" si="20"/>
        <v>ElementoDocumenti</v>
      </c>
      <c r="I213" s="189">
        <f t="shared" ca="1" si="21"/>
        <v>34</v>
      </c>
      <c r="J213" s="189">
        <f t="shared" ca="1" si="22"/>
        <v>7</v>
      </c>
      <c r="K213" s="207" t="str">
        <f t="shared" ca="1" si="23"/>
        <v>Website</v>
      </c>
    </row>
    <row r="214" spans="3:11" x14ac:dyDescent="0.25">
      <c r="C214" s="205" t="str">
        <f t="shared" ca="1" si="16"/>
        <v>IfcWindow.ElementoDatiAntincendio.UscitaEmergenza</v>
      </c>
      <c r="D214" s="205" t="str">
        <f t="array" aca="1" ref="D214" ca="1">IFERROR(INDEX(C$41:C$1185,SMALL(IF(C$41:C$1185&lt;&gt;"",ROW(C$41:C$1185)-ROW(C$41)+1),ROWS(D$41:D214))),"")</f>
        <v>IfcStair.ElementoDocumenti.DB</v>
      </c>
      <c r="E214" s="189">
        <f t="shared" ca="1" si="17"/>
        <v>9</v>
      </c>
      <c r="F214" s="207" t="str">
        <f t="shared" ca="1" si="18"/>
        <v>IfcStair</v>
      </c>
      <c r="G214" s="189">
        <f t="shared" ca="1" si="19"/>
        <v>27</v>
      </c>
      <c r="H214" s="207" t="str">
        <f t="shared" ca="1" si="20"/>
        <v>ElementoDocumenti</v>
      </c>
      <c r="I214" s="189">
        <f t="shared" ca="1" si="21"/>
        <v>29</v>
      </c>
      <c r="J214" s="189">
        <f t="shared" ca="1" si="22"/>
        <v>2</v>
      </c>
      <c r="K214" s="207" t="str">
        <f t="shared" ca="1" si="23"/>
        <v>DB</v>
      </c>
    </row>
    <row r="215" spans="3:11" x14ac:dyDescent="0.25">
      <c r="C215" s="205" t="str">
        <f t="shared" ca="1" si="16"/>
        <v>IfcWindow.ElementoDatiAntincendio.ClassePropagazioneFiamma</v>
      </c>
      <c r="D215" s="205" t="str">
        <f t="array" aca="1" ref="D215" ca="1">IFERROR(INDEX(C$41:C$1185,SMALL(IF(C$41:C$1185&lt;&gt;"",ROW(C$41:C$1185)-ROW(C$41)+1),ROWS(D$41:D215))),"")</f>
        <v>IfcStair.ElementoDocumenti.CertProd</v>
      </c>
      <c r="E215" s="189">
        <f t="shared" ca="1" si="17"/>
        <v>9</v>
      </c>
      <c r="F215" s="207" t="str">
        <f t="shared" ca="1" si="18"/>
        <v>IfcStair</v>
      </c>
      <c r="G215" s="189">
        <f t="shared" ca="1" si="19"/>
        <v>27</v>
      </c>
      <c r="H215" s="207" t="str">
        <f t="shared" ca="1" si="20"/>
        <v>ElementoDocumenti</v>
      </c>
      <c r="I215" s="189">
        <f t="shared" ca="1" si="21"/>
        <v>35</v>
      </c>
      <c r="J215" s="189">
        <f t="shared" ca="1" si="22"/>
        <v>8</v>
      </c>
      <c r="K215" s="207" t="str">
        <f t="shared" ca="1" si="23"/>
        <v>CertProd</v>
      </c>
    </row>
    <row r="216" spans="3:11" x14ac:dyDescent="0.25">
      <c r="C216" s="205" t="str">
        <f t="shared" ca="1" si="16"/>
        <v>IfcWindow.ElementoDatiAntincendio.REI</v>
      </c>
      <c r="D216" s="205" t="str">
        <f t="array" aca="1" ref="D216" ca="1">IFERROR(INDEX(C$41:C$1185,SMALL(IF(C$41:C$1185&lt;&gt;"",ROW(C$41:C$1185)-ROW(C$41)+1),ROWS(D$41:D216))),"")</f>
        <v>IfcStair.ElementoDocumenti.SertSupl</v>
      </c>
      <c r="E216" s="189">
        <f t="shared" ca="1" si="17"/>
        <v>9</v>
      </c>
      <c r="F216" s="207" t="str">
        <f t="shared" ca="1" si="18"/>
        <v>IfcStair</v>
      </c>
      <c r="G216" s="189">
        <f t="shared" ca="1" si="19"/>
        <v>27</v>
      </c>
      <c r="H216" s="207" t="str">
        <f t="shared" ca="1" si="20"/>
        <v>ElementoDocumenti</v>
      </c>
      <c r="I216" s="189">
        <f t="shared" ca="1" si="21"/>
        <v>35</v>
      </c>
      <c r="J216" s="189">
        <f t="shared" ca="1" si="22"/>
        <v>8</v>
      </c>
      <c r="K216" s="207" t="str">
        <f t="shared" ca="1" si="23"/>
        <v>SertSupl</v>
      </c>
    </row>
    <row r="217" spans="3:11" x14ac:dyDescent="0.25">
      <c r="C217" s="205" t="str">
        <f t="shared" ca="1" si="16"/>
        <v>IfcWindow.ElementoDatiEnergetici.TrasmittanzaTermica</v>
      </c>
      <c r="D217" s="205" t="str">
        <f t="array" aca="1" ref="D217" ca="1">IFERROR(INDEX(C$41:C$1185,SMALL(IF(C$41:C$1185&lt;&gt;"",ROW(C$41:C$1185)-ROW(C$41)+1),ROWS(D$41:D217))),"")</f>
        <v>IfcStair.ElementoDocumenti.SchedaMontaggio</v>
      </c>
      <c r="E217" s="189">
        <f t="shared" ca="1" si="17"/>
        <v>9</v>
      </c>
      <c r="F217" s="207" t="str">
        <f t="shared" ca="1" si="18"/>
        <v>IfcStair</v>
      </c>
      <c r="G217" s="189">
        <f t="shared" ca="1" si="19"/>
        <v>27</v>
      </c>
      <c r="H217" s="207" t="str">
        <f t="shared" ca="1" si="20"/>
        <v>ElementoDocumenti</v>
      </c>
      <c r="I217" s="189">
        <f t="shared" ca="1" si="21"/>
        <v>42</v>
      </c>
      <c r="J217" s="189">
        <f t="shared" ca="1" si="22"/>
        <v>15</v>
      </c>
      <c r="K217" s="207" t="str">
        <f t="shared" ca="1" si="23"/>
        <v>SchedaMontaggio</v>
      </c>
    </row>
    <row r="218" spans="3:11" x14ac:dyDescent="0.25">
      <c r="C218" s="205" t="str">
        <f t="shared" ca="1" si="16"/>
        <v>IfcWindow.ElementoDatiEnergetici.ResistenzaTermica</v>
      </c>
      <c r="D218" s="205" t="str">
        <f t="array" aca="1" ref="D218" ca="1">IFERROR(INDEX(C$41:C$1185,SMALL(IF(C$41:C$1185&lt;&gt;"",ROW(C$41:C$1185)-ROW(C$41)+1),ROWS(D$41:D218))),"")</f>
        <v>IfcStair.ElementoDocumenti.Installazione</v>
      </c>
      <c r="E218" s="189">
        <f t="shared" ca="1" si="17"/>
        <v>9</v>
      </c>
      <c r="F218" s="207" t="str">
        <f t="shared" ca="1" si="18"/>
        <v>IfcStair</v>
      </c>
      <c r="G218" s="189">
        <f t="shared" ca="1" si="19"/>
        <v>27</v>
      </c>
      <c r="H218" s="207" t="str">
        <f t="shared" ca="1" si="20"/>
        <v>ElementoDocumenti</v>
      </c>
      <c r="I218" s="189">
        <f t="shared" ca="1" si="21"/>
        <v>40</v>
      </c>
      <c r="J218" s="189">
        <f t="shared" ca="1" si="22"/>
        <v>13</v>
      </c>
      <c r="K218" s="207" t="str">
        <f t="shared" ca="1" si="23"/>
        <v>Installazione</v>
      </c>
    </row>
    <row r="219" spans="3:11" x14ac:dyDescent="0.25">
      <c r="C219" s="205" t="str">
        <f t="shared" ca="1" si="16"/>
        <v>IfcWindow.ElementoCodifica.ClasseElementoTecnico</v>
      </c>
      <c r="D219" s="205" t="str">
        <f t="array" aca="1" ref="D219" ca="1">IFERROR(INDEX(C$41:C$1185,SMALL(IF(C$41:C$1185&lt;&gt;"",ROW(C$41:C$1185)-ROW(C$41)+1),ROWS(D$41:D219))),"")</f>
        <v>IfcStair.ElementoDocumenti.MatSupp</v>
      </c>
      <c r="E219" s="189">
        <f t="shared" ca="1" si="17"/>
        <v>9</v>
      </c>
      <c r="F219" s="207" t="str">
        <f t="shared" ca="1" si="18"/>
        <v>IfcStair</v>
      </c>
      <c r="G219" s="189">
        <f t="shared" ca="1" si="19"/>
        <v>27</v>
      </c>
      <c r="H219" s="207" t="str">
        <f t="shared" ca="1" si="20"/>
        <v>ElementoDocumenti</v>
      </c>
      <c r="I219" s="189">
        <f t="shared" ca="1" si="21"/>
        <v>34</v>
      </c>
      <c r="J219" s="189">
        <f t="shared" ca="1" si="22"/>
        <v>7</v>
      </c>
      <c r="K219" s="207" t="str">
        <f t="shared" ca="1" si="23"/>
        <v>MatSupp</v>
      </c>
    </row>
    <row r="220" spans="3:11" x14ac:dyDescent="0.25">
      <c r="C220" s="205" t="str">
        <f t="shared" ca="1" si="16"/>
        <v>IfcWindow.ElementoFase.Stato</v>
      </c>
      <c r="D220" s="205" t="str">
        <f t="array" aca="1" ref="D220" ca="1">IFERROR(INDEX(C$41:C$1185,SMALL(IF(C$41:C$1185&lt;&gt;"",ROW(C$41:C$1185)-ROW(C$41)+1),ROWS(D$41:D220))),"")</f>
        <v>IfcStair.ElementoDocumenti.Collaudo</v>
      </c>
      <c r="E220" s="189">
        <f t="shared" ca="1" si="17"/>
        <v>9</v>
      </c>
      <c r="F220" s="207" t="str">
        <f t="shared" ca="1" si="18"/>
        <v>IfcStair</v>
      </c>
      <c r="G220" s="189">
        <f t="shared" ca="1" si="19"/>
        <v>27</v>
      </c>
      <c r="H220" s="207" t="str">
        <f t="shared" ca="1" si="20"/>
        <v>ElementoDocumenti</v>
      </c>
      <c r="I220" s="189">
        <f t="shared" ca="1" si="21"/>
        <v>35</v>
      </c>
      <c r="J220" s="189">
        <f t="shared" ca="1" si="22"/>
        <v>8</v>
      </c>
      <c r="K220" s="207" t="str">
        <f t="shared" ca="1" si="23"/>
        <v>Collaudo</v>
      </c>
    </row>
    <row r="221" spans="3:11" x14ac:dyDescent="0.25">
      <c r="C221" s="205" t="str">
        <f t="shared" ca="1" si="16"/>
        <v/>
      </c>
      <c r="D221" s="205" t="str">
        <f t="array" aca="1" ref="D221" ca="1">IFERROR(INDEX(C$41:C$1185,SMALL(IF(C$41:C$1185&lt;&gt;"",ROW(C$41:C$1185)-ROW(C$41)+1),ROWS(D$41:D221))),"")</f>
        <v>IfcStair.ElementoDocumenti.Conformità</v>
      </c>
      <c r="E221" s="189">
        <f t="shared" ca="1" si="17"/>
        <v>9</v>
      </c>
      <c r="F221" s="207" t="str">
        <f t="shared" ca="1" si="18"/>
        <v>IfcStair</v>
      </c>
      <c r="G221" s="189">
        <f t="shared" ca="1" si="19"/>
        <v>27</v>
      </c>
      <c r="H221" s="207" t="str">
        <f t="shared" ca="1" si="20"/>
        <v>ElementoDocumenti</v>
      </c>
      <c r="I221" s="189">
        <f t="shared" ca="1" si="21"/>
        <v>37</v>
      </c>
      <c r="J221" s="189">
        <f t="shared" ca="1" si="22"/>
        <v>10</v>
      </c>
      <c r="K221" s="207" t="str">
        <f t="shared" ca="1" si="23"/>
        <v>Conformità</v>
      </c>
    </row>
    <row r="222" spans="3:11" x14ac:dyDescent="0.25">
      <c r="C222" s="205" t="str">
        <f t="shared" ca="1" si="16"/>
        <v>IfcWindow.ElementoDocumenti.SchedaTecnica</v>
      </c>
      <c r="D222" s="205" t="str">
        <f t="array" aca="1" ref="D222" ca="1">IFERROR(INDEX(C$41:C$1185,SMALL(IF(C$41:C$1185&lt;&gt;"",ROW(C$41:C$1185)-ROW(C$41)+1),ROWS(D$41:D222))),"")</f>
        <v>IfcBeam.ElementoDatiAnagrafici.Fornitore</v>
      </c>
      <c r="E222" s="189">
        <f ca="1">FIND(".",D222)</f>
        <v>8</v>
      </c>
      <c r="F222" s="207" t="str">
        <f t="shared" ca="1" si="18"/>
        <v>IfcBeam</v>
      </c>
      <c r="G222" s="189">
        <f t="shared" ca="1" si="19"/>
        <v>31</v>
      </c>
      <c r="H222" s="207" t="str">
        <f t="shared" ca="1" si="20"/>
        <v>ElementoDatiAnagrafici</v>
      </c>
      <c r="I222" s="189">
        <f t="shared" ca="1" si="21"/>
        <v>40</v>
      </c>
      <c r="J222" s="189">
        <f t="shared" ca="1" si="22"/>
        <v>9</v>
      </c>
      <c r="K222" s="207" t="str">
        <f t="shared" ca="1" si="23"/>
        <v>Fornitore</v>
      </c>
    </row>
    <row r="223" spans="3:11" x14ac:dyDescent="0.25">
      <c r="C223" s="205" t="str">
        <f t="shared" ca="1" si="16"/>
        <v>IfcWindow.ElementoDocumenti.Website</v>
      </c>
      <c r="D223" s="205" t="str">
        <f t="array" aca="1" ref="D223" ca="1">IFERROR(INDEX(C$41:C$1185,SMALL(IF(C$41:C$1185&lt;&gt;"",ROW(C$41:C$1185)-ROW(C$41)+1),ROWS(D$41:D223))),"")</f>
        <v>IfcBeam.ElementoDatiAnagrafici.Installatore</v>
      </c>
      <c r="E223" s="189">
        <f t="shared" ca="1" si="17"/>
        <v>8</v>
      </c>
      <c r="F223" s="207" t="str">
        <f t="shared" ca="1" si="18"/>
        <v>IfcBeam</v>
      </c>
      <c r="G223" s="189">
        <f t="shared" ca="1" si="19"/>
        <v>31</v>
      </c>
      <c r="H223" s="207" t="str">
        <f t="shared" ca="1" si="20"/>
        <v>ElementoDatiAnagrafici</v>
      </c>
      <c r="I223" s="189">
        <f t="shared" ca="1" si="21"/>
        <v>43</v>
      </c>
      <c r="J223" s="189">
        <f t="shared" ca="1" si="22"/>
        <v>12</v>
      </c>
      <c r="K223" s="207" t="str">
        <f t="shared" ca="1" si="23"/>
        <v>Installatore</v>
      </c>
    </row>
    <row r="224" spans="3:11" x14ac:dyDescent="0.25">
      <c r="C224" s="205" t="str">
        <f t="shared" ca="1" si="16"/>
        <v/>
      </c>
      <c r="D224" s="205" t="str">
        <f t="array" aca="1" ref="D224" ca="1">IFERROR(INDEX(C$41:C$1185,SMALL(IF(C$41:C$1185&lt;&gt;"",ROW(C$41:C$1185)-ROW(C$41)+1),ROWS(D$41:D224))),"")</f>
        <v>IfcBeam.ElementoDatiAnagrafici.Descrizione</v>
      </c>
      <c r="E224" s="189">
        <f t="shared" ca="1" si="17"/>
        <v>8</v>
      </c>
      <c r="F224" s="207" t="str">
        <f t="shared" ca="1" si="18"/>
        <v>IfcBeam</v>
      </c>
      <c r="G224" s="189">
        <f t="shared" ca="1" si="19"/>
        <v>31</v>
      </c>
      <c r="H224" s="207" t="str">
        <f t="shared" ca="1" si="20"/>
        <v>ElementoDatiAnagrafici</v>
      </c>
      <c r="I224" s="189">
        <f t="shared" ca="1" si="21"/>
        <v>42</v>
      </c>
      <c r="J224" s="189">
        <f t="shared" ca="1" si="22"/>
        <v>11</v>
      </c>
      <c r="K224" s="207" t="str">
        <f t="shared" ca="1" si="23"/>
        <v>Descrizione</v>
      </c>
    </row>
    <row r="225" spans="3:11" x14ac:dyDescent="0.25">
      <c r="C225" s="205" t="str">
        <f t="shared" ca="1" si="16"/>
        <v>IfcWindow.ElementoDocumenti.CertProd</v>
      </c>
      <c r="D225" s="205" t="str">
        <f t="array" aca="1" ref="D225" ca="1">IFERROR(INDEX(C$41:C$1185,SMALL(IF(C$41:C$1185&lt;&gt;"",ROW(C$41:C$1185)-ROW(C$41)+1),ROWS(D$41:D225))),"")</f>
        <v>IfcBeam.ElementoDatiAnagrafici.Modello</v>
      </c>
      <c r="E225" s="189">
        <f t="shared" ca="1" si="17"/>
        <v>8</v>
      </c>
      <c r="F225" s="207" t="str">
        <f t="shared" ca="1" si="18"/>
        <v>IfcBeam</v>
      </c>
      <c r="G225" s="189">
        <f t="shared" ca="1" si="19"/>
        <v>31</v>
      </c>
      <c r="H225" s="207" t="str">
        <f t="shared" ca="1" si="20"/>
        <v>ElementoDatiAnagrafici</v>
      </c>
      <c r="I225" s="189">
        <f t="shared" ca="1" si="21"/>
        <v>38</v>
      </c>
      <c r="J225" s="189">
        <f t="shared" ca="1" si="22"/>
        <v>7</v>
      </c>
      <c r="K225" s="207" t="str">
        <f t="shared" ca="1" si="23"/>
        <v>Modello</v>
      </c>
    </row>
    <row r="226" spans="3:11" x14ac:dyDescent="0.25">
      <c r="C226" s="205" t="str">
        <f t="shared" ca="1" si="16"/>
        <v/>
      </c>
      <c r="D226" s="205" t="str">
        <f t="array" aca="1" ref="D226" ca="1">IFERROR(INDEX(C$41:C$1185,SMALL(IF(C$41:C$1185&lt;&gt;"",ROW(C$41:C$1185)-ROW(C$41)+1),ROWS(D$41:D226))),"")</f>
        <v>IfcBeam.ElementoDatiAnagrafici.Produttore</v>
      </c>
      <c r="E226" s="189">
        <f t="shared" ca="1" si="17"/>
        <v>8</v>
      </c>
      <c r="F226" s="207" t="str">
        <f t="shared" ca="1" si="18"/>
        <v>IfcBeam</v>
      </c>
      <c r="G226" s="189">
        <f t="shared" ca="1" si="19"/>
        <v>31</v>
      </c>
      <c r="H226" s="207" t="str">
        <f t="shared" ca="1" si="20"/>
        <v>ElementoDatiAnagrafici</v>
      </c>
      <c r="I226" s="189">
        <f t="shared" ca="1" si="21"/>
        <v>41</v>
      </c>
      <c r="J226" s="189">
        <f t="shared" ca="1" si="22"/>
        <v>10</v>
      </c>
      <c r="K226" s="207" t="str">
        <f t="shared" ca="1" si="23"/>
        <v>Produttore</v>
      </c>
    </row>
    <row r="227" spans="3:11" x14ac:dyDescent="0.25">
      <c r="C227" s="205" t="str">
        <f t="shared" ca="1" si="16"/>
        <v/>
      </c>
      <c r="D227" s="205" t="str">
        <f t="array" aca="1" ref="D227" ca="1">IFERROR(INDEX(C$41:C$1185,SMALL(IF(C$41:C$1185&lt;&gt;"",ROW(C$41:C$1185)-ROW(C$41)+1),ROWS(D$41:D227))),"")</f>
        <v>IfcBeam.ElementoDatiQualitativi.Portante</v>
      </c>
      <c r="E227" s="189">
        <f t="shared" ca="1" si="17"/>
        <v>8</v>
      </c>
      <c r="F227" s="207" t="str">
        <f t="shared" ca="1" si="18"/>
        <v>IfcBeam</v>
      </c>
      <c r="G227" s="189">
        <f t="shared" ca="1" si="19"/>
        <v>32</v>
      </c>
      <c r="H227" s="207" t="str">
        <f t="shared" ca="1" si="20"/>
        <v>ElementoDatiQualitativi</v>
      </c>
      <c r="I227" s="189">
        <f t="shared" ca="1" si="21"/>
        <v>40</v>
      </c>
      <c r="J227" s="189">
        <f t="shared" ca="1" si="22"/>
        <v>8</v>
      </c>
      <c r="K227" s="207" t="str">
        <f t="shared" ca="1" si="23"/>
        <v>Portante</v>
      </c>
    </row>
    <row r="228" spans="3:11" x14ac:dyDescent="0.25">
      <c r="C228" s="205" t="str">
        <f t="shared" ca="1" si="16"/>
        <v>IfcWindow.ElementoDocumenti.SchedaMontaggio</v>
      </c>
      <c r="D228" s="205" t="str">
        <f t="array" aca="1" ref="D228" ca="1">IFERROR(INDEX(C$41:C$1185,SMALL(IF(C$41:C$1185&lt;&gt;"",ROW(C$41:C$1185)-ROW(C$41)+1),ROWS(D$41:D228))),"")</f>
        <v>IfcBeam.ElementoDatiQualitativi.Esterno</v>
      </c>
      <c r="E228" s="189">
        <f t="shared" ca="1" si="17"/>
        <v>8</v>
      </c>
      <c r="F228" s="207" t="str">
        <f t="shared" ca="1" si="18"/>
        <v>IfcBeam</v>
      </c>
      <c r="G228" s="189">
        <f t="shared" ca="1" si="19"/>
        <v>32</v>
      </c>
      <c r="H228" s="207" t="str">
        <f t="shared" ca="1" si="20"/>
        <v>ElementoDatiQualitativi</v>
      </c>
      <c r="I228" s="189">
        <f t="shared" ca="1" si="21"/>
        <v>39</v>
      </c>
      <c r="J228" s="189">
        <f t="shared" ca="1" si="22"/>
        <v>7</v>
      </c>
      <c r="K228" s="207" t="str">
        <f t="shared" ca="1" si="23"/>
        <v>Esterno</v>
      </c>
    </row>
    <row r="229" spans="3:11" x14ac:dyDescent="0.25">
      <c r="C229" s="205" t="str">
        <f t="shared" ca="1" si="16"/>
        <v>IfcWindow.ElementoDocumenti.Installazione</v>
      </c>
      <c r="D229" s="205" t="str">
        <f t="array" aca="1" ref="D229" ca="1">IFERROR(INDEX(C$41:C$1185,SMALL(IF(C$41:C$1185&lt;&gt;"",ROW(C$41:C$1185)-ROW(C$41)+1),ROWS(D$41:D229))),"")</f>
        <v>IfcBeam.ElementoDatiQualitativi.Tipologia costruttiva</v>
      </c>
      <c r="E229" s="189">
        <f t="shared" ca="1" si="17"/>
        <v>8</v>
      </c>
      <c r="F229" s="207" t="str">
        <f t="shared" ca="1" si="18"/>
        <v>IfcBeam</v>
      </c>
      <c r="G229" s="189">
        <f t="shared" ca="1" si="19"/>
        <v>32</v>
      </c>
      <c r="H229" s="207" t="str">
        <f t="shared" ca="1" si="20"/>
        <v>ElementoDatiQualitativi</v>
      </c>
      <c r="I229" s="189">
        <f t="shared" ca="1" si="21"/>
        <v>53</v>
      </c>
      <c r="J229" s="189">
        <f t="shared" ca="1" si="22"/>
        <v>21</v>
      </c>
      <c r="K229" s="207" t="str">
        <f t="shared" ca="1" si="23"/>
        <v>Tipologia costruttiva</v>
      </c>
    </row>
    <row r="230" spans="3:11" x14ac:dyDescent="0.25">
      <c r="C230" s="205" t="str">
        <f t="shared" ca="1" si="16"/>
        <v>IfcWindow.ElementoDocumenti.MatSupp</v>
      </c>
      <c r="D230" s="205" t="str">
        <f t="array" aca="1" ref="D230" ca="1">IFERROR(INDEX(C$41:C$1185,SMALL(IF(C$41:C$1185&lt;&gt;"",ROW(C$41:C$1185)-ROW(C$41)+1),ROWS(D$41:D230))),"")</f>
        <v>IfcBeam.ElementoDatiQualitativi.Criticità Riscontrata</v>
      </c>
      <c r="E230" s="189">
        <f t="shared" ca="1" si="17"/>
        <v>8</v>
      </c>
      <c r="F230" s="207" t="str">
        <f t="shared" ca="1" si="18"/>
        <v>IfcBeam</v>
      </c>
      <c r="G230" s="189">
        <f t="shared" ca="1" si="19"/>
        <v>32</v>
      </c>
      <c r="H230" s="207" t="str">
        <f t="shared" ca="1" si="20"/>
        <v>ElementoDatiQualitativi</v>
      </c>
      <c r="I230" s="189">
        <f t="shared" ca="1" si="21"/>
        <v>53</v>
      </c>
      <c r="J230" s="189">
        <f t="shared" ca="1" si="22"/>
        <v>21</v>
      </c>
      <c r="K230" s="207" t="str">
        <f t="shared" ca="1" si="23"/>
        <v>Criticità Riscontrata</v>
      </c>
    </row>
    <row r="231" spans="3:11" x14ac:dyDescent="0.25">
      <c r="C231" s="205" t="str">
        <f t="shared" ca="1" si="16"/>
        <v>IfcWindow.ElementoDocumenti.Collaudo</v>
      </c>
      <c r="D231" s="205" t="str">
        <f t="array" aca="1" ref="D231" ca="1">IFERROR(INDEX(C$41:C$1185,SMALL(IF(C$41:C$1185&lt;&gt;"",ROW(C$41:C$1185)-ROW(C$41)+1),ROWS(D$41:D231))),"")</f>
        <v>IfcBeam.ElementoDatiAntincendio.Combustibile</v>
      </c>
      <c r="E231" s="189">
        <f t="shared" ca="1" si="17"/>
        <v>8</v>
      </c>
      <c r="F231" s="207" t="str">
        <f t="shared" ca="1" si="18"/>
        <v>IfcBeam</v>
      </c>
      <c r="G231" s="189">
        <f t="shared" ca="1" si="19"/>
        <v>32</v>
      </c>
      <c r="H231" s="207" t="str">
        <f t="shared" ca="1" si="20"/>
        <v>ElementoDatiAntincendio</v>
      </c>
      <c r="I231" s="189">
        <f t="shared" ca="1" si="21"/>
        <v>44</v>
      </c>
      <c r="J231" s="189">
        <f t="shared" ca="1" si="22"/>
        <v>12</v>
      </c>
      <c r="K231" s="207" t="str">
        <f t="shared" ca="1" si="23"/>
        <v>Combustibile</v>
      </c>
    </row>
    <row r="232" spans="3:11" x14ac:dyDescent="0.25">
      <c r="C232" s="205" t="str">
        <f t="shared" ca="1" si="16"/>
        <v>IfcWindow.ElementoDocumenti.Conformità</v>
      </c>
      <c r="D232" s="205" t="str">
        <f t="array" aca="1" ref="D232" ca="1">IFERROR(INDEX(C$41:C$1185,SMALL(IF(C$41:C$1185&lt;&gt;"",ROW(C$41:C$1185)-ROW(C$41)+1),ROWS(D$41:D232))),"")</f>
        <v>IfcBeam.ElementoDatiAntincendio.ClassePropagazioneFiamma</v>
      </c>
      <c r="E232" s="189">
        <f t="shared" ca="1" si="17"/>
        <v>8</v>
      </c>
      <c r="F232" s="207" t="str">
        <f t="shared" ca="1" si="18"/>
        <v>IfcBeam</v>
      </c>
      <c r="G232" s="189">
        <f t="shared" ca="1" si="19"/>
        <v>32</v>
      </c>
      <c r="H232" s="207" t="str">
        <f t="shared" ca="1" si="20"/>
        <v>ElementoDatiAntincendio</v>
      </c>
      <c r="I232" s="189">
        <f t="shared" ca="1" si="21"/>
        <v>56</v>
      </c>
      <c r="J232" s="189">
        <f t="shared" ca="1" si="22"/>
        <v>24</v>
      </c>
      <c r="K232" s="207" t="str">
        <f t="shared" ca="1" si="23"/>
        <v>ClassePropagazioneFiamma</v>
      </c>
    </row>
    <row r="233" spans="3:11" x14ac:dyDescent="0.25">
      <c r="C233" s="205" t="str">
        <f t="shared" ref="C233:C296" ca="1" si="24">OFFSET($C$5,(ROW()-ROW($C$40)-1)-(ROW($C$36)-ROW($C$5)+1)*ROUNDDOWN((ROW()-ROW($C$40)-1)/(ROW($C$36)-ROW($C$5)+1),0),ROUNDDOWN((ROW()-ROW($C$40)-1)/(ROW($C$36)-ROW($C$5)+1),0))</f>
        <v/>
      </c>
      <c r="D233" s="205" t="str">
        <f t="array" aca="1" ref="D233" ca="1">IFERROR(INDEX(C$41:C$1185,SMALL(IF(C$41:C$1185&lt;&gt;"",ROW(C$41:C$1185)-ROW(C$41)+1),ROWS(D$41:D233))),"")</f>
        <v>IfcBeam.ElementoDatiAntincendio.REI</v>
      </c>
      <c r="E233" s="189">
        <f t="shared" ca="1" si="17"/>
        <v>8</v>
      </c>
      <c r="F233" s="207" t="str">
        <f t="shared" ca="1" si="18"/>
        <v>IfcBeam</v>
      </c>
      <c r="G233" s="189">
        <f t="shared" ca="1" si="19"/>
        <v>32</v>
      </c>
      <c r="H233" s="207" t="str">
        <f t="shared" ca="1" si="20"/>
        <v>ElementoDatiAntincendio</v>
      </c>
      <c r="I233" s="189">
        <f t="shared" ca="1" si="21"/>
        <v>35</v>
      </c>
      <c r="J233" s="189">
        <f t="shared" ca="1" si="22"/>
        <v>3</v>
      </c>
      <c r="K233" s="207" t="str">
        <f t="shared" ca="1" si="23"/>
        <v>REI</v>
      </c>
    </row>
    <row r="234" spans="3:11" x14ac:dyDescent="0.25">
      <c r="C234" s="205" t="str">
        <f t="shared" ca="1" si="24"/>
        <v/>
      </c>
      <c r="D234" s="205" t="str">
        <f t="array" aca="1" ref="D234" ca="1">IFERROR(INDEX(C$41:C$1185,SMALL(IF(C$41:C$1185&lt;&gt;"",ROW(C$41:C$1185)-ROW(C$41)+1),ROWS(D$41:D234))),"")</f>
        <v>IfcBeam.ElementoCodifica.ClasseElementoTecnico</v>
      </c>
      <c r="E234" s="189">
        <f t="shared" ref="E234:E297" ca="1" si="25">FIND(".",D234)</f>
        <v>8</v>
      </c>
      <c r="F234" s="207" t="str">
        <f t="shared" ref="F234:F297" ca="1" si="26">LEFT(D234,E234-1)</f>
        <v>IfcBeam</v>
      </c>
      <c r="G234" s="189">
        <f t="shared" ref="G234:G297" ca="1" si="27">FIND(".",D234,E234+1)</f>
        <v>25</v>
      </c>
      <c r="H234" s="207" t="str">
        <f t="shared" ref="H234:H297" ca="1" si="28">MID(D234,E234+1,G234-E234-1)</f>
        <v>ElementoCodifica</v>
      </c>
      <c r="I234" s="189">
        <f t="shared" ref="I234:I297" ca="1" si="29">LEN(D234)</f>
        <v>46</v>
      </c>
      <c r="J234" s="189">
        <f t="shared" ref="J234:J297" ca="1" si="30">I234-G234</f>
        <v>21</v>
      </c>
      <c r="K234" s="207" t="str">
        <f t="shared" ref="K234:K297" ca="1" si="31">MID(D234,G234+1,J234)</f>
        <v>ClasseElementoTecnico</v>
      </c>
    </row>
    <row r="235" spans="3:11" x14ac:dyDescent="0.25">
      <c r="C235" s="205" t="str">
        <f t="shared" ca="1" si="24"/>
        <v/>
      </c>
      <c r="D235" s="205" t="str">
        <f t="array" aca="1" ref="D235" ca="1">IFERROR(INDEX(C$41:C$1185,SMALL(IF(C$41:C$1185&lt;&gt;"",ROW(C$41:C$1185)-ROW(C$41)+1),ROWS(D$41:D235))),"")</f>
        <v>IfcBeam.ElementoFase.Stato</v>
      </c>
      <c r="E235" s="189">
        <f t="shared" ca="1" si="25"/>
        <v>8</v>
      </c>
      <c r="F235" s="207" t="str">
        <f t="shared" ca="1" si="26"/>
        <v>IfcBeam</v>
      </c>
      <c r="G235" s="189">
        <f t="shared" ca="1" si="27"/>
        <v>21</v>
      </c>
      <c r="H235" s="207" t="str">
        <f t="shared" ca="1" si="28"/>
        <v>ElementoFase</v>
      </c>
      <c r="I235" s="189">
        <f t="shared" ca="1" si="29"/>
        <v>26</v>
      </c>
      <c r="J235" s="189">
        <f t="shared" ca="1" si="30"/>
        <v>5</v>
      </c>
      <c r="K235" s="207" t="str">
        <f t="shared" ca="1" si="31"/>
        <v>Stato</v>
      </c>
    </row>
    <row r="236" spans="3:11" x14ac:dyDescent="0.25">
      <c r="C236" s="205" t="str">
        <f t="shared" ca="1" si="24"/>
        <v>IfcWall.ElementoDatiAnagrafici.Descrizione</v>
      </c>
      <c r="D236" s="205" t="str">
        <f t="array" aca="1" ref="D236" ca="1">IFERROR(INDEX(C$41:C$1185,SMALL(IF(C$41:C$1185&lt;&gt;"",ROW(C$41:C$1185)-ROW(C$41)+1),ROWS(D$41:D236))),"")</f>
        <v>IfcBeam.ElementoDocumenti.SchedaTecnica</v>
      </c>
      <c r="E236" s="189">
        <f t="shared" ca="1" si="25"/>
        <v>8</v>
      </c>
      <c r="F236" s="207" t="str">
        <f t="shared" ca="1" si="26"/>
        <v>IfcBeam</v>
      </c>
      <c r="G236" s="189">
        <f t="shared" ca="1" si="27"/>
        <v>26</v>
      </c>
      <c r="H236" s="207" t="str">
        <f t="shared" ca="1" si="28"/>
        <v>ElementoDocumenti</v>
      </c>
      <c r="I236" s="189">
        <f t="shared" ca="1" si="29"/>
        <v>39</v>
      </c>
      <c r="J236" s="189">
        <f t="shared" ca="1" si="30"/>
        <v>13</v>
      </c>
      <c r="K236" s="207" t="str">
        <f t="shared" ca="1" si="31"/>
        <v>SchedaTecnica</v>
      </c>
    </row>
    <row r="237" spans="3:11" x14ac:dyDescent="0.25">
      <c r="C237" s="205" t="str">
        <f t="shared" ca="1" si="24"/>
        <v/>
      </c>
      <c r="D237" s="205" t="str">
        <f t="array" aca="1" ref="D237" ca="1">IFERROR(INDEX(C$41:C$1185,SMALL(IF(C$41:C$1185&lt;&gt;"",ROW(C$41:C$1185)-ROW(C$41)+1),ROWS(D$41:D237))),"")</f>
        <v>IfcBeam.ElementoDocumenti.Website</v>
      </c>
      <c r="E237" s="189">
        <f t="shared" ca="1" si="25"/>
        <v>8</v>
      </c>
      <c r="F237" s="207" t="str">
        <f t="shared" ca="1" si="26"/>
        <v>IfcBeam</v>
      </c>
      <c r="G237" s="189">
        <f t="shared" ca="1" si="27"/>
        <v>26</v>
      </c>
      <c r="H237" s="207" t="str">
        <f t="shared" ca="1" si="28"/>
        <v>ElementoDocumenti</v>
      </c>
      <c r="I237" s="189">
        <f t="shared" ca="1" si="29"/>
        <v>33</v>
      </c>
      <c r="J237" s="189">
        <f t="shared" ca="1" si="30"/>
        <v>7</v>
      </c>
      <c r="K237" s="207" t="str">
        <f t="shared" ca="1" si="31"/>
        <v>Website</v>
      </c>
    </row>
    <row r="238" spans="3:11" x14ac:dyDescent="0.25">
      <c r="C238" s="205" t="str">
        <f t="shared" ca="1" si="24"/>
        <v/>
      </c>
      <c r="D238" s="205" t="str">
        <f t="array" aca="1" ref="D238" ca="1">IFERROR(INDEX(C$41:C$1185,SMALL(IF(C$41:C$1185&lt;&gt;"",ROW(C$41:C$1185)-ROW(C$41)+1),ROWS(D$41:D238))),"")</f>
        <v>IfcBeam.ElementoDocumenti.DB</v>
      </c>
      <c r="E238" s="189">
        <f t="shared" ca="1" si="25"/>
        <v>8</v>
      </c>
      <c r="F238" s="207" t="str">
        <f t="shared" ca="1" si="26"/>
        <v>IfcBeam</v>
      </c>
      <c r="G238" s="189">
        <f t="shared" ca="1" si="27"/>
        <v>26</v>
      </c>
      <c r="H238" s="207" t="str">
        <f t="shared" ca="1" si="28"/>
        <v>ElementoDocumenti</v>
      </c>
      <c r="I238" s="189">
        <f t="shared" ca="1" si="29"/>
        <v>28</v>
      </c>
      <c r="J238" s="189">
        <f t="shared" ca="1" si="30"/>
        <v>2</v>
      </c>
      <c r="K238" s="207" t="str">
        <f t="shared" ca="1" si="31"/>
        <v>DB</v>
      </c>
    </row>
    <row r="239" spans="3:11" x14ac:dyDescent="0.25">
      <c r="C239" s="205" t="str">
        <f t="shared" ca="1" si="24"/>
        <v>IfcWall.ElementoDatiQualitativi.IndicePrestazioneAcustica</v>
      </c>
      <c r="D239" s="205" t="str">
        <f t="array" aca="1" ref="D239" ca="1">IFERROR(INDEX(C$41:C$1185,SMALL(IF(C$41:C$1185&lt;&gt;"",ROW(C$41:C$1185)-ROW(C$41)+1),ROWS(D$41:D239))),"")</f>
        <v>IfcBeam.ElementoDocumenti.CertProd</v>
      </c>
      <c r="E239" s="189">
        <f t="shared" ca="1" si="25"/>
        <v>8</v>
      </c>
      <c r="F239" s="207" t="str">
        <f t="shared" ca="1" si="26"/>
        <v>IfcBeam</v>
      </c>
      <c r="G239" s="189">
        <f t="shared" ca="1" si="27"/>
        <v>26</v>
      </c>
      <c r="H239" s="207" t="str">
        <f t="shared" ca="1" si="28"/>
        <v>ElementoDocumenti</v>
      </c>
      <c r="I239" s="189">
        <f t="shared" ca="1" si="29"/>
        <v>34</v>
      </c>
      <c r="J239" s="189">
        <f t="shared" ca="1" si="30"/>
        <v>8</v>
      </c>
      <c r="K239" s="207" t="str">
        <f t="shared" ca="1" si="31"/>
        <v>CertProd</v>
      </c>
    </row>
    <row r="240" spans="3:11" x14ac:dyDescent="0.25">
      <c r="C240" s="205" t="str">
        <f t="shared" ca="1" si="24"/>
        <v/>
      </c>
      <c r="D240" s="205" t="str">
        <f t="array" aca="1" ref="D240" ca="1">IFERROR(INDEX(C$41:C$1185,SMALL(IF(C$41:C$1185&lt;&gt;"",ROW(C$41:C$1185)-ROW(C$41)+1),ROWS(D$41:D240))),"")</f>
        <v>IfcBeam.ElementoDocumenti.SertSupl</v>
      </c>
      <c r="E240" s="189">
        <f t="shared" ca="1" si="25"/>
        <v>8</v>
      </c>
      <c r="F240" s="207" t="str">
        <f t="shared" ca="1" si="26"/>
        <v>IfcBeam</v>
      </c>
      <c r="G240" s="189">
        <f t="shared" ca="1" si="27"/>
        <v>26</v>
      </c>
      <c r="H240" s="207" t="str">
        <f t="shared" ca="1" si="28"/>
        <v>ElementoDocumenti</v>
      </c>
      <c r="I240" s="189">
        <f t="shared" ca="1" si="29"/>
        <v>34</v>
      </c>
      <c r="J240" s="189">
        <f t="shared" ca="1" si="30"/>
        <v>8</v>
      </c>
      <c r="K240" s="207" t="str">
        <f t="shared" ca="1" si="31"/>
        <v>SertSupl</v>
      </c>
    </row>
    <row r="241" spans="3:11" x14ac:dyDescent="0.25">
      <c r="C241" s="205" t="str">
        <f t="shared" ca="1" si="24"/>
        <v>IfcWall.ElementoDatiQualitativi.Portante</v>
      </c>
      <c r="D241" s="205" t="str">
        <f t="array" aca="1" ref="D241" ca="1">IFERROR(INDEX(C$41:C$1185,SMALL(IF(C$41:C$1185&lt;&gt;"",ROW(C$41:C$1185)-ROW(C$41)+1),ROWS(D$41:D241))),"")</f>
        <v>IfcBeam.ElementoDocumenti.CertOmo</v>
      </c>
      <c r="E241" s="189">
        <f t="shared" ca="1" si="25"/>
        <v>8</v>
      </c>
      <c r="F241" s="207" t="str">
        <f t="shared" ca="1" si="26"/>
        <v>IfcBeam</v>
      </c>
      <c r="G241" s="189">
        <f t="shared" ca="1" si="27"/>
        <v>26</v>
      </c>
      <c r="H241" s="207" t="str">
        <f t="shared" ca="1" si="28"/>
        <v>ElementoDocumenti</v>
      </c>
      <c r="I241" s="189">
        <f t="shared" ca="1" si="29"/>
        <v>33</v>
      </c>
      <c r="J241" s="189">
        <f t="shared" ca="1" si="30"/>
        <v>7</v>
      </c>
      <c r="K241" s="207" t="str">
        <f t="shared" ca="1" si="31"/>
        <v>CertOmo</v>
      </c>
    </row>
    <row r="242" spans="3:11" x14ac:dyDescent="0.25">
      <c r="C242" s="205" t="str">
        <f t="shared" ca="1" si="24"/>
        <v>IfcWall.ElementoDatiQualitativi.Esterno</v>
      </c>
      <c r="D242" s="205" t="str">
        <f t="array" aca="1" ref="D242" ca="1">IFERROR(INDEX(C$41:C$1185,SMALL(IF(C$41:C$1185&lt;&gt;"",ROW(C$41:C$1185)-ROW(C$41)+1),ROWS(D$41:D242))),"")</f>
        <v>IfcBeam.ElementoDocumenti.SchedaMontaggio</v>
      </c>
      <c r="E242" s="189">
        <f t="shared" ca="1" si="25"/>
        <v>8</v>
      </c>
      <c r="F242" s="207" t="str">
        <f t="shared" ca="1" si="26"/>
        <v>IfcBeam</v>
      </c>
      <c r="G242" s="189">
        <f t="shared" ca="1" si="27"/>
        <v>26</v>
      </c>
      <c r="H242" s="207" t="str">
        <f t="shared" ca="1" si="28"/>
        <v>ElementoDocumenti</v>
      </c>
      <c r="I242" s="189">
        <f t="shared" ca="1" si="29"/>
        <v>41</v>
      </c>
      <c r="J242" s="189">
        <f t="shared" ca="1" si="30"/>
        <v>15</v>
      </c>
      <c r="K242" s="207" t="str">
        <f t="shared" ca="1" si="31"/>
        <v>SchedaMontaggio</v>
      </c>
    </row>
    <row r="243" spans="3:11" x14ac:dyDescent="0.25">
      <c r="C243" s="205" t="str">
        <f t="shared" ca="1" si="24"/>
        <v>IfcWall.ElementoDatiQualitativi.Tipologia costruttiva</v>
      </c>
      <c r="D243" s="205" t="str">
        <f t="array" aca="1" ref="D243" ca="1">IFERROR(INDEX(C$41:C$1185,SMALL(IF(C$41:C$1185&lt;&gt;"",ROW(C$41:C$1185)-ROW(C$41)+1),ROWS(D$41:D243))),"")</f>
        <v>IfcBeam.ElementoDocumenti.MatSupp</v>
      </c>
      <c r="E243" s="189">
        <f t="shared" ca="1" si="25"/>
        <v>8</v>
      </c>
      <c r="F243" s="207" t="str">
        <f t="shared" ca="1" si="26"/>
        <v>IfcBeam</v>
      </c>
      <c r="G243" s="189">
        <f t="shared" ca="1" si="27"/>
        <v>26</v>
      </c>
      <c r="H243" s="207" t="str">
        <f t="shared" ca="1" si="28"/>
        <v>ElementoDocumenti</v>
      </c>
      <c r="I243" s="189">
        <f t="shared" ca="1" si="29"/>
        <v>33</v>
      </c>
      <c r="J243" s="189">
        <f t="shared" ca="1" si="30"/>
        <v>7</v>
      </c>
      <c r="K243" s="207" t="str">
        <f t="shared" ca="1" si="31"/>
        <v>MatSupp</v>
      </c>
    </row>
    <row r="244" spans="3:11" x14ac:dyDescent="0.25">
      <c r="C244" s="205" t="str">
        <f t="shared" ca="1" si="24"/>
        <v>IfcWall.ElementoDatiQualitativi.Criticità Riscontrata</v>
      </c>
      <c r="D244" s="205" t="str">
        <f t="array" aca="1" ref="D244" ca="1">IFERROR(INDEX(C$41:C$1185,SMALL(IF(C$41:C$1185&lt;&gt;"",ROW(C$41:C$1185)-ROW(C$41)+1),ROWS(D$41:D244))),"")</f>
        <v>IfcBeam.ElementoDocumenti.Collaudo</v>
      </c>
      <c r="E244" s="189">
        <f t="shared" ca="1" si="25"/>
        <v>8</v>
      </c>
      <c r="F244" s="207" t="str">
        <f t="shared" ca="1" si="26"/>
        <v>IfcBeam</v>
      </c>
      <c r="G244" s="189">
        <f t="shared" ca="1" si="27"/>
        <v>26</v>
      </c>
      <c r="H244" s="207" t="str">
        <f t="shared" ca="1" si="28"/>
        <v>ElementoDocumenti</v>
      </c>
      <c r="I244" s="189">
        <f t="shared" ca="1" si="29"/>
        <v>34</v>
      </c>
      <c r="J244" s="189">
        <f t="shared" ca="1" si="30"/>
        <v>8</v>
      </c>
      <c r="K244" s="207" t="str">
        <f t="shared" ca="1" si="31"/>
        <v>Collaudo</v>
      </c>
    </row>
    <row r="245" spans="3:11" x14ac:dyDescent="0.25">
      <c r="C245" s="205" t="str">
        <f t="shared" ca="1" si="24"/>
        <v>IfcWall.ElementoDatiAntincendio.Combustibile</v>
      </c>
      <c r="D245" s="205" t="str">
        <f t="array" aca="1" ref="D245" ca="1">IFERROR(INDEX(C$41:C$1185,SMALL(IF(C$41:C$1185&lt;&gt;"",ROW(C$41:C$1185)-ROW(C$41)+1),ROWS(D$41:D245))),"")</f>
        <v>IfcBeam.ElementoDocumenti.Conformità</v>
      </c>
      <c r="E245" s="189">
        <f t="shared" ca="1" si="25"/>
        <v>8</v>
      </c>
      <c r="F245" s="207" t="str">
        <f t="shared" ca="1" si="26"/>
        <v>IfcBeam</v>
      </c>
      <c r="G245" s="189">
        <f t="shared" ca="1" si="27"/>
        <v>26</v>
      </c>
      <c r="H245" s="207" t="str">
        <f t="shared" ca="1" si="28"/>
        <v>ElementoDocumenti</v>
      </c>
      <c r="I245" s="189">
        <f t="shared" ca="1" si="29"/>
        <v>36</v>
      </c>
      <c r="J245" s="189">
        <f t="shared" ca="1" si="30"/>
        <v>10</v>
      </c>
      <c r="K245" s="207" t="str">
        <f t="shared" ca="1" si="31"/>
        <v>Conformità</v>
      </c>
    </row>
    <row r="246" spans="3:11" x14ac:dyDescent="0.25">
      <c r="C246" s="205" t="str">
        <f t="shared" ca="1" si="24"/>
        <v/>
      </c>
      <c r="D246" s="205" t="str">
        <f t="array" aca="1" ref="D246" ca="1">IFERROR(INDEX(C$41:C$1185,SMALL(IF(C$41:C$1185&lt;&gt;"",ROW(C$41:C$1185)-ROW(C$41)+1),ROWS(D$41:D246))),"")</f>
        <v>IfcPlate.ElementoDatiAnagrafici.Descrizione</v>
      </c>
      <c r="E246" s="189">
        <f t="shared" ca="1" si="25"/>
        <v>9</v>
      </c>
      <c r="F246" s="207" t="str">
        <f t="shared" ca="1" si="26"/>
        <v>IfcPlate</v>
      </c>
      <c r="G246" s="189">
        <f t="shared" ca="1" si="27"/>
        <v>32</v>
      </c>
      <c r="H246" s="207" t="str">
        <f t="shared" ca="1" si="28"/>
        <v>ElementoDatiAnagrafici</v>
      </c>
      <c r="I246" s="189">
        <f t="shared" ca="1" si="29"/>
        <v>43</v>
      </c>
      <c r="J246" s="189">
        <f t="shared" ca="1" si="30"/>
        <v>11</v>
      </c>
      <c r="K246" s="207" t="str">
        <f t="shared" ca="1" si="31"/>
        <v>Descrizione</v>
      </c>
    </row>
    <row r="247" spans="3:11" x14ac:dyDescent="0.25">
      <c r="C247" s="205" t="str">
        <f t="shared" ca="1" si="24"/>
        <v>IfcWall.ElementoDatiAntincendio.ClassePropagazioneFiamma</v>
      </c>
      <c r="D247" s="205" t="str">
        <f t="array" aca="1" ref="D247" ca="1">IFERROR(INDEX(C$41:C$1185,SMALL(IF(C$41:C$1185&lt;&gt;"",ROW(C$41:C$1185)-ROW(C$41)+1),ROWS(D$41:D247))),"")</f>
        <v>IfcPlate.ElementoDatiQualitativi.Portante</v>
      </c>
      <c r="E247" s="189">
        <f t="shared" ca="1" si="25"/>
        <v>9</v>
      </c>
      <c r="F247" s="207" t="str">
        <f t="shared" ca="1" si="26"/>
        <v>IfcPlate</v>
      </c>
      <c r="G247" s="189">
        <f t="shared" ca="1" si="27"/>
        <v>33</v>
      </c>
      <c r="H247" s="207" t="str">
        <f t="shared" ca="1" si="28"/>
        <v>ElementoDatiQualitativi</v>
      </c>
      <c r="I247" s="189">
        <f t="shared" ca="1" si="29"/>
        <v>41</v>
      </c>
      <c r="J247" s="189">
        <f t="shared" ca="1" si="30"/>
        <v>8</v>
      </c>
      <c r="K247" s="207" t="str">
        <f t="shared" ca="1" si="31"/>
        <v>Portante</v>
      </c>
    </row>
    <row r="248" spans="3:11" x14ac:dyDescent="0.25">
      <c r="C248" s="205" t="str">
        <f t="shared" ca="1" si="24"/>
        <v>IfcWall.ElementoDatiAntincendio.REI</v>
      </c>
      <c r="D248" s="205" t="str">
        <f t="array" aca="1" ref="D248" ca="1">IFERROR(INDEX(C$41:C$1185,SMALL(IF(C$41:C$1185&lt;&gt;"",ROW(C$41:C$1185)-ROW(C$41)+1),ROWS(D$41:D248))),"")</f>
        <v>IfcPlate.ElementoDatiQualitativi.Esterno</v>
      </c>
      <c r="E248" s="189">
        <f t="shared" ca="1" si="25"/>
        <v>9</v>
      </c>
      <c r="F248" s="207" t="str">
        <f t="shared" ca="1" si="26"/>
        <v>IfcPlate</v>
      </c>
      <c r="G248" s="189">
        <f t="shared" ca="1" si="27"/>
        <v>33</v>
      </c>
      <c r="H248" s="207" t="str">
        <f t="shared" ca="1" si="28"/>
        <v>ElementoDatiQualitativi</v>
      </c>
      <c r="I248" s="189">
        <f t="shared" ca="1" si="29"/>
        <v>40</v>
      </c>
      <c r="J248" s="189">
        <f t="shared" ca="1" si="30"/>
        <v>7</v>
      </c>
      <c r="K248" s="207" t="str">
        <f t="shared" ca="1" si="31"/>
        <v>Esterno</v>
      </c>
    </row>
    <row r="249" spans="3:11" x14ac:dyDescent="0.25">
      <c r="C249" s="205" t="str">
        <f t="shared" ca="1" si="24"/>
        <v>IfcWall.ElementoDatiEnergetici.TrasmittanzaTermica</v>
      </c>
      <c r="D249" s="205" t="str">
        <f t="array" aca="1" ref="D249" ca="1">IFERROR(INDEX(C$41:C$1185,SMALL(IF(C$41:C$1185&lt;&gt;"",ROW(C$41:C$1185)-ROW(C$41)+1),ROWS(D$41:D249))),"")</f>
        <v>IfcPlate.ElementoDatiQualitativi.Tipologia costruttiva</v>
      </c>
      <c r="E249" s="189">
        <f t="shared" ca="1" si="25"/>
        <v>9</v>
      </c>
      <c r="F249" s="207" t="str">
        <f t="shared" ca="1" si="26"/>
        <v>IfcPlate</v>
      </c>
      <c r="G249" s="189">
        <f t="shared" ca="1" si="27"/>
        <v>33</v>
      </c>
      <c r="H249" s="207" t="str">
        <f t="shared" ca="1" si="28"/>
        <v>ElementoDatiQualitativi</v>
      </c>
      <c r="I249" s="189">
        <f t="shared" ca="1" si="29"/>
        <v>54</v>
      </c>
      <c r="J249" s="189">
        <f t="shared" ca="1" si="30"/>
        <v>21</v>
      </c>
      <c r="K249" s="207" t="str">
        <f t="shared" ca="1" si="31"/>
        <v>Tipologia costruttiva</v>
      </c>
    </row>
    <row r="250" spans="3:11" x14ac:dyDescent="0.25">
      <c r="C250" s="205" t="str">
        <f t="shared" ca="1" si="24"/>
        <v>IfcWall.ElementoDatiEnergetici.ResistenzaTermica</v>
      </c>
      <c r="D250" s="205" t="str">
        <f t="array" aca="1" ref="D250" ca="1">IFERROR(INDEX(C$41:C$1185,SMALL(IF(C$41:C$1185&lt;&gt;"",ROW(C$41:C$1185)-ROW(C$41)+1),ROWS(D$41:D250))),"")</f>
        <v>IfcPlate.ElementoDatiAntincendio.ClassePropagazioneFiamma</v>
      </c>
      <c r="E250" s="189">
        <f t="shared" ca="1" si="25"/>
        <v>9</v>
      </c>
      <c r="F250" s="207" t="str">
        <f t="shared" ca="1" si="26"/>
        <v>IfcPlate</v>
      </c>
      <c r="G250" s="189">
        <f t="shared" ca="1" si="27"/>
        <v>33</v>
      </c>
      <c r="H250" s="207" t="str">
        <f t="shared" ca="1" si="28"/>
        <v>ElementoDatiAntincendio</v>
      </c>
      <c r="I250" s="189">
        <f t="shared" ca="1" si="29"/>
        <v>57</v>
      </c>
      <c r="J250" s="189">
        <f t="shared" ca="1" si="30"/>
        <v>24</v>
      </c>
      <c r="K250" s="207" t="str">
        <f t="shared" ca="1" si="31"/>
        <v>ClassePropagazioneFiamma</v>
      </c>
    </row>
    <row r="251" spans="3:11" x14ac:dyDescent="0.25">
      <c r="C251" s="205" t="str">
        <f t="shared" ca="1" si="24"/>
        <v>IfcWall.ElementoCodifica.ClasseElementoTecnico</v>
      </c>
      <c r="D251" s="205" t="str">
        <f t="array" aca="1" ref="D251" ca="1">IFERROR(INDEX(C$41:C$1185,SMALL(IF(C$41:C$1185&lt;&gt;"",ROW(C$41:C$1185)-ROW(C$41)+1),ROWS(D$41:D251))),"")</f>
        <v>IfcPlate.ElementoDatiAntincendio.REI</v>
      </c>
      <c r="E251" s="189">
        <f t="shared" ca="1" si="25"/>
        <v>9</v>
      </c>
      <c r="F251" s="207" t="str">
        <f t="shared" ca="1" si="26"/>
        <v>IfcPlate</v>
      </c>
      <c r="G251" s="189">
        <f t="shared" ca="1" si="27"/>
        <v>33</v>
      </c>
      <c r="H251" s="207" t="str">
        <f t="shared" ca="1" si="28"/>
        <v>ElementoDatiAntincendio</v>
      </c>
      <c r="I251" s="189">
        <f t="shared" ca="1" si="29"/>
        <v>36</v>
      </c>
      <c r="J251" s="189">
        <f t="shared" ca="1" si="30"/>
        <v>3</v>
      </c>
      <c r="K251" s="207" t="str">
        <f t="shared" ca="1" si="31"/>
        <v>REI</v>
      </c>
    </row>
    <row r="252" spans="3:11" x14ac:dyDescent="0.25">
      <c r="C252" s="205" t="str">
        <f t="shared" ca="1" si="24"/>
        <v>IfcWall.ElementoFase.Stato</v>
      </c>
      <c r="D252" s="205" t="str">
        <f t="array" aca="1" ref="D252" ca="1">IFERROR(INDEX(C$41:C$1185,SMALL(IF(C$41:C$1185&lt;&gt;"",ROW(C$41:C$1185)-ROW(C$41)+1),ROWS(D$41:D252))),"")</f>
        <v>IfcPlate.ElementoCodifica.ClasseElementoTecnico</v>
      </c>
      <c r="E252" s="189">
        <f t="shared" ca="1" si="25"/>
        <v>9</v>
      </c>
      <c r="F252" s="207" t="str">
        <f t="shared" ca="1" si="26"/>
        <v>IfcPlate</v>
      </c>
      <c r="G252" s="189">
        <f t="shared" ca="1" si="27"/>
        <v>26</v>
      </c>
      <c r="H252" s="207" t="str">
        <f t="shared" ca="1" si="28"/>
        <v>ElementoCodifica</v>
      </c>
      <c r="I252" s="189">
        <f t="shared" ca="1" si="29"/>
        <v>47</v>
      </c>
      <c r="J252" s="189">
        <f t="shared" ca="1" si="30"/>
        <v>21</v>
      </c>
      <c r="K252" s="207" t="str">
        <f t="shared" ca="1" si="31"/>
        <v>ClasseElementoTecnico</v>
      </c>
    </row>
    <row r="253" spans="3:11" x14ac:dyDescent="0.25">
      <c r="C253" s="205" t="str">
        <f t="shared" ca="1" si="24"/>
        <v/>
      </c>
      <c r="D253" s="205" t="str">
        <f t="array" aca="1" ref="D253" ca="1">IFERROR(INDEX(C$41:C$1185,SMALL(IF(C$41:C$1185&lt;&gt;"",ROW(C$41:C$1185)-ROW(C$41)+1),ROWS(D$41:D253))),"")</f>
        <v>IfcPlate.ElementoFase.Stato</v>
      </c>
      <c r="E253" s="189">
        <f t="shared" ca="1" si="25"/>
        <v>9</v>
      </c>
      <c r="F253" s="207" t="str">
        <f t="shared" ca="1" si="26"/>
        <v>IfcPlate</v>
      </c>
      <c r="G253" s="189">
        <f t="shared" ca="1" si="27"/>
        <v>22</v>
      </c>
      <c r="H253" s="207" t="str">
        <f t="shared" ca="1" si="28"/>
        <v>ElementoFase</v>
      </c>
      <c r="I253" s="189">
        <f t="shared" ca="1" si="29"/>
        <v>27</v>
      </c>
      <c r="J253" s="189">
        <f t="shared" ca="1" si="30"/>
        <v>5</v>
      </c>
      <c r="K253" s="207" t="str">
        <f t="shared" ca="1" si="31"/>
        <v>Stato</v>
      </c>
    </row>
    <row r="254" spans="3:11" x14ac:dyDescent="0.25">
      <c r="C254" s="205" t="str">
        <f t="shared" ca="1" si="24"/>
        <v/>
      </c>
      <c r="D254" s="205" t="str">
        <f t="array" aca="1" ref="D254" ca="1">IFERROR(INDEX(C$41:C$1185,SMALL(IF(C$41:C$1185&lt;&gt;"",ROW(C$41:C$1185)-ROW(C$41)+1),ROWS(D$41:D254))),"")</f>
        <v>IfcPlate.ElementoDocumenti.DB</v>
      </c>
      <c r="E254" s="189">
        <f t="shared" ca="1" si="25"/>
        <v>9</v>
      </c>
      <c r="F254" s="207" t="str">
        <f t="shared" ca="1" si="26"/>
        <v>IfcPlate</v>
      </c>
      <c r="G254" s="189">
        <f t="shared" ca="1" si="27"/>
        <v>27</v>
      </c>
      <c r="H254" s="207" t="str">
        <f t="shared" ca="1" si="28"/>
        <v>ElementoDocumenti</v>
      </c>
      <c r="I254" s="189">
        <f t="shared" ca="1" si="29"/>
        <v>29</v>
      </c>
      <c r="J254" s="189">
        <f t="shared" ca="1" si="30"/>
        <v>2</v>
      </c>
      <c r="K254" s="207" t="str">
        <f t="shared" ca="1" si="31"/>
        <v>DB</v>
      </c>
    </row>
    <row r="255" spans="3:11" x14ac:dyDescent="0.25">
      <c r="C255" s="205" t="str">
        <f t="shared" ca="1" si="24"/>
        <v/>
      </c>
      <c r="D255" s="205" t="str">
        <f t="array" aca="1" ref="D255" ca="1">IFERROR(INDEX(C$41:C$1185,SMALL(IF(C$41:C$1185&lt;&gt;"",ROW(C$41:C$1185)-ROW(C$41)+1),ROWS(D$41:D255))),"")</f>
        <v>IfcPlate.ElementoDocumenti.SertSupl</v>
      </c>
      <c r="E255" s="189">
        <f t="shared" ca="1" si="25"/>
        <v>9</v>
      </c>
      <c r="F255" s="207" t="str">
        <f t="shared" ca="1" si="26"/>
        <v>IfcPlate</v>
      </c>
      <c r="G255" s="189">
        <f t="shared" ca="1" si="27"/>
        <v>27</v>
      </c>
      <c r="H255" s="207" t="str">
        <f t="shared" ca="1" si="28"/>
        <v>ElementoDocumenti</v>
      </c>
      <c r="I255" s="189">
        <f t="shared" ca="1" si="29"/>
        <v>35</v>
      </c>
      <c r="J255" s="189">
        <f t="shared" ca="1" si="30"/>
        <v>8</v>
      </c>
      <c r="K255" s="207" t="str">
        <f t="shared" ca="1" si="31"/>
        <v>SertSupl</v>
      </c>
    </row>
    <row r="256" spans="3:11" x14ac:dyDescent="0.25">
      <c r="C256" s="205" t="str">
        <f t="shared" ca="1" si="24"/>
        <v/>
      </c>
      <c r="D256" s="205" t="str">
        <f t="array" aca="1" ref="D256" ca="1">IFERROR(INDEX(C$41:C$1185,SMALL(IF(C$41:C$1185&lt;&gt;"",ROW(C$41:C$1185)-ROW(C$41)+1),ROWS(D$41:D256))),"")</f>
        <v>IfcPlate.ElementoDocumenti.SchedaMontaggio</v>
      </c>
      <c r="E256" s="189">
        <f t="shared" ca="1" si="25"/>
        <v>9</v>
      </c>
      <c r="F256" s="207" t="str">
        <f t="shared" ca="1" si="26"/>
        <v>IfcPlate</v>
      </c>
      <c r="G256" s="189">
        <f t="shared" ca="1" si="27"/>
        <v>27</v>
      </c>
      <c r="H256" s="207" t="str">
        <f t="shared" ca="1" si="28"/>
        <v>ElementoDocumenti</v>
      </c>
      <c r="I256" s="189">
        <f t="shared" ca="1" si="29"/>
        <v>42</v>
      </c>
      <c r="J256" s="189">
        <f t="shared" ca="1" si="30"/>
        <v>15</v>
      </c>
      <c r="K256" s="207" t="str">
        <f t="shared" ca="1" si="31"/>
        <v>SchedaMontaggio</v>
      </c>
    </row>
    <row r="257" spans="3:11" x14ac:dyDescent="0.25">
      <c r="C257" s="205" t="str">
        <f t="shared" ca="1" si="24"/>
        <v/>
      </c>
      <c r="D257" s="205" t="str">
        <f t="array" aca="1" ref="D257" ca="1">IFERROR(INDEX(C$41:C$1185,SMALL(IF(C$41:C$1185&lt;&gt;"",ROW(C$41:C$1185)-ROW(C$41)+1),ROWS(D$41:D257))),"")</f>
        <v>IfcPlate.ElementoDocumenti.Installazione</v>
      </c>
      <c r="E257" s="189">
        <f t="shared" ca="1" si="25"/>
        <v>9</v>
      </c>
      <c r="F257" s="207" t="str">
        <f t="shared" ca="1" si="26"/>
        <v>IfcPlate</v>
      </c>
      <c r="G257" s="189">
        <f t="shared" ca="1" si="27"/>
        <v>27</v>
      </c>
      <c r="H257" s="207" t="str">
        <f t="shared" ca="1" si="28"/>
        <v>ElementoDocumenti</v>
      </c>
      <c r="I257" s="189">
        <f t="shared" ca="1" si="29"/>
        <v>40</v>
      </c>
      <c r="J257" s="189">
        <f t="shared" ca="1" si="30"/>
        <v>13</v>
      </c>
      <c r="K257" s="207" t="str">
        <f t="shared" ca="1" si="31"/>
        <v>Installazione</v>
      </c>
    </row>
    <row r="258" spans="3:11" x14ac:dyDescent="0.25">
      <c r="C258" s="205" t="str">
        <f t="shared" ca="1" si="24"/>
        <v/>
      </c>
      <c r="D258" s="205" t="str">
        <f t="array" aca="1" ref="D258" ca="1">IFERROR(INDEX(C$41:C$1185,SMALL(IF(C$41:C$1185&lt;&gt;"",ROW(C$41:C$1185)-ROW(C$41)+1),ROWS(D$41:D258))),"")</f>
        <v>IfcPlate.ElementoDocumenti.MatSupp</v>
      </c>
      <c r="E258" s="189">
        <f t="shared" ca="1" si="25"/>
        <v>9</v>
      </c>
      <c r="F258" s="207" t="str">
        <f t="shared" ca="1" si="26"/>
        <v>IfcPlate</v>
      </c>
      <c r="G258" s="189">
        <f t="shared" ca="1" si="27"/>
        <v>27</v>
      </c>
      <c r="H258" s="207" t="str">
        <f t="shared" ca="1" si="28"/>
        <v>ElementoDocumenti</v>
      </c>
      <c r="I258" s="189">
        <f t="shared" ca="1" si="29"/>
        <v>34</v>
      </c>
      <c r="J258" s="189">
        <f t="shared" ca="1" si="30"/>
        <v>7</v>
      </c>
      <c r="K258" s="207" t="str">
        <f t="shared" ca="1" si="31"/>
        <v>MatSupp</v>
      </c>
    </row>
    <row r="259" spans="3:11" x14ac:dyDescent="0.25">
      <c r="C259" s="205" t="str">
        <f t="shared" ca="1" si="24"/>
        <v/>
      </c>
      <c r="D259" s="205" t="str">
        <f t="array" aca="1" ref="D259" ca="1">IFERROR(INDEX(C$41:C$1185,SMALL(IF(C$41:C$1185&lt;&gt;"",ROW(C$41:C$1185)-ROW(C$41)+1),ROWS(D$41:D259))),"")</f>
        <v>IfcPlate.ElementoDocumenti.Collaudo</v>
      </c>
      <c r="E259" s="189">
        <f t="shared" ca="1" si="25"/>
        <v>9</v>
      </c>
      <c r="F259" s="207" t="str">
        <f t="shared" ca="1" si="26"/>
        <v>IfcPlate</v>
      </c>
      <c r="G259" s="189">
        <f t="shared" ca="1" si="27"/>
        <v>27</v>
      </c>
      <c r="H259" s="207" t="str">
        <f t="shared" ca="1" si="28"/>
        <v>ElementoDocumenti</v>
      </c>
      <c r="I259" s="189">
        <f t="shared" ca="1" si="29"/>
        <v>35</v>
      </c>
      <c r="J259" s="189">
        <f t="shared" ca="1" si="30"/>
        <v>8</v>
      </c>
      <c r="K259" s="207" t="str">
        <f t="shared" ca="1" si="31"/>
        <v>Collaudo</v>
      </c>
    </row>
    <row r="260" spans="3:11" x14ac:dyDescent="0.25">
      <c r="C260" s="205" t="str">
        <f t="shared" ca="1" si="24"/>
        <v/>
      </c>
      <c r="D260" s="205" t="str">
        <f t="array" aca="1" ref="D260" ca="1">IFERROR(INDEX(C$41:C$1185,SMALL(IF(C$41:C$1185&lt;&gt;"",ROW(C$41:C$1185)-ROW(C$41)+1),ROWS(D$41:D260))),"")</f>
        <v>IfcPlate.ElementoDocumenti.Conformità</v>
      </c>
      <c r="E260" s="189">
        <f t="shared" ca="1" si="25"/>
        <v>9</v>
      </c>
      <c r="F260" s="207" t="str">
        <f t="shared" ca="1" si="26"/>
        <v>IfcPlate</v>
      </c>
      <c r="G260" s="189">
        <f t="shared" ca="1" si="27"/>
        <v>27</v>
      </c>
      <c r="H260" s="207" t="str">
        <f t="shared" ca="1" si="28"/>
        <v>ElementoDocumenti</v>
      </c>
      <c r="I260" s="189">
        <f t="shared" ca="1" si="29"/>
        <v>37</v>
      </c>
      <c r="J260" s="189">
        <f t="shared" ca="1" si="30"/>
        <v>10</v>
      </c>
      <c r="K260" s="207" t="str">
        <f t="shared" ca="1" si="31"/>
        <v>Conformità</v>
      </c>
    </row>
    <row r="261" spans="3:11" x14ac:dyDescent="0.25">
      <c r="C261" s="205" t="str">
        <f t="shared" ca="1" si="24"/>
        <v/>
      </c>
      <c r="D261" s="205" t="str">
        <f t="array" aca="1" ref="D261" ca="1">IFERROR(INDEX(C$41:C$1185,SMALL(IF(C$41:C$1185&lt;&gt;"",ROW(C$41:C$1185)-ROW(C$41)+1),ROWS(D$41:D261))),"")</f>
        <v>IfcColumn.ElementoDatiAnagrafici.Numero_di_serie</v>
      </c>
      <c r="E261" s="189">
        <f t="shared" ca="1" si="25"/>
        <v>10</v>
      </c>
      <c r="F261" s="207" t="str">
        <f t="shared" ca="1" si="26"/>
        <v>IfcColumn</v>
      </c>
      <c r="G261" s="189">
        <f t="shared" ca="1" si="27"/>
        <v>33</v>
      </c>
      <c r="H261" s="207" t="str">
        <f t="shared" ca="1" si="28"/>
        <v>ElementoDatiAnagrafici</v>
      </c>
      <c r="I261" s="189">
        <f t="shared" ca="1" si="29"/>
        <v>48</v>
      </c>
      <c r="J261" s="189">
        <f t="shared" ca="1" si="30"/>
        <v>15</v>
      </c>
      <c r="K261" s="207" t="str">
        <f t="shared" ca="1" si="31"/>
        <v>Numero_di_serie</v>
      </c>
    </row>
    <row r="262" spans="3:11" x14ac:dyDescent="0.25">
      <c r="C262" s="205" t="str">
        <f t="shared" ca="1" si="24"/>
        <v>IfcWall.ElementoDocumenti.MatSupp</v>
      </c>
      <c r="D262" s="205" t="str">
        <f t="array" aca="1" ref="D262" ca="1">IFERROR(INDEX(C$41:C$1185,SMALL(IF(C$41:C$1185&lt;&gt;"",ROW(C$41:C$1185)-ROW(C$41)+1),ROWS(D$41:D262))),"")</f>
        <v>IfcColumn.ElementoDatiAnagrafici.Fornitore</v>
      </c>
      <c r="E262" s="189">
        <f t="shared" ca="1" si="25"/>
        <v>10</v>
      </c>
      <c r="F262" s="207" t="str">
        <f t="shared" ca="1" si="26"/>
        <v>IfcColumn</v>
      </c>
      <c r="G262" s="189">
        <f t="shared" ca="1" si="27"/>
        <v>33</v>
      </c>
      <c r="H262" s="207" t="str">
        <f t="shared" ca="1" si="28"/>
        <v>ElementoDatiAnagrafici</v>
      </c>
      <c r="I262" s="189">
        <f t="shared" ca="1" si="29"/>
        <v>42</v>
      </c>
      <c r="J262" s="189">
        <f t="shared" ca="1" si="30"/>
        <v>9</v>
      </c>
      <c r="K262" s="207" t="str">
        <f t="shared" ca="1" si="31"/>
        <v>Fornitore</v>
      </c>
    </row>
    <row r="263" spans="3:11" x14ac:dyDescent="0.25">
      <c r="C263" s="205" t="str">
        <f t="shared" ca="1" si="24"/>
        <v>IfcWall.ElementoDocumenti.Collaudo</v>
      </c>
      <c r="D263" s="205" t="str">
        <f t="array" aca="1" ref="D263" ca="1">IFERROR(INDEX(C$41:C$1185,SMALL(IF(C$41:C$1185&lt;&gt;"",ROW(C$41:C$1185)-ROW(C$41)+1),ROWS(D$41:D263))),"")</f>
        <v>IfcColumn.ElementoDatiAnagrafici.Installatore</v>
      </c>
      <c r="E263" s="189">
        <f t="shared" ca="1" si="25"/>
        <v>10</v>
      </c>
      <c r="F263" s="207" t="str">
        <f t="shared" ca="1" si="26"/>
        <v>IfcColumn</v>
      </c>
      <c r="G263" s="189">
        <f t="shared" ca="1" si="27"/>
        <v>33</v>
      </c>
      <c r="H263" s="207" t="str">
        <f t="shared" ca="1" si="28"/>
        <v>ElementoDatiAnagrafici</v>
      </c>
      <c r="I263" s="189">
        <f t="shared" ca="1" si="29"/>
        <v>45</v>
      </c>
      <c r="J263" s="189">
        <f t="shared" ca="1" si="30"/>
        <v>12</v>
      </c>
      <c r="K263" s="207" t="str">
        <f t="shared" ca="1" si="31"/>
        <v>Installatore</v>
      </c>
    </row>
    <row r="264" spans="3:11" x14ac:dyDescent="0.25">
      <c r="C264" s="205" t="str">
        <f t="shared" ca="1" si="24"/>
        <v>IfcWall.ElementoDocumenti.Conformità</v>
      </c>
      <c r="D264" s="205" t="str">
        <f t="array" aca="1" ref="D264" ca="1">IFERROR(INDEX(C$41:C$1185,SMALL(IF(C$41:C$1185&lt;&gt;"",ROW(C$41:C$1185)-ROW(C$41)+1),ROWS(D$41:D264))),"")</f>
        <v>IfcColumn.ElementoDatiAnagrafici.Descrizione</v>
      </c>
      <c r="E264" s="189">
        <f t="shared" ca="1" si="25"/>
        <v>10</v>
      </c>
      <c r="F264" s="207" t="str">
        <f t="shared" ca="1" si="26"/>
        <v>IfcColumn</v>
      </c>
      <c r="G264" s="189">
        <f t="shared" ca="1" si="27"/>
        <v>33</v>
      </c>
      <c r="H264" s="207" t="str">
        <f t="shared" ca="1" si="28"/>
        <v>ElementoDatiAnagrafici</v>
      </c>
      <c r="I264" s="189">
        <f t="shared" ca="1" si="29"/>
        <v>44</v>
      </c>
      <c r="J264" s="189">
        <f t="shared" ca="1" si="30"/>
        <v>11</v>
      </c>
      <c r="K264" s="207" t="str">
        <f t="shared" ca="1" si="31"/>
        <v>Descrizione</v>
      </c>
    </row>
    <row r="265" spans="3:11" x14ac:dyDescent="0.25">
      <c r="C265" s="205" t="str">
        <f t="shared" ca="1" si="24"/>
        <v/>
      </c>
      <c r="D265" s="205" t="str">
        <f t="array" aca="1" ref="D265" ca="1">IFERROR(INDEX(C$41:C$1185,SMALL(IF(C$41:C$1185&lt;&gt;"",ROW(C$41:C$1185)-ROW(C$41)+1),ROWS(D$41:D265))),"")</f>
        <v>IfcColumn.ElementoDatiAnagrafici.Modello</v>
      </c>
      <c r="E265" s="189">
        <f t="shared" ca="1" si="25"/>
        <v>10</v>
      </c>
      <c r="F265" s="207" t="str">
        <f t="shared" ca="1" si="26"/>
        <v>IfcColumn</v>
      </c>
      <c r="G265" s="189">
        <f t="shared" ca="1" si="27"/>
        <v>33</v>
      </c>
      <c r="H265" s="207" t="str">
        <f t="shared" ca="1" si="28"/>
        <v>ElementoDatiAnagrafici</v>
      </c>
      <c r="I265" s="189">
        <f t="shared" ca="1" si="29"/>
        <v>40</v>
      </c>
      <c r="J265" s="189">
        <f t="shared" ca="1" si="30"/>
        <v>7</v>
      </c>
      <c r="K265" s="207" t="str">
        <f t="shared" ca="1" si="31"/>
        <v>Modello</v>
      </c>
    </row>
    <row r="266" spans="3:11" x14ac:dyDescent="0.25">
      <c r="C266" s="205" t="str">
        <f t="shared" ca="1" si="24"/>
        <v/>
      </c>
      <c r="D266" s="205" t="str">
        <f t="array" aca="1" ref="D266" ca="1">IFERROR(INDEX(C$41:C$1185,SMALL(IF(C$41:C$1185&lt;&gt;"",ROW(C$41:C$1185)-ROW(C$41)+1),ROWS(D$41:D266))),"")</f>
        <v>IfcColumn.ElementoDatiAnagrafici.Produttore</v>
      </c>
      <c r="E266" s="189">
        <f t="shared" ca="1" si="25"/>
        <v>10</v>
      </c>
      <c r="F266" s="207" t="str">
        <f t="shared" ca="1" si="26"/>
        <v>IfcColumn</v>
      </c>
      <c r="G266" s="189">
        <f t="shared" ca="1" si="27"/>
        <v>33</v>
      </c>
      <c r="H266" s="207" t="str">
        <f t="shared" ca="1" si="28"/>
        <v>ElementoDatiAnagrafici</v>
      </c>
      <c r="I266" s="189">
        <f t="shared" ca="1" si="29"/>
        <v>43</v>
      </c>
      <c r="J266" s="189">
        <f t="shared" ca="1" si="30"/>
        <v>10</v>
      </c>
      <c r="K266" s="207" t="str">
        <f t="shared" ca="1" si="31"/>
        <v>Produttore</v>
      </c>
    </row>
    <row r="267" spans="3:11" x14ac:dyDescent="0.25">
      <c r="C267" s="205" t="str">
        <f t="shared" ca="1" si="24"/>
        <v/>
      </c>
      <c r="D267" s="205" t="str">
        <f t="array" aca="1" ref="D267" ca="1">IFERROR(INDEX(C$41:C$1185,SMALL(IF(C$41:C$1185&lt;&gt;"",ROW(C$41:C$1185)-ROW(C$41)+1),ROWS(D$41:D267))),"")</f>
        <v>IfcColumn.ElementoDatiQualitativi.Portante</v>
      </c>
      <c r="E267" s="189">
        <f t="shared" ca="1" si="25"/>
        <v>10</v>
      </c>
      <c r="F267" s="207" t="str">
        <f t="shared" ca="1" si="26"/>
        <v>IfcColumn</v>
      </c>
      <c r="G267" s="189">
        <f t="shared" ca="1" si="27"/>
        <v>34</v>
      </c>
      <c r="H267" s="207" t="str">
        <f t="shared" ca="1" si="28"/>
        <v>ElementoDatiQualitativi</v>
      </c>
      <c r="I267" s="189">
        <f t="shared" ca="1" si="29"/>
        <v>42</v>
      </c>
      <c r="J267" s="189">
        <f t="shared" ca="1" si="30"/>
        <v>8</v>
      </c>
      <c r="K267" s="207" t="str">
        <f t="shared" ca="1" si="31"/>
        <v>Portante</v>
      </c>
    </row>
    <row r="268" spans="3:11" x14ac:dyDescent="0.25">
      <c r="C268" s="205" t="str">
        <f t="shared" ca="1" si="24"/>
        <v>IfcRamp.ElementoDatiAnagrafici.Descrizione</v>
      </c>
      <c r="D268" s="205" t="str">
        <f t="array" aca="1" ref="D268" ca="1">IFERROR(INDEX(C$41:C$1185,SMALL(IF(C$41:C$1185&lt;&gt;"",ROW(C$41:C$1185)-ROW(C$41)+1),ROWS(D$41:D268))),"")</f>
        <v>IfcColumn.ElementoDatiQualitativi.Esterno</v>
      </c>
      <c r="E268" s="189">
        <f t="shared" ca="1" si="25"/>
        <v>10</v>
      </c>
      <c r="F268" s="207" t="str">
        <f t="shared" ca="1" si="26"/>
        <v>IfcColumn</v>
      </c>
      <c r="G268" s="189">
        <f t="shared" ca="1" si="27"/>
        <v>34</v>
      </c>
      <c r="H268" s="207" t="str">
        <f t="shared" ca="1" si="28"/>
        <v>ElementoDatiQualitativi</v>
      </c>
      <c r="I268" s="189">
        <f t="shared" ca="1" si="29"/>
        <v>41</v>
      </c>
      <c r="J268" s="189">
        <f t="shared" ca="1" si="30"/>
        <v>7</v>
      </c>
      <c r="K268" s="207" t="str">
        <f t="shared" ca="1" si="31"/>
        <v>Esterno</v>
      </c>
    </row>
    <row r="269" spans="3:11" x14ac:dyDescent="0.25">
      <c r="C269" s="205" t="str">
        <f t="shared" ca="1" si="24"/>
        <v/>
      </c>
      <c r="D269" s="205" t="str">
        <f t="array" aca="1" ref="D269" ca="1">IFERROR(INDEX(C$41:C$1185,SMALL(IF(C$41:C$1185&lt;&gt;"",ROW(C$41:C$1185)-ROW(C$41)+1),ROWS(D$41:D269))),"")</f>
        <v>IfcColumn.ElementoDatiQualitativi.Tipologia costruttiva</v>
      </c>
      <c r="E269" s="189">
        <f t="shared" ca="1" si="25"/>
        <v>10</v>
      </c>
      <c r="F269" s="207" t="str">
        <f t="shared" ca="1" si="26"/>
        <v>IfcColumn</v>
      </c>
      <c r="G269" s="189">
        <f t="shared" ca="1" si="27"/>
        <v>34</v>
      </c>
      <c r="H269" s="207" t="str">
        <f t="shared" ca="1" si="28"/>
        <v>ElementoDatiQualitativi</v>
      </c>
      <c r="I269" s="189">
        <f t="shared" ca="1" si="29"/>
        <v>55</v>
      </c>
      <c r="J269" s="189">
        <f t="shared" ca="1" si="30"/>
        <v>21</v>
      </c>
      <c r="K269" s="207" t="str">
        <f t="shared" ca="1" si="31"/>
        <v>Tipologia costruttiva</v>
      </c>
    </row>
    <row r="270" spans="3:11" x14ac:dyDescent="0.25">
      <c r="C270" s="205" t="str">
        <f t="shared" ca="1" si="24"/>
        <v/>
      </c>
      <c r="D270" s="205" t="str">
        <f t="array" aca="1" ref="D270" ca="1">IFERROR(INDEX(C$41:C$1185,SMALL(IF(C$41:C$1185&lt;&gt;"",ROW(C$41:C$1185)-ROW(C$41)+1),ROWS(D$41:D270))),"")</f>
        <v>IfcColumn.ElementoDatiQualitativi.Criticità Riscontrata</v>
      </c>
      <c r="E270" s="189">
        <f t="shared" ca="1" si="25"/>
        <v>10</v>
      </c>
      <c r="F270" s="207" t="str">
        <f t="shared" ca="1" si="26"/>
        <v>IfcColumn</v>
      </c>
      <c r="G270" s="189">
        <f t="shared" ca="1" si="27"/>
        <v>34</v>
      </c>
      <c r="H270" s="207" t="str">
        <f t="shared" ca="1" si="28"/>
        <v>ElementoDatiQualitativi</v>
      </c>
      <c r="I270" s="189">
        <f t="shared" ca="1" si="29"/>
        <v>55</v>
      </c>
      <c r="J270" s="189">
        <f t="shared" ca="1" si="30"/>
        <v>21</v>
      </c>
      <c r="K270" s="207" t="str">
        <f t="shared" ca="1" si="31"/>
        <v>Criticità Riscontrata</v>
      </c>
    </row>
    <row r="271" spans="3:11" x14ac:dyDescent="0.25">
      <c r="C271" s="205" t="str">
        <f t="shared" ca="1" si="24"/>
        <v/>
      </c>
      <c r="D271" s="205" t="str">
        <f t="array" aca="1" ref="D271" ca="1">IFERROR(INDEX(C$41:C$1185,SMALL(IF(C$41:C$1185&lt;&gt;"",ROW(C$41:C$1185)-ROW(C$41)+1),ROWS(D$41:D271))),"")</f>
        <v>IfcColumn.ElementoDatiAntincendio.ClassePropagazioneFiamma</v>
      </c>
      <c r="E271" s="189">
        <f t="shared" ca="1" si="25"/>
        <v>10</v>
      </c>
      <c r="F271" s="207" t="str">
        <f t="shared" ca="1" si="26"/>
        <v>IfcColumn</v>
      </c>
      <c r="G271" s="189">
        <f t="shared" ca="1" si="27"/>
        <v>34</v>
      </c>
      <c r="H271" s="207" t="str">
        <f t="shared" ca="1" si="28"/>
        <v>ElementoDatiAntincendio</v>
      </c>
      <c r="I271" s="189">
        <f t="shared" ca="1" si="29"/>
        <v>58</v>
      </c>
      <c r="J271" s="189">
        <f t="shared" ca="1" si="30"/>
        <v>24</v>
      </c>
      <c r="K271" s="207" t="str">
        <f t="shared" ca="1" si="31"/>
        <v>ClassePropagazioneFiamma</v>
      </c>
    </row>
    <row r="272" spans="3:11" x14ac:dyDescent="0.25">
      <c r="C272" s="205" t="str">
        <f t="shared" ca="1" si="24"/>
        <v>IfcRamp.ElementoDatiQualitativi.AccessibilitaDisabili</v>
      </c>
      <c r="D272" s="205" t="str">
        <f t="array" aca="1" ref="D272" ca="1">IFERROR(INDEX(C$41:C$1185,SMALL(IF(C$41:C$1185&lt;&gt;"",ROW(C$41:C$1185)-ROW(C$41)+1),ROWS(D$41:D272))),"")</f>
        <v>IfcColumn.ElementoDatiAntincendio.REI</v>
      </c>
      <c r="E272" s="189">
        <f t="shared" ca="1" si="25"/>
        <v>10</v>
      </c>
      <c r="F272" s="207" t="str">
        <f t="shared" ca="1" si="26"/>
        <v>IfcColumn</v>
      </c>
      <c r="G272" s="189">
        <f t="shared" ca="1" si="27"/>
        <v>34</v>
      </c>
      <c r="H272" s="207" t="str">
        <f t="shared" ca="1" si="28"/>
        <v>ElementoDatiAntincendio</v>
      </c>
      <c r="I272" s="189">
        <f t="shared" ca="1" si="29"/>
        <v>37</v>
      </c>
      <c r="J272" s="189">
        <f t="shared" ca="1" si="30"/>
        <v>3</v>
      </c>
      <c r="K272" s="207" t="str">
        <f t="shared" ca="1" si="31"/>
        <v>REI</v>
      </c>
    </row>
    <row r="273" spans="3:11" x14ac:dyDescent="0.25">
      <c r="C273" s="205" t="str">
        <f t="shared" ca="1" si="24"/>
        <v/>
      </c>
      <c r="D273" s="205" t="str">
        <f t="array" aca="1" ref="D273" ca="1">IFERROR(INDEX(C$41:C$1185,SMALL(IF(C$41:C$1185&lt;&gt;"",ROW(C$41:C$1185)-ROW(C$41)+1),ROWS(D$41:D273))),"")</f>
        <v>IfcColumn.ElementoCodifica.ClasseElementoTecnico</v>
      </c>
      <c r="E273" s="189">
        <f t="shared" ca="1" si="25"/>
        <v>10</v>
      </c>
      <c r="F273" s="207" t="str">
        <f t="shared" ca="1" si="26"/>
        <v>IfcColumn</v>
      </c>
      <c r="G273" s="189">
        <f t="shared" ca="1" si="27"/>
        <v>27</v>
      </c>
      <c r="H273" s="207" t="str">
        <f t="shared" ca="1" si="28"/>
        <v>ElementoCodifica</v>
      </c>
      <c r="I273" s="189">
        <f t="shared" ca="1" si="29"/>
        <v>48</v>
      </c>
      <c r="J273" s="189">
        <f t="shared" ca="1" si="30"/>
        <v>21</v>
      </c>
      <c r="K273" s="207" t="str">
        <f t="shared" ca="1" si="31"/>
        <v>ClasseElementoTecnico</v>
      </c>
    </row>
    <row r="274" spans="3:11" x14ac:dyDescent="0.25">
      <c r="C274" s="205" t="str">
        <f t="shared" ca="1" si="24"/>
        <v>IfcRamp.ElementoDatiQualitativi.Esterno</v>
      </c>
      <c r="D274" s="205" t="str">
        <f t="array" aca="1" ref="D274" ca="1">IFERROR(INDEX(C$41:C$1185,SMALL(IF(C$41:C$1185&lt;&gt;"",ROW(C$41:C$1185)-ROW(C$41)+1),ROWS(D$41:D274))),"")</f>
        <v>IfcColumn.ElementoFase.Stato</v>
      </c>
      <c r="E274" s="189">
        <f t="shared" ca="1" si="25"/>
        <v>10</v>
      </c>
      <c r="F274" s="207" t="str">
        <f t="shared" ca="1" si="26"/>
        <v>IfcColumn</v>
      </c>
      <c r="G274" s="189">
        <f t="shared" ca="1" si="27"/>
        <v>23</v>
      </c>
      <c r="H274" s="207" t="str">
        <f t="shared" ca="1" si="28"/>
        <v>ElementoFase</v>
      </c>
      <c r="I274" s="189">
        <f t="shared" ca="1" si="29"/>
        <v>28</v>
      </c>
      <c r="J274" s="189">
        <f t="shared" ca="1" si="30"/>
        <v>5</v>
      </c>
      <c r="K274" s="207" t="str">
        <f t="shared" ca="1" si="31"/>
        <v>Stato</v>
      </c>
    </row>
    <row r="275" spans="3:11" x14ac:dyDescent="0.25">
      <c r="C275" s="205" t="str">
        <f t="shared" ca="1" si="24"/>
        <v>IfcRamp.ElementoDatiQualitativi.Tipologia costruttiva</v>
      </c>
      <c r="D275" s="205" t="str">
        <f t="array" aca="1" ref="D275" ca="1">IFERROR(INDEX(C$41:C$1185,SMALL(IF(C$41:C$1185&lt;&gt;"",ROW(C$41:C$1185)-ROW(C$41)+1),ROWS(D$41:D275))),"")</f>
        <v>IfcColumn.ElementoDocumenti.SchedaTecnica</v>
      </c>
      <c r="E275" s="189">
        <f t="shared" ca="1" si="25"/>
        <v>10</v>
      </c>
      <c r="F275" s="207" t="str">
        <f t="shared" ca="1" si="26"/>
        <v>IfcColumn</v>
      </c>
      <c r="G275" s="189">
        <f t="shared" ca="1" si="27"/>
        <v>28</v>
      </c>
      <c r="H275" s="207" t="str">
        <f t="shared" ca="1" si="28"/>
        <v>ElementoDocumenti</v>
      </c>
      <c r="I275" s="189">
        <f t="shared" ca="1" si="29"/>
        <v>41</v>
      </c>
      <c r="J275" s="189">
        <f t="shared" ca="1" si="30"/>
        <v>13</v>
      </c>
      <c r="K275" s="207" t="str">
        <f t="shared" ca="1" si="31"/>
        <v>SchedaTecnica</v>
      </c>
    </row>
    <row r="276" spans="3:11" x14ac:dyDescent="0.25">
      <c r="C276" s="205" t="str">
        <f t="shared" ca="1" si="24"/>
        <v>IfcRamp.ElementoDatiQualitativi.Criticità Riscontrata</v>
      </c>
      <c r="D276" s="205" t="str">
        <f t="array" aca="1" ref="D276" ca="1">IFERROR(INDEX(C$41:C$1185,SMALL(IF(C$41:C$1185&lt;&gt;"",ROW(C$41:C$1185)-ROW(C$41)+1),ROWS(D$41:D276))),"")</f>
        <v>IfcColumn.ElementoDocumenti.Website</v>
      </c>
      <c r="E276" s="189">
        <f t="shared" ca="1" si="25"/>
        <v>10</v>
      </c>
      <c r="F276" s="207" t="str">
        <f t="shared" ca="1" si="26"/>
        <v>IfcColumn</v>
      </c>
      <c r="G276" s="189">
        <f t="shared" ca="1" si="27"/>
        <v>28</v>
      </c>
      <c r="H276" s="207" t="str">
        <f t="shared" ca="1" si="28"/>
        <v>ElementoDocumenti</v>
      </c>
      <c r="I276" s="189">
        <f t="shared" ca="1" si="29"/>
        <v>35</v>
      </c>
      <c r="J276" s="189">
        <f t="shared" ca="1" si="30"/>
        <v>7</v>
      </c>
      <c r="K276" s="207" t="str">
        <f t="shared" ca="1" si="31"/>
        <v>Website</v>
      </c>
    </row>
    <row r="277" spans="3:11" x14ac:dyDescent="0.25">
      <c r="C277" s="205" t="str">
        <f t="shared" ca="1" si="24"/>
        <v>IfcRamp.ElementoDatiAntincendio.Combustibile</v>
      </c>
      <c r="D277" s="205" t="str">
        <f t="array" aca="1" ref="D277" ca="1">IFERROR(INDEX(C$41:C$1185,SMALL(IF(C$41:C$1185&lt;&gt;"",ROW(C$41:C$1185)-ROW(C$41)+1),ROWS(D$41:D277))),"")</f>
        <v>IfcColumn.ElementoDocumenti.DB</v>
      </c>
      <c r="E277" s="189">
        <f t="shared" ca="1" si="25"/>
        <v>10</v>
      </c>
      <c r="F277" s="207" t="str">
        <f t="shared" ca="1" si="26"/>
        <v>IfcColumn</v>
      </c>
      <c r="G277" s="189">
        <f t="shared" ca="1" si="27"/>
        <v>28</v>
      </c>
      <c r="H277" s="207" t="str">
        <f t="shared" ca="1" si="28"/>
        <v>ElementoDocumenti</v>
      </c>
      <c r="I277" s="189">
        <f t="shared" ca="1" si="29"/>
        <v>30</v>
      </c>
      <c r="J277" s="189">
        <f t="shared" ca="1" si="30"/>
        <v>2</v>
      </c>
      <c r="K277" s="207" t="str">
        <f t="shared" ca="1" si="31"/>
        <v>DB</v>
      </c>
    </row>
    <row r="278" spans="3:11" x14ac:dyDescent="0.25">
      <c r="C278" s="205" t="str">
        <f t="shared" ca="1" si="24"/>
        <v>IfcRamp.ElementoDatiAntincendio.UscitaEmergenza</v>
      </c>
      <c r="D278" s="205" t="str">
        <f t="array" aca="1" ref="D278" ca="1">IFERROR(INDEX(C$41:C$1185,SMALL(IF(C$41:C$1185&lt;&gt;"",ROW(C$41:C$1185)-ROW(C$41)+1),ROWS(D$41:D278))),"")</f>
        <v>IfcColumn.ElementoDocumenti.CertProd</v>
      </c>
      <c r="E278" s="189">
        <f t="shared" ca="1" si="25"/>
        <v>10</v>
      </c>
      <c r="F278" s="207" t="str">
        <f t="shared" ca="1" si="26"/>
        <v>IfcColumn</v>
      </c>
      <c r="G278" s="189">
        <f t="shared" ca="1" si="27"/>
        <v>28</v>
      </c>
      <c r="H278" s="207" t="str">
        <f t="shared" ca="1" si="28"/>
        <v>ElementoDocumenti</v>
      </c>
      <c r="I278" s="189">
        <f t="shared" ca="1" si="29"/>
        <v>36</v>
      </c>
      <c r="J278" s="189">
        <f t="shared" ca="1" si="30"/>
        <v>8</v>
      </c>
      <c r="K278" s="207" t="str">
        <f t="shared" ca="1" si="31"/>
        <v>CertProd</v>
      </c>
    </row>
    <row r="279" spans="3:11" x14ac:dyDescent="0.25">
      <c r="C279" s="205" t="str">
        <f t="shared" ca="1" si="24"/>
        <v/>
      </c>
      <c r="D279" s="205" t="str">
        <f t="array" aca="1" ref="D279" ca="1">IFERROR(INDEX(C$41:C$1185,SMALL(IF(C$41:C$1185&lt;&gt;"",ROW(C$41:C$1185)-ROW(C$41)+1),ROWS(D$41:D279))),"")</f>
        <v>IfcColumn.ElementoDocumenti.SertSupl</v>
      </c>
      <c r="E279" s="189">
        <f t="shared" ca="1" si="25"/>
        <v>10</v>
      </c>
      <c r="F279" s="207" t="str">
        <f t="shared" ca="1" si="26"/>
        <v>IfcColumn</v>
      </c>
      <c r="G279" s="189">
        <f t="shared" ca="1" si="27"/>
        <v>28</v>
      </c>
      <c r="H279" s="207" t="str">
        <f t="shared" ca="1" si="28"/>
        <v>ElementoDocumenti</v>
      </c>
      <c r="I279" s="189">
        <f t="shared" ca="1" si="29"/>
        <v>36</v>
      </c>
      <c r="J279" s="189">
        <f t="shared" ca="1" si="30"/>
        <v>8</v>
      </c>
      <c r="K279" s="207" t="str">
        <f t="shared" ca="1" si="31"/>
        <v>SertSupl</v>
      </c>
    </row>
    <row r="280" spans="3:11" x14ac:dyDescent="0.25">
      <c r="C280" s="205" t="str">
        <f t="shared" ca="1" si="24"/>
        <v/>
      </c>
      <c r="D280" s="205" t="str">
        <f t="array" aca="1" ref="D280" ca="1">IFERROR(INDEX(C$41:C$1185,SMALL(IF(C$41:C$1185&lt;&gt;"",ROW(C$41:C$1185)-ROW(C$41)+1),ROWS(D$41:D280))),"")</f>
        <v>IfcColumn.ElementoDocumenti.SchedaMontaggio</v>
      </c>
      <c r="E280" s="189">
        <f t="shared" ca="1" si="25"/>
        <v>10</v>
      </c>
      <c r="F280" s="207" t="str">
        <f t="shared" ca="1" si="26"/>
        <v>IfcColumn</v>
      </c>
      <c r="G280" s="189">
        <f t="shared" ca="1" si="27"/>
        <v>28</v>
      </c>
      <c r="H280" s="207" t="str">
        <f t="shared" ca="1" si="28"/>
        <v>ElementoDocumenti</v>
      </c>
      <c r="I280" s="189">
        <f t="shared" ca="1" si="29"/>
        <v>43</v>
      </c>
      <c r="J280" s="189">
        <f t="shared" ca="1" si="30"/>
        <v>15</v>
      </c>
      <c r="K280" s="207" t="str">
        <f t="shared" ca="1" si="31"/>
        <v>SchedaMontaggio</v>
      </c>
    </row>
    <row r="281" spans="3:11" x14ac:dyDescent="0.25">
      <c r="C281" s="205" t="str">
        <f t="shared" ca="1" si="24"/>
        <v/>
      </c>
      <c r="D281" s="205" t="str">
        <f t="array" aca="1" ref="D281" ca="1">IFERROR(INDEX(C$41:C$1185,SMALL(IF(C$41:C$1185&lt;&gt;"",ROW(C$41:C$1185)-ROW(C$41)+1),ROWS(D$41:D281))),"")</f>
        <v>IfcColumn.ElementoDocumenti.Installazione</v>
      </c>
      <c r="E281" s="189">
        <f t="shared" ca="1" si="25"/>
        <v>10</v>
      </c>
      <c r="F281" s="207" t="str">
        <f t="shared" ca="1" si="26"/>
        <v>IfcColumn</v>
      </c>
      <c r="G281" s="189">
        <f t="shared" ca="1" si="27"/>
        <v>28</v>
      </c>
      <c r="H281" s="207" t="str">
        <f t="shared" ca="1" si="28"/>
        <v>ElementoDocumenti</v>
      </c>
      <c r="I281" s="189">
        <f t="shared" ca="1" si="29"/>
        <v>41</v>
      </c>
      <c r="J281" s="189">
        <f t="shared" ca="1" si="30"/>
        <v>13</v>
      </c>
      <c r="K281" s="207" t="str">
        <f t="shared" ca="1" si="31"/>
        <v>Installazione</v>
      </c>
    </row>
    <row r="282" spans="3:11" x14ac:dyDescent="0.25">
      <c r="C282" s="205" t="str">
        <f t="shared" ca="1" si="24"/>
        <v/>
      </c>
      <c r="D282" s="205" t="str">
        <f t="array" aca="1" ref="D282" ca="1">IFERROR(INDEX(C$41:C$1185,SMALL(IF(C$41:C$1185&lt;&gt;"",ROW(C$41:C$1185)-ROW(C$41)+1),ROWS(D$41:D282))),"")</f>
        <v>IfcColumn.ElementoDocumenti.MatSupp</v>
      </c>
      <c r="E282" s="189">
        <f t="shared" ca="1" si="25"/>
        <v>10</v>
      </c>
      <c r="F282" s="207" t="str">
        <f t="shared" ca="1" si="26"/>
        <v>IfcColumn</v>
      </c>
      <c r="G282" s="189">
        <f t="shared" ca="1" si="27"/>
        <v>28</v>
      </c>
      <c r="H282" s="207" t="str">
        <f t="shared" ca="1" si="28"/>
        <v>ElementoDocumenti</v>
      </c>
      <c r="I282" s="189">
        <f t="shared" ca="1" si="29"/>
        <v>35</v>
      </c>
      <c r="J282" s="189">
        <f t="shared" ca="1" si="30"/>
        <v>7</v>
      </c>
      <c r="K282" s="207" t="str">
        <f t="shared" ca="1" si="31"/>
        <v>MatSupp</v>
      </c>
    </row>
    <row r="283" spans="3:11" x14ac:dyDescent="0.25">
      <c r="C283" s="205" t="str">
        <f t="shared" ca="1" si="24"/>
        <v>IfcRamp.ElementoCodifica.ClasseElementoTecnico</v>
      </c>
      <c r="D283" s="205" t="str">
        <f t="array" aca="1" ref="D283" ca="1">IFERROR(INDEX(C$41:C$1185,SMALL(IF(C$41:C$1185&lt;&gt;"",ROW(C$41:C$1185)-ROW(C$41)+1),ROWS(D$41:D283))),"")</f>
        <v>IfcColumn.ElementoDocumenti.Collaudo</v>
      </c>
      <c r="E283" s="189">
        <f t="shared" ca="1" si="25"/>
        <v>10</v>
      </c>
      <c r="F283" s="207" t="str">
        <f t="shared" ca="1" si="26"/>
        <v>IfcColumn</v>
      </c>
      <c r="G283" s="189">
        <f t="shared" ca="1" si="27"/>
        <v>28</v>
      </c>
      <c r="H283" s="207" t="str">
        <f t="shared" ca="1" si="28"/>
        <v>ElementoDocumenti</v>
      </c>
      <c r="I283" s="189">
        <f t="shared" ca="1" si="29"/>
        <v>36</v>
      </c>
      <c r="J283" s="189">
        <f t="shared" ca="1" si="30"/>
        <v>8</v>
      </c>
      <c r="K283" s="207" t="str">
        <f t="shared" ca="1" si="31"/>
        <v>Collaudo</v>
      </c>
    </row>
    <row r="284" spans="3:11" x14ac:dyDescent="0.25">
      <c r="C284" s="205" t="str">
        <f t="shared" ca="1" si="24"/>
        <v>IfcRamp.ElementoFase.Stato</v>
      </c>
      <c r="D284" s="205" t="str">
        <f t="array" aca="1" ref="D284" ca="1">IFERROR(INDEX(C$41:C$1185,SMALL(IF(C$41:C$1185&lt;&gt;"",ROW(C$41:C$1185)-ROW(C$41)+1),ROWS(D$41:D284))),"")</f>
        <v>IfcColumn.ElementoDocumenti.Conformità</v>
      </c>
      <c r="E284" s="189">
        <f t="shared" ca="1" si="25"/>
        <v>10</v>
      </c>
      <c r="F284" s="207" t="str">
        <f t="shared" ca="1" si="26"/>
        <v>IfcColumn</v>
      </c>
      <c r="G284" s="189">
        <f t="shared" ca="1" si="27"/>
        <v>28</v>
      </c>
      <c r="H284" s="207" t="str">
        <f t="shared" ca="1" si="28"/>
        <v>ElementoDocumenti</v>
      </c>
      <c r="I284" s="189">
        <f t="shared" ca="1" si="29"/>
        <v>38</v>
      </c>
      <c r="J284" s="189">
        <f t="shared" ca="1" si="30"/>
        <v>10</v>
      </c>
      <c r="K284" s="207" t="str">
        <f t="shared" ca="1" si="31"/>
        <v>Conformità</v>
      </c>
    </row>
    <row r="285" spans="3:11" x14ac:dyDescent="0.25">
      <c r="C285" s="205" t="str">
        <f t="shared" ca="1" si="24"/>
        <v/>
      </c>
      <c r="D285" s="205" t="str">
        <f t="array" aca="1" ref="D285" ca="1">IFERROR(INDEX(C$41:C$1185,SMALL(IF(C$41:C$1185&lt;&gt;"",ROW(C$41:C$1185)-ROW(C$41)+1),ROWS(D$41:D285))),"")</f>
        <v>IfcRailing.ElementoDatiAnagrafici.Numero_di_serie</v>
      </c>
      <c r="E285" s="189">
        <f t="shared" ca="1" si="25"/>
        <v>11</v>
      </c>
      <c r="F285" s="207" t="str">
        <f t="shared" ca="1" si="26"/>
        <v>IfcRailing</v>
      </c>
      <c r="G285" s="189">
        <f t="shared" ca="1" si="27"/>
        <v>34</v>
      </c>
      <c r="H285" s="207" t="str">
        <f t="shared" ca="1" si="28"/>
        <v>ElementoDatiAnagrafici</v>
      </c>
      <c r="I285" s="189">
        <f t="shared" ca="1" si="29"/>
        <v>49</v>
      </c>
      <c r="J285" s="189">
        <f t="shared" ca="1" si="30"/>
        <v>15</v>
      </c>
      <c r="K285" s="207" t="str">
        <f t="shared" ca="1" si="31"/>
        <v>Numero_di_serie</v>
      </c>
    </row>
    <row r="286" spans="3:11" x14ac:dyDescent="0.25">
      <c r="C286" s="205" t="str">
        <f t="shared" ca="1" si="24"/>
        <v/>
      </c>
      <c r="D286" s="205" t="str">
        <f t="array" aca="1" ref="D286" ca="1">IFERROR(INDEX(C$41:C$1185,SMALL(IF(C$41:C$1185&lt;&gt;"",ROW(C$41:C$1185)-ROW(C$41)+1),ROWS(D$41:D286))),"")</f>
        <v>IfcRailing.ElementoDatiAnagrafici.Fornitore</v>
      </c>
      <c r="E286" s="189">
        <f t="shared" ca="1" si="25"/>
        <v>11</v>
      </c>
      <c r="F286" s="207" t="str">
        <f t="shared" ca="1" si="26"/>
        <v>IfcRailing</v>
      </c>
      <c r="G286" s="189">
        <f t="shared" ca="1" si="27"/>
        <v>34</v>
      </c>
      <c r="H286" s="207" t="str">
        <f t="shared" ca="1" si="28"/>
        <v>ElementoDatiAnagrafici</v>
      </c>
      <c r="I286" s="189">
        <f t="shared" ca="1" si="29"/>
        <v>43</v>
      </c>
      <c r="J286" s="189">
        <f t="shared" ca="1" si="30"/>
        <v>9</v>
      </c>
      <c r="K286" s="207" t="str">
        <f t="shared" ca="1" si="31"/>
        <v>Fornitore</v>
      </c>
    </row>
    <row r="287" spans="3:11" x14ac:dyDescent="0.25">
      <c r="C287" s="205" t="str">
        <f t="shared" ca="1" si="24"/>
        <v/>
      </c>
      <c r="D287" s="205" t="str">
        <f t="array" aca="1" ref="D287" ca="1">IFERROR(INDEX(C$41:C$1185,SMALL(IF(C$41:C$1185&lt;&gt;"",ROW(C$41:C$1185)-ROW(C$41)+1),ROWS(D$41:D287))),"")</f>
        <v>IfcRailing.ElementoDatiAnagrafici.Installatore</v>
      </c>
      <c r="E287" s="189">
        <f t="shared" ca="1" si="25"/>
        <v>11</v>
      </c>
      <c r="F287" s="207" t="str">
        <f t="shared" ca="1" si="26"/>
        <v>IfcRailing</v>
      </c>
      <c r="G287" s="189">
        <f t="shared" ca="1" si="27"/>
        <v>34</v>
      </c>
      <c r="H287" s="207" t="str">
        <f t="shared" ca="1" si="28"/>
        <v>ElementoDatiAnagrafici</v>
      </c>
      <c r="I287" s="189">
        <f t="shared" ca="1" si="29"/>
        <v>46</v>
      </c>
      <c r="J287" s="189">
        <f t="shared" ca="1" si="30"/>
        <v>12</v>
      </c>
      <c r="K287" s="207" t="str">
        <f t="shared" ca="1" si="31"/>
        <v>Installatore</v>
      </c>
    </row>
    <row r="288" spans="3:11" x14ac:dyDescent="0.25">
      <c r="C288" s="205" t="str">
        <f t="shared" ca="1" si="24"/>
        <v>IfcRamp.ElementoDocumenti.DB</v>
      </c>
      <c r="D288" s="205" t="str">
        <f t="array" aca="1" ref="D288" ca="1">IFERROR(INDEX(C$41:C$1185,SMALL(IF(C$41:C$1185&lt;&gt;"",ROW(C$41:C$1185)-ROW(C$41)+1),ROWS(D$41:D288))),"")</f>
        <v>IfcRailing.ElementoDatiAnagrafici.Descrizione</v>
      </c>
      <c r="E288" s="189">
        <f t="shared" ca="1" si="25"/>
        <v>11</v>
      </c>
      <c r="F288" s="207" t="str">
        <f t="shared" ca="1" si="26"/>
        <v>IfcRailing</v>
      </c>
      <c r="G288" s="189">
        <f t="shared" ca="1" si="27"/>
        <v>34</v>
      </c>
      <c r="H288" s="207" t="str">
        <f t="shared" ca="1" si="28"/>
        <v>ElementoDatiAnagrafici</v>
      </c>
      <c r="I288" s="189">
        <f t="shared" ca="1" si="29"/>
        <v>45</v>
      </c>
      <c r="J288" s="189">
        <f t="shared" ca="1" si="30"/>
        <v>11</v>
      </c>
      <c r="K288" s="207" t="str">
        <f t="shared" ca="1" si="31"/>
        <v>Descrizione</v>
      </c>
    </row>
    <row r="289" spans="3:11" x14ac:dyDescent="0.25">
      <c r="C289" s="205" t="str">
        <f t="shared" ca="1" si="24"/>
        <v/>
      </c>
      <c r="D289" s="205" t="str">
        <f t="array" aca="1" ref="D289" ca="1">IFERROR(INDEX(C$41:C$1185,SMALL(IF(C$41:C$1185&lt;&gt;"",ROW(C$41:C$1185)-ROW(C$41)+1),ROWS(D$41:D289))),"")</f>
        <v>IfcRailing.ElementoDatiAnagrafici.Modello</v>
      </c>
      <c r="E289" s="189">
        <f t="shared" ca="1" si="25"/>
        <v>11</v>
      </c>
      <c r="F289" s="207" t="str">
        <f t="shared" ca="1" si="26"/>
        <v>IfcRailing</v>
      </c>
      <c r="G289" s="189">
        <f t="shared" ca="1" si="27"/>
        <v>34</v>
      </c>
      <c r="H289" s="207" t="str">
        <f t="shared" ca="1" si="28"/>
        <v>ElementoDatiAnagrafici</v>
      </c>
      <c r="I289" s="189">
        <f t="shared" ca="1" si="29"/>
        <v>41</v>
      </c>
      <c r="J289" s="189">
        <f t="shared" ca="1" si="30"/>
        <v>7</v>
      </c>
      <c r="K289" s="207" t="str">
        <f t="shared" ca="1" si="31"/>
        <v>Modello</v>
      </c>
    </row>
    <row r="290" spans="3:11" x14ac:dyDescent="0.25">
      <c r="C290" s="205" t="str">
        <f t="shared" ca="1" si="24"/>
        <v/>
      </c>
      <c r="D290" s="205" t="str">
        <f t="array" aca="1" ref="D290" ca="1">IFERROR(INDEX(C$41:C$1185,SMALL(IF(C$41:C$1185&lt;&gt;"",ROW(C$41:C$1185)-ROW(C$41)+1),ROWS(D$41:D290))),"")</f>
        <v>IfcRailing.ElementoDatiAnagrafici.Produttore</v>
      </c>
      <c r="E290" s="189">
        <f t="shared" ca="1" si="25"/>
        <v>11</v>
      </c>
      <c r="F290" s="207" t="str">
        <f t="shared" ca="1" si="26"/>
        <v>IfcRailing</v>
      </c>
      <c r="G290" s="189">
        <f t="shared" ca="1" si="27"/>
        <v>34</v>
      </c>
      <c r="H290" s="207" t="str">
        <f t="shared" ca="1" si="28"/>
        <v>ElementoDatiAnagrafici</v>
      </c>
      <c r="I290" s="189">
        <f t="shared" ca="1" si="29"/>
        <v>44</v>
      </c>
      <c r="J290" s="189">
        <f t="shared" ca="1" si="30"/>
        <v>10</v>
      </c>
      <c r="K290" s="207" t="str">
        <f t="shared" ca="1" si="31"/>
        <v>Produttore</v>
      </c>
    </row>
    <row r="291" spans="3:11" x14ac:dyDescent="0.25">
      <c r="C291" s="205" t="str">
        <f t="shared" ca="1" si="24"/>
        <v/>
      </c>
      <c r="D291" s="205" t="str">
        <f t="array" aca="1" ref="D291" ca="1">IFERROR(INDEX(C$41:C$1185,SMALL(IF(C$41:C$1185&lt;&gt;"",ROW(C$41:C$1185)-ROW(C$41)+1),ROWS(D$41:D291))),"")</f>
        <v>IfcRailing.ElementoDatiQualitativi.Esterno</v>
      </c>
      <c r="E291" s="189">
        <f t="shared" ca="1" si="25"/>
        <v>11</v>
      </c>
      <c r="F291" s="207" t="str">
        <f t="shared" ca="1" si="26"/>
        <v>IfcRailing</v>
      </c>
      <c r="G291" s="189">
        <f t="shared" ca="1" si="27"/>
        <v>35</v>
      </c>
      <c r="H291" s="207" t="str">
        <f t="shared" ca="1" si="28"/>
        <v>ElementoDatiQualitativi</v>
      </c>
      <c r="I291" s="189">
        <f t="shared" ca="1" si="29"/>
        <v>42</v>
      </c>
      <c r="J291" s="189">
        <f t="shared" ca="1" si="30"/>
        <v>7</v>
      </c>
      <c r="K291" s="207" t="str">
        <f t="shared" ca="1" si="31"/>
        <v>Esterno</v>
      </c>
    </row>
    <row r="292" spans="3:11" x14ac:dyDescent="0.25">
      <c r="C292" s="205" t="str">
        <f t="shared" ca="1" si="24"/>
        <v/>
      </c>
      <c r="D292" s="205" t="str">
        <f t="array" aca="1" ref="D292" ca="1">IFERROR(INDEX(C$41:C$1185,SMALL(IF(C$41:C$1185&lt;&gt;"",ROW(C$41:C$1185)-ROW(C$41)+1),ROWS(D$41:D292))),"")</f>
        <v>IfcRailing.ElementoDatiQualitativi.Tipologia costruttiva</v>
      </c>
      <c r="E292" s="189">
        <f t="shared" ca="1" si="25"/>
        <v>11</v>
      </c>
      <c r="F292" s="207" t="str">
        <f t="shared" ca="1" si="26"/>
        <v>IfcRailing</v>
      </c>
      <c r="G292" s="189">
        <f t="shared" ca="1" si="27"/>
        <v>35</v>
      </c>
      <c r="H292" s="207" t="str">
        <f t="shared" ca="1" si="28"/>
        <v>ElementoDatiQualitativi</v>
      </c>
      <c r="I292" s="189">
        <f t="shared" ca="1" si="29"/>
        <v>56</v>
      </c>
      <c r="J292" s="189">
        <f t="shared" ca="1" si="30"/>
        <v>21</v>
      </c>
      <c r="K292" s="207" t="str">
        <f t="shared" ca="1" si="31"/>
        <v>Tipologia costruttiva</v>
      </c>
    </row>
    <row r="293" spans="3:11" x14ac:dyDescent="0.25">
      <c r="C293" s="205" t="str">
        <f t="shared" ca="1" si="24"/>
        <v/>
      </c>
      <c r="D293" s="205" t="str">
        <f t="array" aca="1" ref="D293" ca="1">IFERROR(INDEX(C$41:C$1185,SMALL(IF(C$41:C$1185&lt;&gt;"",ROW(C$41:C$1185)-ROW(C$41)+1),ROWS(D$41:D293))),"")</f>
        <v>IfcRailing.ElementoDatiQualitativi.Criticità Riscontrata</v>
      </c>
      <c r="E293" s="189">
        <f t="shared" ca="1" si="25"/>
        <v>11</v>
      </c>
      <c r="F293" s="207" t="str">
        <f t="shared" ca="1" si="26"/>
        <v>IfcRailing</v>
      </c>
      <c r="G293" s="189">
        <f t="shared" ca="1" si="27"/>
        <v>35</v>
      </c>
      <c r="H293" s="207" t="str">
        <f t="shared" ca="1" si="28"/>
        <v>ElementoDatiQualitativi</v>
      </c>
      <c r="I293" s="189">
        <f t="shared" ca="1" si="29"/>
        <v>56</v>
      </c>
      <c r="J293" s="189">
        <f t="shared" ca="1" si="30"/>
        <v>21</v>
      </c>
      <c r="K293" s="207" t="str">
        <f t="shared" ca="1" si="31"/>
        <v>Criticità Riscontrata</v>
      </c>
    </row>
    <row r="294" spans="3:11" x14ac:dyDescent="0.25">
      <c r="C294" s="205" t="str">
        <f t="shared" ca="1" si="24"/>
        <v/>
      </c>
      <c r="D294" s="205" t="str">
        <f t="array" aca="1" ref="D294" ca="1">IFERROR(INDEX(C$41:C$1185,SMALL(IF(C$41:C$1185&lt;&gt;"",ROW(C$41:C$1185)-ROW(C$41)+1),ROWS(D$41:D294))),"")</f>
        <v>IfcRailing.ElementoDatiAntincendio.ClassePropagazioneFiamma</v>
      </c>
      <c r="E294" s="189">
        <f t="shared" ca="1" si="25"/>
        <v>11</v>
      </c>
      <c r="F294" s="207" t="str">
        <f t="shared" ca="1" si="26"/>
        <v>IfcRailing</v>
      </c>
      <c r="G294" s="189">
        <f t="shared" ca="1" si="27"/>
        <v>35</v>
      </c>
      <c r="H294" s="207" t="str">
        <f t="shared" ca="1" si="28"/>
        <v>ElementoDatiAntincendio</v>
      </c>
      <c r="I294" s="189">
        <f t="shared" ca="1" si="29"/>
        <v>59</v>
      </c>
      <c r="J294" s="189">
        <f t="shared" ca="1" si="30"/>
        <v>24</v>
      </c>
      <c r="K294" s="207" t="str">
        <f t="shared" ca="1" si="31"/>
        <v>ClassePropagazioneFiamma</v>
      </c>
    </row>
    <row r="295" spans="3:11" x14ac:dyDescent="0.25">
      <c r="C295" s="205" t="str">
        <f t="shared" ca="1" si="24"/>
        <v/>
      </c>
      <c r="D295" s="205" t="str">
        <f t="array" aca="1" ref="D295" ca="1">IFERROR(INDEX(C$41:C$1185,SMALL(IF(C$41:C$1185&lt;&gt;"",ROW(C$41:C$1185)-ROW(C$41)+1),ROWS(D$41:D295))),"")</f>
        <v>IfcRailing.ElementoCodifica.ClasseElementoTecnico</v>
      </c>
      <c r="E295" s="189">
        <f t="shared" ca="1" si="25"/>
        <v>11</v>
      </c>
      <c r="F295" s="207" t="str">
        <f t="shared" ca="1" si="26"/>
        <v>IfcRailing</v>
      </c>
      <c r="G295" s="189">
        <f t="shared" ca="1" si="27"/>
        <v>28</v>
      </c>
      <c r="H295" s="207" t="str">
        <f t="shared" ca="1" si="28"/>
        <v>ElementoCodifica</v>
      </c>
      <c r="I295" s="189">
        <f t="shared" ca="1" si="29"/>
        <v>49</v>
      </c>
      <c r="J295" s="189">
        <f t="shared" ca="1" si="30"/>
        <v>21</v>
      </c>
      <c r="K295" s="207" t="str">
        <f t="shared" ca="1" si="31"/>
        <v>ClasseElementoTecnico</v>
      </c>
    </row>
    <row r="296" spans="3:11" x14ac:dyDescent="0.25">
      <c r="C296" s="205" t="str">
        <f t="shared" ca="1" si="24"/>
        <v/>
      </c>
      <c r="D296" s="205" t="str">
        <f t="array" aca="1" ref="D296" ca="1">IFERROR(INDEX(C$41:C$1185,SMALL(IF(C$41:C$1185&lt;&gt;"",ROW(C$41:C$1185)-ROW(C$41)+1),ROWS(D$41:D296))),"")</f>
        <v>IfcRailing.ElementoFase.Stato</v>
      </c>
      <c r="E296" s="189">
        <f t="shared" ca="1" si="25"/>
        <v>11</v>
      </c>
      <c r="F296" s="207" t="str">
        <f t="shared" ca="1" si="26"/>
        <v>IfcRailing</v>
      </c>
      <c r="G296" s="189">
        <f t="shared" ca="1" si="27"/>
        <v>24</v>
      </c>
      <c r="H296" s="207" t="str">
        <f t="shared" ca="1" si="28"/>
        <v>ElementoFase</v>
      </c>
      <c r="I296" s="189">
        <f t="shared" ca="1" si="29"/>
        <v>29</v>
      </c>
      <c r="J296" s="189">
        <f t="shared" ca="1" si="30"/>
        <v>5</v>
      </c>
      <c r="K296" s="207" t="str">
        <f t="shared" ca="1" si="31"/>
        <v>Stato</v>
      </c>
    </row>
    <row r="297" spans="3:11" x14ac:dyDescent="0.25">
      <c r="C297" s="205" t="str">
        <f t="shared" ref="C297:C360" ca="1" si="32">OFFSET($C$5,(ROW()-ROW($C$40)-1)-(ROW($C$36)-ROW($C$5)+1)*ROUNDDOWN((ROW()-ROW($C$40)-1)/(ROW($C$36)-ROW($C$5)+1),0),ROUNDDOWN((ROW()-ROW($C$40)-1)/(ROW($C$36)-ROW($C$5)+1),0))</f>
        <v>IfcStair.ElementoDatiAnagrafici.Numero_di_serie</v>
      </c>
      <c r="D297" s="205" t="str">
        <f t="array" aca="1" ref="D297" ca="1">IFERROR(INDEX(C$41:C$1185,SMALL(IF(C$41:C$1185&lt;&gt;"",ROW(C$41:C$1185)-ROW(C$41)+1),ROWS(D$41:D297))),"")</f>
        <v>IfcRailing.ElementoDocumenti.SchedaTecnica</v>
      </c>
      <c r="E297" s="189">
        <f t="shared" ca="1" si="25"/>
        <v>11</v>
      </c>
      <c r="F297" s="207" t="str">
        <f t="shared" ca="1" si="26"/>
        <v>IfcRailing</v>
      </c>
      <c r="G297" s="189">
        <f t="shared" ca="1" si="27"/>
        <v>29</v>
      </c>
      <c r="H297" s="207" t="str">
        <f t="shared" ca="1" si="28"/>
        <v>ElementoDocumenti</v>
      </c>
      <c r="I297" s="189">
        <f t="shared" ca="1" si="29"/>
        <v>42</v>
      </c>
      <c r="J297" s="189">
        <f t="shared" ca="1" si="30"/>
        <v>13</v>
      </c>
      <c r="K297" s="207" t="str">
        <f t="shared" ca="1" si="31"/>
        <v>SchedaTecnica</v>
      </c>
    </row>
    <row r="298" spans="3:11" x14ac:dyDescent="0.25">
      <c r="C298" s="205" t="str">
        <f t="shared" ca="1" si="32"/>
        <v>IfcStair.ElementoDatiAnagrafici.Fornitore</v>
      </c>
      <c r="D298" s="205" t="str">
        <f t="array" aca="1" ref="D298" ca="1">IFERROR(INDEX(C$41:C$1185,SMALL(IF(C$41:C$1185&lt;&gt;"",ROW(C$41:C$1185)-ROW(C$41)+1),ROWS(D$41:D298))),"")</f>
        <v>IfcRailing.ElementoDocumenti.Website</v>
      </c>
      <c r="E298" s="189">
        <f t="shared" ref="E298:E361" ca="1" si="33">FIND(".",D298)</f>
        <v>11</v>
      </c>
      <c r="F298" s="207" t="str">
        <f t="shared" ref="F298:F361" ca="1" si="34">LEFT(D298,E298-1)</f>
        <v>IfcRailing</v>
      </c>
      <c r="G298" s="189">
        <f t="shared" ref="G298:G361" ca="1" si="35">FIND(".",D298,E298+1)</f>
        <v>29</v>
      </c>
      <c r="H298" s="207" t="str">
        <f t="shared" ref="H298:H361" ca="1" si="36">MID(D298,E298+1,G298-E298-1)</f>
        <v>ElementoDocumenti</v>
      </c>
      <c r="I298" s="189">
        <f t="shared" ref="I298:I361" ca="1" si="37">LEN(D298)</f>
        <v>36</v>
      </c>
      <c r="J298" s="189">
        <f t="shared" ref="J298:J361" ca="1" si="38">I298-G298</f>
        <v>7</v>
      </c>
      <c r="K298" s="207" t="str">
        <f t="shared" ref="K298:K361" ca="1" si="39">MID(D298,G298+1,J298)</f>
        <v>Website</v>
      </c>
    </row>
    <row r="299" spans="3:11" x14ac:dyDescent="0.25">
      <c r="C299" s="205" t="str">
        <f t="shared" ca="1" si="32"/>
        <v>IfcStair.ElementoDatiAnagrafici.Installatore</v>
      </c>
      <c r="D299" s="205" t="str">
        <f t="array" aca="1" ref="D299" ca="1">IFERROR(INDEX(C$41:C$1185,SMALL(IF(C$41:C$1185&lt;&gt;"",ROW(C$41:C$1185)-ROW(C$41)+1),ROWS(D$41:D299))),"")</f>
        <v>IfcRailing.ElementoDocumenti.DB</v>
      </c>
      <c r="E299" s="189">
        <f t="shared" ca="1" si="33"/>
        <v>11</v>
      </c>
      <c r="F299" s="207" t="str">
        <f t="shared" ca="1" si="34"/>
        <v>IfcRailing</v>
      </c>
      <c r="G299" s="189">
        <f t="shared" ca="1" si="35"/>
        <v>29</v>
      </c>
      <c r="H299" s="207" t="str">
        <f t="shared" ca="1" si="36"/>
        <v>ElementoDocumenti</v>
      </c>
      <c r="I299" s="189">
        <f t="shared" ca="1" si="37"/>
        <v>31</v>
      </c>
      <c r="J299" s="189">
        <f t="shared" ca="1" si="38"/>
        <v>2</v>
      </c>
      <c r="K299" s="207" t="str">
        <f t="shared" ca="1" si="39"/>
        <v>DB</v>
      </c>
    </row>
    <row r="300" spans="3:11" x14ac:dyDescent="0.25">
      <c r="C300" s="205" t="str">
        <f t="shared" ca="1" si="32"/>
        <v>IfcStair.ElementoDatiAnagrafici.Descrizione</v>
      </c>
      <c r="D300" s="205" t="str">
        <f t="array" aca="1" ref="D300" ca="1">IFERROR(INDEX(C$41:C$1185,SMALL(IF(C$41:C$1185&lt;&gt;"",ROW(C$41:C$1185)-ROW(C$41)+1),ROWS(D$41:D300))),"")</f>
        <v>IfcRailing.ElementoDocumenti.CertProd</v>
      </c>
      <c r="E300" s="189">
        <f t="shared" ca="1" si="33"/>
        <v>11</v>
      </c>
      <c r="F300" s="207" t="str">
        <f t="shared" ca="1" si="34"/>
        <v>IfcRailing</v>
      </c>
      <c r="G300" s="189">
        <f t="shared" ca="1" si="35"/>
        <v>29</v>
      </c>
      <c r="H300" s="207" t="str">
        <f t="shared" ca="1" si="36"/>
        <v>ElementoDocumenti</v>
      </c>
      <c r="I300" s="189">
        <f t="shared" ca="1" si="37"/>
        <v>37</v>
      </c>
      <c r="J300" s="189">
        <f t="shared" ca="1" si="38"/>
        <v>8</v>
      </c>
      <c r="K300" s="207" t="str">
        <f t="shared" ca="1" si="39"/>
        <v>CertProd</v>
      </c>
    </row>
    <row r="301" spans="3:11" x14ac:dyDescent="0.25">
      <c r="C301" s="205" t="str">
        <f t="shared" ca="1" si="32"/>
        <v>IfcStair.ElementoDatiAnagrafici.Modello</v>
      </c>
      <c r="D301" s="205" t="str">
        <f t="array" aca="1" ref="D301" ca="1">IFERROR(INDEX(C$41:C$1185,SMALL(IF(C$41:C$1185&lt;&gt;"",ROW(C$41:C$1185)-ROW(C$41)+1),ROWS(D$41:D301))),"")</f>
        <v>IfcRailing.ElementoDocumenti.SertSupl</v>
      </c>
      <c r="E301" s="189">
        <f t="shared" ca="1" si="33"/>
        <v>11</v>
      </c>
      <c r="F301" s="207" t="str">
        <f t="shared" ca="1" si="34"/>
        <v>IfcRailing</v>
      </c>
      <c r="G301" s="189">
        <f t="shared" ca="1" si="35"/>
        <v>29</v>
      </c>
      <c r="H301" s="207" t="str">
        <f t="shared" ca="1" si="36"/>
        <v>ElementoDocumenti</v>
      </c>
      <c r="I301" s="189">
        <f t="shared" ca="1" si="37"/>
        <v>37</v>
      </c>
      <c r="J301" s="189">
        <f t="shared" ca="1" si="38"/>
        <v>8</v>
      </c>
      <c r="K301" s="207" t="str">
        <f t="shared" ca="1" si="39"/>
        <v>SertSupl</v>
      </c>
    </row>
    <row r="302" spans="3:11" x14ac:dyDescent="0.25">
      <c r="C302" s="205" t="str">
        <f t="shared" ca="1" si="32"/>
        <v>IfcStair.ElementoDatiAnagrafici.Produttore</v>
      </c>
      <c r="D302" s="205" t="str">
        <f t="array" aca="1" ref="D302" ca="1">IFERROR(INDEX(C$41:C$1185,SMALL(IF(C$41:C$1185&lt;&gt;"",ROW(C$41:C$1185)-ROW(C$41)+1),ROWS(D$41:D302))),"")</f>
        <v>IfcRailing.ElementoDocumenti.SchedaMontaggio</v>
      </c>
      <c r="E302" s="189">
        <f t="shared" ca="1" si="33"/>
        <v>11</v>
      </c>
      <c r="F302" s="207" t="str">
        <f t="shared" ca="1" si="34"/>
        <v>IfcRailing</v>
      </c>
      <c r="G302" s="189">
        <f t="shared" ca="1" si="35"/>
        <v>29</v>
      </c>
      <c r="H302" s="207" t="str">
        <f t="shared" ca="1" si="36"/>
        <v>ElementoDocumenti</v>
      </c>
      <c r="I302" s="189">
        <f t="shared" ca="1" si="37"/>
        <v>44</v>
      </c>
      <c r="J302" s="189">
        <f t="shared" ca="1" si="38"/>
        <v>15</v>
      </c>
      <c r="K302" s="207" t="str">
        <f t="shared" ca="1" si="39"/>
        <v>SchedaMontaggio</v>
      </c>
    </row>
    <row r="303" spans="3:11" x14ac:dyDescent="0.25">
      <c r="C303" s="205" t="str">
        <f t="shared" ca="1" si="32"/>
        <v/>
      </c>
      <c r="D303" s="205" t="str">
        <f t="array" aca="1" ref="D303" ca="1">IFERROR(INDEX(C$41:C$1185,SMALL(IF(C$41:C$1185&lt;&gt;"",ROW(C$41:C$1185)-ROW(C$41)+1),ROWS(D$41:D303))),"")</f>
        <v>IfcRailing.ElementoDocumenti.Installazione</v>
      </c>
      <c r="E303" s="189">
        <f t="shared" ca="1" si="33"/>
        <v>11</v>
      </c>
      <c r="F303" s="207" t="str">
        <f t="shared" ca="1" si="34"/>
        <v>IfcRailing</v>
      </c>
      <c r="G303" s="189">
        <f t="shared" ca="1" si="35"/>
        <v>29</v>
      </c>
      <c r="H303" s="207" t="str">
        <f t="shared" ca="1" si="36"/>
        <v>ElementoDocumenti</v>
      </c>
      <c r="I303" s="189">
        <f t="shared" ca="1" si="37"/>
        <v>42</v>
      </c>
      <c r="J303" s="189">
        <f t="shared" ca="1" si="38"/>
        <v>13</v>
      </c>
      <c r="K303" s="207" t="str">
        <f t="shared" ca="1" si="39"/>
        <v>Installazione</v>
      </c>
    </row>
    <row r="304" spans="3:11" x14ac:dyDescent="0.25">
      <c r="C304" s="205" t="str">
        <f t="shared" ca="1" si="32"/>
        <v>IfcStair.ElementoDatiQualitativi.AccessibilitaDisabili</v>
      </c>
      <c r="D304" s="205" t="str">
        <f t="array" aca="1" ref="D304" ca="1">IFERROR(INDEX(C$41:C$1185,SMALL(IF(C$41:C$1185&lt;&gt;"",ROW(C$41:C$1185)-ROW(C$41)+1),ROWS(D$41:D304))),"")</f>
        <v>IfcRailing.ElementoDocumenti.MatSupp</v>
      </c>
      <c r="E304" s="189">
        <f t="shared" ca="1" si="33"/>
        <v>11</v>
      </c>
      <c r="F304" s="207" t="str">
        <f t="shared" ca="1" si="34"/>
        <v>IfcRailing</v>
      </c>
      <c r="G304" s="189">
        <f t="shared" ca="1" si="35"/>
        <v>29</v>
      </c>
      <c r="H304" s="207" t="str">
        <f t="shared" ca="1" si="36"/>
        <v>ElementoDocumenti</v>
      </c>
      <c r="I304" s="189">
        <f t="shared" ca="1" si="37"/>
        <v>36</v>
      </c>
      <c r="J304" s="189">
        <f t="shared" ca="1" si="38"/>
        <v>7</v>
      </c>
      <c r="K304" s="207" t="str">
        <f t="shared" ca="1" si="39"/>
        <v>MatSupp</v>
      </c>
    </row>
    <row r="305" spans="3:11" x14ac:dyDescent="0.25">
      <c r="C305" s="205" t="str">
        <f t="shared" ca="1" si="32"/>
        <v/>
      </c>
      <c r="D305" s="205" t="str">
        <f t="array" aca="1" ref="D305" ca="1">IFERROR(INDEX(C$41:C$1185,SMALL(IF(C$41:C$1185&lt;&gt;"",ROW(C$41:C$1185)-ROW(C$41)+1),ROWS(D$41:D305))),"")</f>
        <v>IfcReinforcingBar.ElementoDatiAnagrafici.Fornitore</v>
      </c>
      <c r="E305" s="189">
        <f t="shared" ca="1" si="33"/>
        <v>18</v>
      </c>
      <c r="F305" s="207" t="str">
        <f t="shared" ca="1" si="34"/>
        <v>IfcReinforcingBar</v>
      </c>
      <c r="G305" s="189">
        <f t="shared" ca="1" si="35"/>
        <v>41</v>
      </c>
      <c r="H305" s="207" t="str">
        <f t="shared" ca="1" si="36"/>
        <v>ElementoDatiAnagrafici</v>
      </c>
      <c r="I305" s="189">
        <f t="shared" ca="1" si="37"/>
        <v>50</v>
      </c>
      <c r="J305" s="189">
        <f t="shared" ca="1" si="38"/>
        <v>9</v>
      </c>
      <c r="K305" s="207" t="str">
        <f t="shared" ca="1" si="39"/>
        <v>Fornitore</v>
      </c>
    </row>
    <row r="306" spans="3:11" x14ac:dyDescent="0.25">
      <c r="C306" s="205" t="str">
        <f t="shared" ca="1" si="32"/>
        <v>IfcStair.ElementoDatiQualitativi.Esterno</v>
      </c>
      <c r="D306" s="205" t="str">
        <f t="array" aca="1" ref="D306" ca="1">IFERROR(INDEX(C$41:C$1185,SMALL(IF(C$41:C$1185&lt;&gt;"",ROW(C$41:C$1185)-ROW(C$41)+1),ROWS(D$41:D306))),"")</f>
        <v>IfcReinforcingBar.ElementoDatiAnagrafici.Descrizione</v>
      </c>
      <c r="E306" s="189">
        <f t="shared" ca="1" si="33"/>
        <v>18</v>
      </c>
      <c r="F306" s="207" t="str">
        <f t="shared" ca="1" si="34"/>
        <v>IfcReinforcingBar</v>
      </c>
      <c r="G306" s="189">
        <f t="shared" ca="1" si="35"/>
        <v>41</v>
      </c>
      <c r="H306" s="207" t="str">
        <f t="shared" ca="1" si="36"/>
        <v>ElementoDatiAnagrafici</v>
      </c>
      <c r="I306" s="189">
        <f t="shared" ca="1" si="37"/>
        <v>52</v>
      </c>
      <c r="J306" s="189">
        <f t="shared" ca="1" si="38"/>
        <v>11</v>
      </c>
      <c r="K306" s="207" t="str">
        <f t="shared" ca="1" si="39"/>
        <v>Descrizione</v>
      </c>
    </row>
    <row r="307" spans="3:11" x14ac:dyDescent="0.25">
      <c r="C307" s="205" t="str">
        <f t="shared" ca="1" si="32"/>
        <v>IfcStair.ElementoDatiQualitativi.Tipologia costruttiva</v>
      </c>
      <c r="D307" s="205" t="str">
        <f t="array" aca="1" ref="D307" ca="1">IFERROR(INDEX(C$41:C$1185,SMALL(IF(C$41:C$1185&lt;&gt;"",ROW(C$41:C$1185)-ROW(C$41)+1),ROWS(D$41:D307))),"")</f>
        <v>IfcReinforcingBar.ElementoDatiAnagrafici.Produttore</v>
      </c>
      <c r="E307" s="189">
        <f t="shared" ca="1" si="33"/>
        <v>18</v>
      </c>
      <c r="F307" s="207" t="str">
        <f t="shared" ca="1" si="34"/>
        <v>IfcReinforcingBar</v>
      </c>
      <c r="G307" s="189">
        <f t="shared" ca="1" si="35"/>
        <v>41</v>
      </c>
      <c r="H307" s="207" t="str">
        <f t="shared" ca="1" si="36"/>
        <v>ElementoDatiAnagrafici</v>
      </c>
      <c r="I307" s="189">
        <f t="shared" ca="1" si="37"/>
        <v>51</v>
      </c>
      <c r="J307" s="189">
        <f t="shared" ca="1" si="38"/>
        <v>10</v>
      </c>
      <c r="K307" s="207" t="str">
        <f t="shared" ca="1" si="39"/>
        <v>Produttore</v>
      </c>
    </row>
    <row r="308" spans="3:11" x14ac:dyDescent="0.25">
      <c r="C308" s="205" t="str">
        <f t="shared" ca="1" si="32"/>
        <v>IfcStair.ElementoDatiQualitativi.Criticità Riscontrata</v>
      </c>
      <c r="D308" s="205" t="str">
        <f t="array" aca="1" ref="D308" ca="1">IFERROR(INDEX(C$41:C$1185,SMALL(IF(C$41:C$1185&lt;&gt;"",ROW(C$41:C$1185)-ROW(C$41)+1),ROWS(D$41:D308))),"")</f>
        <v>IfcReinforcingBar.ElementoDatiQualitativi.Portante</v>
      </c>
      <c r="E308" s="189">
        <f t="shared" ca="1" si="33"/>
        <v>18</v>
      </c>
      <c r="F308" s="207" t="str">
        <f t="shared" ca="1" si="34"/>
        <v>IfcReinforcingBar</v>
      </c>
      <c r="G308" s="189">
        <f t="shared" ca="1" si="35"/>
        <v>42</v>
      </c>
      <c r="H308" s="207" t="str">
        <f t="shared" ca="1" si="36"/>
        <v>ElementoDatiQualitativi</v>
      </c>
      <c r="I308" s="189">
        <f t="shared" ca="1" si="37"/>
        <v>50</v>
      </c>
      <c r="J308" s="189">
        <f t="shared" ca="1" si="38"/>
        <v>8</v>
      </c>
      <c r="K308" s="207" t="str">
        <f t="shared" ca="1" si="39"/>
        <v>Portante</v>
      </c>
    </row>
    <row r="309" spans="3:11" x14ac:dyDescent="0.25">
      <c r="C309" s="205" t="str">
        <f t="shared" ca="1" si="32"/>
        <v>IfcStair.ElementoDatiAntincendio.Combustibile</v>
      </c>
      <c r="D309" s="205" t="str">
        <f t="array" aca="1" ref="D309" ca="1">IFERROR(INDEX(C$41:C$1185,SMALL(IF(C$41:C$1185&lt;&gt;"",ROW(C$41:C$1185)-ROW(C$41)+1),ROWS(D$41:D309))),"")</f>
        <v>IfcReinforcingBar.ElementoDatiQualitativi.Tipologia costruttiva</v>
      </c>
      <c r="E309" s="189">
        <f t="shared" ca="1" si="33"/>
        <v>18</v>
      </c>
      <c r="F309" s="207" t="str">
        <f t="shared" ca="1" si="34"/>
        <v>IfcReinforcingBar</v>
      </c>
      <c r="G309" s="189">
        <f t="shared" ca="1" si="35"/>
        <v>42</v>
      </c>
      <c r="H309" s="207" t="str">
        <f t="shared" ca="1" si="36"/>
        <v>ElementoDatiQualitativi</v>
      </c>
      <c r="I309" s="189">
        <f t="shared" ca="1" si="37"/>
        <v>63</v>
      </c>
      <c r="J309" s="189">
        <f t="shared" ca="1" si="38"/>
        <v>21</v>
      </c>
      <c r="K309" s="207" t="str">
        <f t="shared" ca="1" si="39"/>
        <v>Tipologia costruttiva</v>
      </c>
    </row>
    <row r="310" spans="3:11" x14ac:dyDescent="0.25">
      <c r="C310" s="205" t="str">
        <f t="shared" ca="1" si="32"/>
        <v>IfcStair.ElementoDatiAntincendio.UscitaEmergenza</v>
      </c>
      <c r="D310" s="205" t="str">
        <f t="array" aca="1" ref="D310" ca="1">IFERROR(INDEX(C$41:C$1185,SMALL(IF(C$41:C$1185&lt;&gt;"",ROW(C$41:C$1185)-ROW(C$41)+1),ROWS(D$41:D310))),"")</f>
        <v>IfcReinforcingBar.ElementoDatiQualitativi.Criticità Riscontrata</v>
      </c>
      <c r="E310" s="189">
        <f t="shared" ca="1" si="33"/>
        <v>18</v>
      </c>
      <c r="F310" s="207" t="str">
        <f t="shared" ca="1" si="34"/>
        <v>IfcReinforcingBar</v>
      </c>
      <c r="G310" s="189">
        <f t="shared" ca="1" si="35"/>
        <v>42</v>
      </c>
      <c r="H310" s="207" t="str">
        <f t="shared" ca="1" si="36"/>
        <v>ElementoDatiQualitativi</v>
      </c>
      <c r="I310" s="189">
        <f t="shared" ca="1" si="37"/>
        <v>63</v>
      </c>
      <c r="J310" s="189">
        <f t="shared" ca="1" si="38"/>
        <v>21</v>
      </c>
      <c r="K310" s="207" t="str">
        <f t="shared" ca="1" si="39"/>
        <v>Criticità Riscontrata</v>
      </c>
    </row>
    <row r="311" spans="3:11" x14ac:dyDescent="0.25">
      <c r="C311" s="205" t="str">
        <f t="shared" ca="1" si="32"/>
        <v/>
      </c>
      <c r="D311" s="205" t="str">
        <f t="array" aca="1" ref="D311" ca="1">IFERROR(INDEX(C$41:C$1185,SMALL(IF(C$41:C$1185&lt;&gt;"",ROW(C$41:C$1185)-ROW(C$41)+1),ROWS(D$41:D311))),"")</f>
        <v>IfcReinforcingBar.ElementoCodifica.ClasseElementoTecnico</v>
      </c>
      <c r="E311" s="189">
        <f t="shared" ca="1" si="33"/>
        <v>18</v>
      </c>
      <c r="F311" s="207" t="str">
        <f t="shared" ca="1" si="34"/>
        <v>IfcReinforcingBar</v>
      </c>
      <c r="G311" s="189">
        <f t="shared" ca="1" si="35"/>
        <v>35</v>
      </c>
      <c r="H311" s="207" t="str">
        <f t="shared" ca="1" si="36"/>
        <v>ElementoCodifica</v>
      </c>
      <c r="I311" s="189">
        <f t="shared" ca="1" si="37"/>
        <v>56</v>
      </c>
      <c r="J311" s="189">
        <f t="shared" ca="1" si="38"/>
        <v>21</v>
      </c>
      <c r="K311" s="207" t="str">
        <f t="shared" ca="1" si="39"/>
        <v>ClasseElementoTecnico</v>
      </c>
    </row>
    <row r="312" spans="3:11" x14ac:dyDescent="0.25">
      <c r="C312" s="205" t="str">
        <f t="shared" ca="1" si="32"/>
        <v/>
      </c>
      <c r="D312" s="205" t="str">
        <f t="array" aca="1" ref="D312" ca="1">IFERROR(INDEX(C$41:C$1185,SMALL(IF(C$41:C$1185&lt;&gt;"",ROW(C$41:C$1185)-ROW(C$41)+1),ROWS(D$41:D312))),"")</f>
        <v>IfcReinforcingBar.ElementoFase.Stato</v>
      </c>
      <c r="E312" s="189">
        <f t="shared" ca="1" si="33"/>
        <v>18</v>
      </c>
      <c r="F312" s="207" t="str">
        <f t="shared" ca="1" si="34"/>
        <v>IfcReinforcingBar</v>
      </c>
      <c r="G312" s="189">
        <f t="shared" ca="1" si="35"/>
        <v>31</v>
      </c>
      <c r="H312" s="207" t="str">
        <f t="shared" ca="1" si="36"/>
        <v>ElementoFase</v>
      </c>
      <c r="I312" s="189">
        <f t="shared" ca="1" si="37"/>
        <v>36</v>
      </c>
      <c r="J312" s="189">
        <f t="shared" ca="1" si="38"/>
        <v>5</v>
      </c>
      <c r="K312" s="207" t="str">
        <f t="shared" ca="1" si="39"/>
        <v>Stato</v>
      </c>
    </row>
    <row r="313" spans="3:11" x14ac:dyDescent="0.25">
      <c r="C313" s="205" t="str">
        <f t="shared" ca="1" si="32"/>
        <v/>
      </c>
      <c r="D313" s="205" t="str">
        <f t="array" aca="1" ref="D313" ca="1">IFERROR(INDEX(C$41:C$1185,SMALL(IF(C$41:C$1185&lt;&gt;"",ROW(C$41:C$1185)-ROW(C$41)+1),ROWS(D$41:D313))),"")</f>
        <v>IfcReinforcingBar.ElementoDocumenti.DB</v>
      </c>
      <c r="E313" s="189">
        <f t="shared" ca="1" si="33"/>
        <v>18</v>
      </c>
      <c r="F313" s="207" t="str">
        <f t="shared" ca="1" si="34"/>
        <v>IfcReinforcingBar</v>
      </c>
      <c r="G313" s="189">
        <f t="shared" ca="1" si="35"/>
        <v>36</v>
      </c>
      <c r="H313" s="207" t="str">
        <f t="shared" ca="1" si="36"/>
        <v>ElementoDocumenti</v>
      </c>
      <c r="I313" s="189">
        <f t="shared" ca="1" si="37"/>
        <v>38</v>
      </c>
      <c r="J313" s="189">
        <f t="shared" ca="1" si="38"/>
        <v>2</v>
      </c>
      <c r="K313" s="207" t="str">
        <f t="shared" ca="1" si="39"/>
        <v>DB</v>
      </c>
    </row>
    <row r="314" spans="3:11" x14ac:dyDescent="0.25">
      <c r="C314" s="205" t="str">
        <f t="shared" ca="1" si="32"/>
        <v/>
      </c>
      <c r="D314" s="205" t="str">
        <f t="array" aca="1" ref="D314" ca="1">IFERROR(INDEX(C$41:C$1185,SMALL(IF(C$41:C$1185&lt;&gt;"",ROW(C$41:C$1185)-ROW(C$41)+1),ROWS(D$41:D314))),"")</f>
        <v>IfcReinforcingBar.ElementoDocumenti.CertProd</v>
      </c>
      <c r="E314" s="189">
        <f t="shared" ca="1" si="33"/>
        <v>18</v>
      </c>
      <c r="F314" s="207" t="str">
        <f t="shared" ca="1" si="34"/>
        <v>IfcReinforcingBar</v>
      </c>
      <c r="G314" s="189">
        <f t="shared" ca="1" si="35"/>
        <v>36</v>
      </c>
      <c r="H314" s="207" t="str">
        <f t="shared" ca="1" si="36"/>
        <v>ElementoDocumenti</v>
      </c>
      <c r="I314" s="189">
        <f t="shared" ca="1" si="37"/>
        <v>44</v>
      </c>
      <c r="J314" s="189">
        <f t="shared" ca="1" si="38"/>
        <v>8</v>
      </c>
      <c r="K314" s="207" t="str">
        <f t="shared" ca="1" si="39"/>
        <v>CertProd</v>
      </c>
    </row>
    <row r="315" spans="3:11" x14ac:dyDescent="0.25">
      <c r="C315" s="205" t="str">
        <f t="shared" ca="1" si="32"/>
        <v>IfcStair.ElementoCodifica.ClasseElementoTecnico</v>
      </c>
      <c r="D315" s="205" t="str">
        <f t="array" aca="1" ref="D315" ca="1">IFERROR(INDEX(C$41:C$1185,SMALL(IF(C$41:C$1185&lt;&gt;"",ROW(C$41:C$1185)-ROW(C$41)+1),ROWS(D$41:D315))),"")</f>
        <v>IfcReinforcingBar.ElementoDocumenti.SertSupl</v>
      </c>
      <c r="E315" s="189">
        <f t="shared" ca="1" si="33"/>
        <v>18</v>
      </c>
      <c r="F315" s="207" t="str">
        <f t="shared" ca="1" si="34"/>
        <v>IfcReinforcingBar</v>
      </c>
      <c r="G315" s="189">
        <f t="shared" ca="1" si="35"/>
        <v>36</v>
      </c>
      <c r="H315" s="207" t="str">
        <f t="shared" ca="1" si="36"/>
        <v>ElementoDocumenti</v>
      </c>
      <c r="I315" s="189">
        <f t="shared" ca="1" si="37"/>
        <v>44</v>
      </c>
      <c r="J315" s="189">
        <f t="shared" ca="1" si="38"/>
        <v>8</v>
      </c>
      <c r="K315" s="207" t="str">
        <f t="shared" ca="1" si="39"/>
        <v>SertSupl</v>
      </c>
    </row>
    <row r="316" spans="3:11" x14ac:dyDescent="0.25">
      <c r="C316" s="205" t="str">
        <f t="shared" ca="1" si="32"/>
        <v>IfcStair.ElementoFase.Stato</v>
      </c>
      <c r="D316" s="205" t="str">
        <f t="array" aca="1" ref="D316" ca="1">IFERROR(INDEX(C$41:C$1185,SMALL(IF(C$41:C$1185&lt;&gt;"",ROW(C$41:C$1185)-ROW(C$41)+1),ROWS(D$41:D316))),"")</f>
        <v>IfcReinforcingBar.ElementoDocumenti.Collaudo</v>
      </c>
      <c r="E316" s="189">
        <f t="shared" ca="1" si="33"/>
        <v>18</v>
      </c>
      <c r="F316" s="207" t="str">
        <f t="shared" ca="1" si="34"/>
        <v>IfcReinforcingBar</v>
      </c>
      <c r="G316" s="189">
        <f t="shared" ca="1" si="35"/>
        <v>36</v>
      </c>
      <c r="H316" s="207" t="str">
        <f t="shared" ca="1" si="36"/>
        <v>ElementoDocumenti</v>
      </c>
      <c r="I316" s="189">
        <f t="shared" ca="1" si="37"/>
        <v>44</v>
      </c>
      <c r="J316" s="189">
        <f t="shared" ca="1" si="38"/>
        <v>8</v>
      </c>
      <c r="K316" s="207" t="str">
        <f t="shared" ca="1" si="39"/>
        <v>Collaudo</v>
      </c>
    </row>
    <row r="317" spans="3:11" x14ac:dyDescent="0.25">
      <c r="C317" s="205" t="str">
        <f t="shared" ca="1" si="32"/>
        <v>IfcStair.ElementoDocumenti.MUM</v>
      </c>
      <c r="D317" s="205" t="str">
        <f t="array" aca="1" ref="D317" ca="1">IFERROR(INDEX(C$41:C$1185,SMALL(IF(C$41:C$1185&lt;&gt;"",ROW(C$41:C$1185)-ROW(C$41)+1),ROWS(D$41:D317))),"")</f>
        <v>IfcReinforcingBar.ElementoDocumenti.Conformità</v>
      </c>
      <c r="E317" s="189">
        <f t="shared" ca="1" si="33"/>
        <v>18</v>
      </c>
      <c r="F317" s="207" t="str">
        <f t="shared" ca="1" si="34"/>
        <v>IfcReinforcingBar</v>
      </c>
      <c r="G317" s="189">
        <f t="shared" ca="1" si="35"/>
        <v>36</v>
      </c>
      <c r="H317" s="207" t="str">
        <f t="shared" ca="1" si="36"/>
        <v>ElementoDocumenti</v>
      </c>
      <c r="I317" s="189">
        <f t="shared" ca="1" si="37"/>
        <v>46</v>
      </c>
      <c r="J317" s="189">
        <f t="shared" ca="1" si="38"/>
        <v>10</v>
      </c>
      <c r="K317" s="207" t="str">
        <f t="shared" ca="1" si="39"/>
        <v>Conformità</v>
      </c>
    </row>
    <row r="318" spans="3:11" x14ac:dyDescent="0.25">
      <c r="C318" s="205" t="str">
        <f t="shared" ca="1" si="32"/>
        <v>IfcStair.ElementoDocumenti.SchedaTecnica</v>
      </c>
      <c r="D318" s="205" t="str">
        <f t="array" aca="1" ref="D318" ca="1">IFERROR(INDEX(C$41:C$1185,SMALL(IF(C$41:C$1185&lt;&gt;"",ROW(C$41:C$1185)-ROW(C$41)+1),ROWS(D$41:D318))),"")</f>
        <v>IfcReinforcingMesh.ElementoDatiAnagrafici.Fornitore</v>
      </c>
      <c r="E318" s="189">
        <f t="shared" ca="1" si="33"/>
        <v>19</v>
      </c>
      <c r="F318" s="207" t="str">
        <f t="shared" ca="1" si="34"/>
        <v>IfcReinforcingMesh</v>
      </c>
      <c r="G318" s="189">
        <f t="shared" ca="1" si="35"/>
        <v>42</v>
      </c>
      <c r="H318" s="207" t="str">
        <f t="shared" ca="1" si="36"/>
        <v>ElementoDatiAnagrafici</v>
      </c>
      <c r="I318" s="189">
        <f t="shared" ca="1" si="37"/>
        <v>51</v>
      </c>
      <c r="J318" s="189">
        <f t="shared" ca="1" si="38"/>
        <v>9</v>
      </c>
      <c r="K318" s="207" t="str">
        <f t="shared" ca="1" si="39"/>
        <v>Fornitore</v>
      </c>
    </row>
    <row r="319" spans="3:11" x14ac:dyDescent="0.25">
      <c r="C319" s="205" t="str">
        <f t="shared" ca="1" si="32"/>
        <v>IfcStair.ElementoDocumenti.Website</v>
      </c>
      <c r="D319" s="205" t="str">
        <f t="array" aca="1" ref="D319" ca="1">IFERROR(INDEX(C$41:C$1185,SMALL(IF(C$41:C$1185&lt;&gt;"",ROW(C$41:C$1185)-ROW(C$41)+1),ROWS(D$41:D319))),"")</f>
        <v>IfcReinforcingMesh.ElementoDatiAnagrafici.Descrizione</v>
      </c>
      <c r="E319" s="189">
        <f t="shared" ca="1" si="33"/>
        <v>19</v>
      </c>
      <c r="F319" s="207" t="str">
        <f t="shared" ca="1" si="34"/>
        <v>IfcReinforcingMesh</v>
      </c>
      <c r="G319" s="189">
        <f t="shared" ca="1" si="35"/>
        <v>42</v>
      </c>
      <c r="H319" s="207" t="str">
        <f t="shared" ca="1" si="36"/>
        <v>ElementoDatiAnagrafici</v>
      </c>
      <c r="I319" s="189">
        <f t="shared" ca="1" si="37"/>
        <v>53</v>
      </c>
      <c r="J319" s="189">
        <f t="shared" ca="1" si="38"/>
        <v>11</v>
      </c>
      <c r="K319" s="207" t="str">
        <f t="shared" ca="1" si="39"/>
        <v>Descrizione</v>
      </c>
    </row>
    <row r="320" spans="3:11" x14ac:dyDescent="0.25">
      <c r="C320" s="205" t="str">
        <f t="shared" ca="1" si="32"/>
        <v>IfcStair.ElementoDocumenti.DB</v>
      </c>
      <c r="D320" s="205" t="str">
        <f t="array" aca="1" ref="D320" ca="1">IFERROR(INDEX(C$41:C$1185,SMALL(IF(C$41:C$1185&lt;&gt;"",ROW(C$41:C$1185)-ROW(C$41)+1),ROWS(D$41:D320))),"")</f>
        <v>IfcReinforcingMesh.ElementoDatiAnagrafici.Produttore</v>
      </c>
      <c r="E320" s="189">
        <f t="shared" ca="1" si="33"/>
        <v>19</v>
      </c>
      <c r="F320" s="207" t="str">
        <f t="shared" ca="1" si="34"/>
        <v>IfcReinforcingMesh</v>
      </c>
      <c r="G320" s="189">
        <f t="shared" ca="1" si="35"/>
        <v>42</v>
      </c>
      <c r="H320" s="207" t="str">
        <f t="shared" ca="1" si="36"/>
        <v>ElementoDatiAnagrafici</v>
      </c>
      <c r="I320" s="189">
        <f t="shared" ca="1" si="37"/>
        <v>52</v>
      </c>
      <c r="J320" s="189">
        <f t="shared" ca="1" si="38"/>
        <v>10</v>
      </c>
      <c r="K320" s="207" t="str">
        <f t="shared" ca="1" si="39"/>
        <v>Produttore</v>
      </c>
    </row>
    <row r="321" spans="3:11" x14ac:dyDescent="0.25">
      <c r="C321" s="205" t="str">
        <f t="shared" ca="1" si="32"/>
        <v>IfcStair.ElementoDocumenti.CertProd</v>
      </c>
      <c r="D321" s="205" t="str">
        <f t="array" aca="1" ref="D321" ca="1">IFERROR(INDEX(C$41:C$1185,SMALL(IF(C$41:C$1185&lt;&gt;"",ROW(C$41:C$1185)-ROW(C$41)+1),ROWS(D$41:D321))),"")</f>
        <v>IfcReinforcingMesh.ElementoDatiQualitativi.Portante</v>
      </c>
      <c r="E321" s="189">
        <f t="shared" ca="1" si="33"/>
        <v>19</v>
      </c>
      <c r="F321" s="207" t="str">
        <f t="shared" ca="1" si="34"/>
        <v>IfcReinforcingMesh</v>
      </c>
      <c r="G321" s="189">
        <f t="shared" ca="1" si="35"/>
        <v>43</v>
      </c>
      <c r="H321" s="207" t="str">
        <f t="shared" ca="1" si="36"/>
        <v>ElementoDatiQualitativi</v>
      </c>
      <c r="I321" s="189">
        <f t="shared" ca="1" si="37"/>
        <v>51</v>
      </c>
      <c r="J321" s="189">
        <f t="shared" ca="1" si="38"/>
        <v>8</v>
      </c>
      <c r="K321" s="207" t="str">
        <f t="shared" ca="1" si="39"/>
        <v>Portante</v>
      </c>
    </row>
    <row r="322" spans="3:11" x14ac:dyDescent="0.25">
      <c r="C322" s="205" t="str">
        <f t="shared" ca="1" si="32"/>
        <v>IfcStair.ElementoDocumenti.SertSupl</v>
      </c>
      <c r="D322" s="205" t="str">
        <f t="array" aca="1" ref="D322" ca="1">IFERROR(INDEX(C$41:C$1185,SMALL(IF(C$41:C$1185&lt;&gt;"",ROW(C$41:C$1185)-ROW(C$41)+1),ROWS(D$41:D322))),"")</f>
        <v>IfcReinforcingMesh.ElementoDatiQualitativi.Tipologia costruttiva</v>
      </c>
      <c r="E322" s="189">
        <f t="shared" ca="1" si="33"/>
        <v>19</v>
      </c>
      <c r="F322" s="207" t="str">
        <f t="shared" ca="1" si="34"/>
        <v>IfcReinforcingMesh</v>
      </c>
      <c r="G322" s="189">
        <f t="shared" ca="1" si="35"/>
        <v>43</v>
      </c>
      <c r="H322" s="207" t="str">
        <f t="shared" ca="1" si="36"/>
        <v>ElementoDatiQualitativi</v>
      </c>
      <c r="I322" s="189">
        <f t="shared" ca="1" si="37"/>
        <v>64</v>
      </c>
      <c r="J322" s="189">
        <f t="shared" ca="1" si="38"/>
        <v>21</v>
      </c>
      <c r="K322" s="207" t="str">
        <f t="shared" ca="1" si="39"/>
        <v>Tipologia costruttiva</v>
      </c>
    </row>
    <row r="323" spans="3:11" x14ac:dyDescent="0.25">
      <c r="C323" s="205" t="str">
        <f t="shared" ca="1" si="32"/>
        <v/>
      </c>
      <c r="D323" s="205" t="str">
        <f t="array" aca="1" ref="D323" ca="1">IFERROR(INDEX(C$41:C$1185,SMALL(IF(C$41:C$1185&lt;&gt;"",ROW(C$41:C$1185)-ROW(C$41)+1),ROWS(D$41:D323))),"")</f>
        <v>IfcReinforcingMesh.ElementoDatiQualitativi.Criticità Riscontrata</v>
      </c>
      <c r="E323" s="189">
        <f t="shared" ca="1" si="33"/>
        <v>19</v>
      </c>
      <c r="F323" s="207" t="str">
        <f t="shared" ca="1" si="34"/>
        <v>IfcReinforcingMesh</v>
      </c>
      <c r="G323" s="189">
        <f t="shared" ca="1" si="35"/>
        <v>43</v>
      </c>
      <c r="H323" s="207" t="str">
        <f t="shared" ca="1" si="36"/>
        <v>ElementoDatiQualitativi</v>
      </c>
      <c r="I323" s="189">
        <f t="shared" ca="1" si="37"/>
        <v>64</v>
      </c>
      <c r="J323" s="189">
        <f t="shared" ca="1" si="38"/>
        <v>21</v>
      </c>
      <c r="K323" s="207" t="str">
        <f t="shared" ca="1" si="39"/>
        <v>Criticità Riscontrata</v>
      </c>
    </row>
    <row r="324" spans="3:11" x14ac:dyDescent="0.25">
      <c r="C324" s="205" t="str">
        <f t="shared" ca="1" si="32"/>
        <v>IfcStair.ElementoDocumenti.SchedaMontaggio</v>
      </c>
      <c r="D324" s="205" t="str">
        <f t="array" aca="1" ref="D324" ca="1">IFERROR(INDEX(C$41:C$1185,SMALL(IF(C$41:C$1185&lt;&gt;"",ROW(C$41:C$1185)-ROW(C$41)+1),ROWS(D$41:D324))),"")</f>
        <v>IfcReinforcingMesh.ElementoCodifica.ClasseElementoTecnico</v>
      </c>
      <c r="E324" s="189">
        <f t="shared" ca="1" si="33"/>
        <v>19</v>
      </c>
      <c r="F324" s="207" t="str">
        <f t="shared" ca="1" si="34"/>
        <v>IfcReinforcingMesh</v>
      </c>
      <c r="G324" s="189">
        <f t="shared" ca="1" si="35"/>
        <v>36</v>
      </c>
      <c r="H324" s="207" t="str">
        <f t="shared" ca="1" si="36"/>
        <v>ElementoCodifica</v>
      </c>
      <c r="I324" s="189">
        <f t="shared" ca="1" si="37"/>
        <v>57</v>
      </c>
      <c r="J324" s="189">
        <f t="shared" ca="1" si="38"/>
        <v>21</v>
      </c>
      <c r="K324" s="207" t="str">
        <f t="shared" ca="1" si="39"/>
        <v>ClasseElementoTecnico</v>
      </c>
    </row>
    <row r="325" spans="3:11" x14ac:dyDescent="0.25">
      <c r="C325" s="205" t="str">
        <f t="shared" ca="1" si="32"/>
        <v>IfcStair.ElementoDocumenti.Installazione</v>
      </c>
      <c r="D325" s="205" t="str">
        <f t="array" aca="1" ref="D325" ca="1">IFERROR(INDEX(C$41:C$1185,SMALL(IF(C$41:C$1185&lt;&gt;"",ROW(C$41:C$1185)-ROW(C$41)+1),ROWS(D$41:D325))),"")</f>
        <v>IfcReinforcingMesh.ElementoFase.Stato</v>
      </c>
      <c r="E325" s="189">
        <f t="shared" ca="1" si="33"/>
        <v>19</v>
      </c>
      <c r="F325" s="207" t="str">
        <f t="shared" ca="1" si="34"/>
        <v>IfcReinforcingMesh</v>
      </c>
      <c r="G325" s="189">
        <f t="shared" ca="1" si="35"/>
        <v>32</v>
      </c>
      <c r="H325" s="207" t="str">
        <f t="shared" ca="1" si="36"/>
        <v>ElementoFase</v>
      </c>
      <c r="I325" s="189">
        <f t="shared" ca="1" si="37"/>
        <v>37</v>
      </c>
      <c r="J325" s="189">
        <f t="shared" ca="1" si="38"/>
        <v>5</v>
      </c>
      <c r="K325" s="207" t="str">
        <f t="shared" ca="1" si="39"/>
        <v>Stato</v>
      </c>
    </row>
    <row r="326" spans="3:11" x14ac:dyDescent="0.25">
      <c r="C326" s="205" t="str">
        <f t="shared" ca="1" si="32"/>
        <v>IfcStair.ElementoDocumenti.MatSupp</v>
      </c>
      <c r="D326" s="205" t="str">
        <f t="array" aca="1" ref="D326" ca="1">IFERROR(INDEX(C$41:C$1185,SMALL(IF(C$41:C$1185&lt;&gt;"",ROW(C$41:C$1185)-ROW(C$41)+1),ROWS(D$41:D326))),"")</f>
        <v>IfcReinforcingMesh.ElementoDocumenti.DB</v>
      </c>
      <c r="E326" s="189">
        <f t="shared" ca="1" si="33"/>
        <v>19</v>
      </c>
      <c r="F326" s="207" t="str">
        <f t="shared" ca="1" si="34"/>
        <v>IfcReinforcingMesh</v>
      </c>
      <c r="G326" s="189">
        <f t="shared" ca="1" si="35"/>
        <v>37</v>
      </c>
      <c r="H326" s="207" t="str">
        <f t="shared" ca="1" si="36"/>
        <v>ElementoDocumenti</v>
      </c>
      <c r="I326" s="189">
        <f t="shared" ca="1" si="37"/>
        <v>39</v>
      </c>
      <c r="J326" s="189">
        <f t="shared" ca="1" si="38"/>
        <v>2</v>
      </c>
      <c r="K326" s="207" t="str">
        <f t="shared" ca="1" si="39"/>
        <v>DB</v>
      </c>
    </row>
    <row r="327" spans="3:11" x14ac:dyDescent="0.25">
      <c r="C327" s="205" t="str">
        <f t="shared" ca="1" si="32"/>
        <v>IfcStair.ElementoDocumenti.Collaudo</v>
      </c>
      <c r="D327" s="205" t="str">
        <f t="array" aca="1" ref="D327" ca="1">IFERROR(INDEX(C$41:C$1185,SMALL(IF(C$41:C$1185&lt;&gt;"",ROW(C$41:C$1185)-ROW(C$41)+1),ROWS(D$41:D327))),"")</f>
        <v>IfcReinforcingMesh.ElementoDocumenti.CertProd</v>
      </c>
      <c r="E327" s="189">
        <f t="shared" ca="1" si="33"/>
        <v>19</v>
      </c>
      <c r="F327" s="207" t="str">
        <f t="shared" ca="1" si="34"/>
        <v>IfcReinforcingMesh</v>
      </c>
      <c r="G327" s="189">
        <f t="shared" ca="1" si="35"/>
        <v>37</v>
      </c>
      <c r="H327" s="207" t="str">
        <f t="shared" ca="1" si="36"/>
        <v>ElementoDocumenti</v>
      </c>
      <c r="I327" s="189">
        <f t="shared" ca="1" si="37"/>
        <v>45</v>
      </c>
      <c r="J327" s="189">
        <f t="shared" ca="1" si="38"/>
        <v>8</v>
      </c>
      <c r="K327" s="207" t="str">
        <f t="shared" ca="1" si="39"/>
        <v>CertProd</v>
      </c>
    </row>
    <row r="328" spans="3:11" x14ac:dyDescent="0.25">
      <c r="C328" s="205" t="str">
        <f t="shared" ca="1" si="32"/>
        <v>IfcStair.ElementoDocumenti.Conformità</v>
      </c>
      <c r="D328" s="205" t="str">
        <f t="array" aca="1" ref="D328" ca="1">IFERROR(INDEX(C$41:C$1185,SMALL(IF(C$41:C$1185&lt;&gt;"",ROW(C$41:C$1185)-ROW(C$41)+1),ROWS(D$41:D328))),"")</f>
        <v>IfcReinforcingMesh.ElementoDocumenti.SertSupl</v>
      </c>
      <c r="E328" s="189">
        <f t="shared" ca="1" si="33"/>
        <v>19</v>
      </c>
      <c r="F328" s="207" t="str">
        <f t="shared" ca="1" si="34"/>
        <v>IfcReinforcingMesh</v>
      </c>
      <c r="G328" s="189">
        <f t="shared" ca="1" si="35"/>
        <v>37</v>
      </c>
      <c r="H328" s="207" t="str">
        <f t="shared" ca="1" si="36"/>
        <v>ElementoDocumenti</v>
      </c>
      <c r="I328" s="189">
        <f t="shared" ca="1" si="37"/>
        <v>45</v>
      </c>
      <c r="J328" s="189">
        <f t="shared" ca="1" si="38"/>
        <v>8</v>
      </c>
      <c r="K328" s="207" t="str">
        <f t="shared" ca="1" si="39"/>
        <v>SertSupl</v>
      </c>
    </row>
    <row r="329" spans="3:11" x14ac:dyDescent="0.25">
      <c r="C329" s="205" t="str">
        <f t="shared" ca="1" si="32"/>
        <v/>
      </c>
      <c r="D329" s="205" t="str">
        <f t="array" aca="1" ref="D329" ca="1">IFERROR(INDEX(C$41:C$1185,SMALL(IF(C$41:C$1185&lt;&gt;"",ROW(C$41:C$1185)-ROW(C$41)+1),ROWS(D$41:D329))),"")</f>
        <v>IfcReinforcingMesh.ElementoDocumenti.Collaudo</v>
      </c>
      <c r="E329" s="189">
        <f t="shared" ca="1" si="33"/>
        <v>19</v>
      </c>
      <c r="F329" s="207" t="str">
        <f t="shared" ca="1" si="34"/>
        <v>IfcReinforcingMesh</v>
      </c>
      <c r="G329" s="189">
        <f t="shared" ca="1" si="35"/>
        <v>37</v>
      </c>
      <c r="H329" s="207" t="str">
        <f t="shared" ca="1" si="36"/>
        <v>ElementoDocumenti</v>
      </c>
      <c r="I329" s="189">
        <f t="shared" ca="1" si="37"/>
        <v>45</v>
      </c>
      <c r="J329" s="189">
        <f t="shared" ca="1" si="38"/>
        <v>8</v>
      </c>
      <c r="K329" s="207" t="str">
        <f t="shared" ca="1" si="39"/>
        <v>Collaudo</v>
      </c>
    </row>
    <row r="330" spans="3:11" x14ac:dyDescent="0.25">
      <c r="C330" s="205" t="str">
        <f t="shared" ca="1" si="32"/>
        <v>IfcBeam.ElementoDatiAnagrafici.Fornitore</v>
      </c>
      <c r="D330" s="205" t="str">
        <f t="array" aca="1" ref="D330" ca="1">IFERROR(INDEX(C$41:C$1185,SMALL(IF(C$41:C$1185&lt;&gt;"",ROW(C$41:C$1185)-ROW(C$41)+1),ROWS(D$41:D330))),"")</f>
        <v>IfcReinforcingMesh.ElementoDocumenti.Conformità</v>
      </c>
      <c r="E330" s="189">
        <f t="shared" ca="1" si="33"/>
        <v>19</v>
      </c>
      <c r="F330" s="207" t="str">
        <f t="shared" ca="1" si="34"/>
        <v>IfcReinforcingMesh</v>
      </c>
      <c r="G330" s="189">
        <f t="shared" ca="1" si="35"/>
        <v>37</v>
      </c>
      <c r="H330" s="207" t="str">
        <f t="shared" ca="1" si="36"/>
        <v>ElementoDocumenti</v>
      </c>
      <c r="I330" s="189">
        <f t="shared" ca="1" si="37"/>
        <v>47</v>
      </c>
      <c r="J330" s="189">
        <f t="shared" ca="1" si="38"/>
        <v>10</v>
      </c>
      <c r="K330" s="207" t="str">
        <f t="shared" ca="1" si="39"/>
        <v>Conformità</v>
      </c>
    </row>
    <row r="331" spans="3:11" x14ac:dyDescent="0.25">
      <c r="C331" s="205" t="str">
        <f t="shared" ca="1" si="32"/>
        <v>IfcBeam.ElementoDatiAnagrafici.Installatore</v>
      </c>
      <c r="D331" s="205" t="str">
        <f t="array" aca="1" ref="D331" ca="1">IFERROR(INDEX(C$41:C$1185,SMALL(IF(C$41:C$1185&lt;&gt;"",ROW(C$41:C$1185)-ROW(C$41)+1),ROWS(D$41:D331))),"")</f>
        <v>IfcTendon.ElementoDatiAnagrafici.Fornitore</v>
      </c>
      <c r="E331" s="189">
        <f t="shared" ca="1" si="33"/>
        <v>10</v>
      </c>
      <c r="F331" s="207" t="str">
        <f t="shared" ca="1" si="34"/>
        <v>IfcTendon</v>
      </c>
      <c r="G331" s="189">
        <f t="shared" ca="1" si="35"/>
        <v>33</v>
      </c>
      <c r="H331" s="207" t="str">
        <f t="shared" ca="1" si="36"/>
        <v>ElementoDatiAnagrafici</v>
      </c>
      <c r="I331" s="189">
        <f t="shared" ca="1" si="37"/>
        <v>42</v>
      </c>
      <c r="J331" s="189">
        <f t="shared" ca="1" si="38"/>
        <v>9</v>
      </c>
      <c r="K331" s="207" t="str">
        <f t="shared" ca="1" si="39"/>
        <v>Fornitore</v>
      </c>
    </row>
    <row r="332" spans="3:11" x14ac:dyDescent="0.25">
      <c r="C332" s="205" t="str">
        <f t="shared" ca="1" si="32"/>
        <v>IfcBeam.ElementoDatiAnagrafici.Descrizione</v>
      </c>
      <c r="D332" s="205" t="str">
        <f t="array" aca="1" ref="D332" ca="1">IFERROR(INDEX(C$41:C$1185,SMALL(IF(C$41:C$1185&lt;&gt;"",ROW(C$41:C$1185)-ROW(C$41)+1),ROWS(D$41:D332))),"")</f>
        <v>IfcTendon.ElementoDatiAnagrafici.Descrizione</v>
      </c>
      <c r="E332" s="189">
        <f t="shared" ca="1" si="33"/>
        <v>10</v>
      </c>
      <c r="F332" s="207" t="str">
        <f t="shared" ca="1" si="34"/>
        <v>IfcTendon</v>
      </c>
      <c r="G332" s="189">
        <f t="shared" ca="1" si="35"/>
        <v>33</v>
      </c>
      <c r="H332" s="207" t="str">
        <f t="shared" ca="1" si="36"/>
        <v>ElementoDatiAnagrafici</v>
      </c>
      <c r="I332" s="189">
        <f t="shared" ca="1" si="37"/>
        <v>44</v>
      </c>
      <c r="J332" s="189">
        <f t="shared" ca="1" si="38"/>
        <v>11</v>
      </c>
      <c r="K332" s="207" t="str">
        <f t="shared" ca="1" si="39"/>
        <v>Descrizione</v>
      </c>
    </row>
    <row r="333" spans="3:11" x14ac:dyDescent="0.25">
      <c r="C333" s="205" t="str">
        <f t="shared" ca="1" si="32"/>
        <v>IfcBeam.ElementoDatiAnagrafici.Modello</v>
      </c>
      <c r="D333" s="205" t="str">
        <f t="array" aca="1" ref="D333" ca="1">IFERROR(INDEX(C$41:C$1185,SMALL(IF(C$41:C$1185&lt;&gt;"",ROW(C$41:C$1185)-ROW(C$41)+1),ROWS(D$41:D333))),"")</f>
        <v>IfcTendon.ElementoDatiAnagrafici.Produttore</v>
      </c>
      <c r="E333" s="189">
        <f t="shared" ca="1" si="33"/>
        <v>10</v>
      </c>
      <c r="F333" s="207" t="str">
        <f t="shared" ca="1" si="34"/>
        <v>IfcTendon</v>
      </c>
      <c r="G333" s="189">
        <f t="shared" ca="1" si="35"/>
        <v>33</v>
      </c>
      <c r="H333" s="207" t="str">
        <f t="shared" ca="1" si="36"/>
        <v>ElementoDatiAnagrafici</v>
      </c>
      <c r="I333" s="189">
        <f t="shared" ca="1" si="37"/>
        <v>43</v>
      </c>
      <c r="J333" s="189">
        <f t="shared" ca="1" si="38"/>
        <v>10</v>
      </c>
      <c r="K333" s="207" t="str">
        <f t="shared" ca="1" si="39"/>
        <v>Produttore</v>
      </c>
    </row>
    <row r="334" spans="3:11" x14ac:dyDescent="0.25">
      <c r="C334" s="205" t="str">
        <f t="shared" ca="1" si="32"/>
        <v>IfcBeam.ElementoDatiAnagrafici.Produttore</v>
      </c>
      <c r="D334" s="205" t="str">
        <f t="array" aca="1" ref="D334" ca="1">IFERROR(INDEX(C$41:C$1185,SMALL(IF(C$41:C$1185&lt;&gt;"",ROW(C$41:C$1185)-ROW(C$41)+1),ROWS(D$41:D334))),"")</f>
        <v>IfcTendon.ElementoDatiQualitativi.Portante</v>
      </c>
      <c r="E334" s="189">
        <f t="shared" ca="1" si="33"/>
        <v>10</v>
      </c>
      <c r="F334" s="207" t="str">
        <f t="shared" ca="1" si="34"/>
        <v>IfcTendon</v>
      </c>
      <c r="G334" s="189">
        <f t="shared" ca="1" si="35"/>
        <v>34</v>
      </c>
      <c r="H334" s="207" t="str">
        <f t="shared" ca="1" si="36"/>
        <v>ElementoDatiQualitativi</v>
      </c>
      <c r="I334" s="189">
        <f t="shared" ca="1" si="37"/>
        <v>42</v>
      </c>
      <c r="J334" s="189">
        <f t="shared" ca="1" si="38"/>
        <v>8</v>
      </c>
      <c r="K334" s="207" t="str">
        <f t="shared" ca="1" si="39"/>
        <v>Portante</v>
      </c>
    </row>
    <row r="335" spans="3:11" x14ac:dyDescent="0.25">
      <c r="C335" s="205" t="str">
        <f t="shared" ca="1" si="32"/>
        <v/>
      </c>
      <c r="D335" s="205" t="str">
        <f t="array" aca="1" ref="D335" ca="1">IFERROR(INDEX(C$41:C$1185,SMALL(IF(C$41:C$1185&lt;&gt;"",ROW(C$41:C$1185)-ROW(C$41)+1),ROWS(D$41:D335))),"")</f>
        <v>IfcTendon.ElementoDatiQualitativi.Tipologia costruttiva</v>
      </c>
      <c r="E335" s="189">
        <f t="shared" ca="1" si="33"/>
        <v>10</v>
      </c>
      <c r="F335" s="207" t="str">
        <f t="shared" ca="1" si="34"/>
        <v>IfcTendon</v>
      </c>
      <c r="G335" s="189">
        <f t="shared" ca="1" si="35"/>
        <v>34</v>
      </c>
      <c r="H335" s="207" t="str">
        <f t="shared" ca="1" si="36"/>
        <v>ElementoDatiQualitativi</v>
      </c>
      <c r="I335" s="189">
        <f t="shared" ca="1" si="37"/>
        <v>55</v>
      </c>
      <c r="J335" s="189">
        <f t="shared" ca="1" si="38"/>
        <v>21</v>
      </c>
      <c r="K335" s="207" t="str">
        <f t="shared" ca="1" si="39"/>
        <v>Tipologia costruttiva</v>
      </c>
    </row>
    <row r="336" spans="3:11" x14ac:dyDescent="0.25">
      <c r="C336" s="205" t="str">
        <f t="shared" ca="1" si="32"/>
        <v/>
      </c>
      <c r="D336" s="205" t="str">
        <f t="array" aca="1" ref="D336" ca="1">IFERROR(INDEX(C$41:C$1185,SMALL(IF(C$41:C$1185&lt;&gt;"",ROW(C$41:C$1185)-ROW(C$41)+1),ROWS(D$41:D336))),"")</f>
        <v>IfcTendon.ElementoDatiQualitativi.Criticità Riscontrata</v>
      </c>
      <c r="E336" s="189">
        <f t="shared" ca="1" si="33"/>
        <v>10</v>
      </c>
      <c r="F336" s="207" t="str">
        <f t="shared" ca="1" si="34"/>
        <v>IfcTendon</v>
      </c>
      <c r="G336" s="189">
        <f t="shared" ca="1" si="35"/>
        <v>34</v>
      </c>
      <c r="H336" s="207" t="str">
        <f t="shared" ca="1" si="36"/>
        <v>ElementoDatiQualitativi</v>
      </c>
      <c r="I336" s="189">
        <f t="shared" ca="1" si="37"/>
        <v>55</v>
      </c>
      <c r="J336" s="189">
        <f t="shared" ca="1" si="38"/>
        <v>21</v>
      </c>
      <c r="K336" s="207" t="str">
        <f t="shared" ca="1" si="39"/>
        <v>Criticità Riscontrata</v>
      </c>
    </row>
    <row r="337" spans="3:11" x14ac:dyDescent="0.25">
      <c r="C337" s="205" t="str">
        <f t="shared" ca="1" si="32"/>
        <v>IfcBeam.ElementoDatiQualitativi.Portante</v>
      </c>
      <c r="D337" s="205" t="str">
        <f t="array" aca="1" ref="D337" ca="1">IFERROR(INDEX(C$41:C$1185,SMALL(IF(C$41:C$1185&lt;&gt;"",ROW(C$41:C$1185)-ROW(C$41)+1),ROWS(D$41:D337))),"")</f>
        <v>IfcTendon.ElementoCodifica.ClasseElementoTecnico</v>
      </c>
      <c r="E337" s="189">
        <f t="shared" ca="1" si="33"/>
        <v>10</v>
      </c>
      <c r="F337" s="207" t="str">
        <f t="shared" ca="1" si="34"/>
        <v>IfcTendon</v>
      </c>
      <c r="G337" s="189">
        <f t="shared" ca="1" si="35"/>
        <v>27</v>
      </c>
      <c r="H337" s="207" t="str">
        <f t="shared" ca="1" si="36"/>
        <v>ElementoCodifica</v>
      </c>
      <c r="I337" s="189">
        <f t="shared" ca="1" si="37"/>
        <v>48</v>
      </c>
      <c r="J337" s="189">
        <f t="shared" ca="1" si="38"/>
        <v>21</v>
      </c>
      <c r="K337" s="207" t="str">
        <f t="shared" ca="1" si="39"/>
        <v>ClasseElementoTecnico</v>
      </c>
    </row>
    <row r="338" spans="3:11" x14ac:dyDescent="0.25">
      <c r="C338" s="205" t="str">
        <f t="shared" ca="1" si="32"/>
        <v>IfcBeam.ElementoDatiQualitativi.Esterno</v>
      </c>
      <c r="D338" s="205" t="str">
        <f t="array" aca="1" ref="D338" ca="1">IFERROR(INDEX(C$41:C$1185,SMALL(IF(C$41:C$1185&lt;&gt;"",ROW(C$41:C$1185)-ROW(C$41)+1),ROWS(D$41:D338))),"")</f>
        <v>IfcTendon.ElementoFase.Stato</v>
      </c>
      <c r="E338" s="189">
        <f t="shared" ca="1" si="33"/>
        <v>10</v>
      </c>
      <c r="F338" s="207" t="str">
        <f t="shared" ca="1" si="34"/>
        <v>IfcTendon</v>
      </c>
      <c r="G338" s="189">
        <f t="shared" ca="1" si="35"/>
        <v>23</v>
      </c>
      <c r="H338" s="207" t="str">
        <f t="shared" ca="1" si="36"/>
        <v>ElementoFase</v>
      </c>
      <c r="I338" s="189">
        <f t="shared" ca="1" si="37"/>
        <v>28</v>
      </c>
      <c r="J338" s="189">
        <f t="shared" ca="1" si="38"/>
        <v>5</v>
      </c>
      <c r="K338" s="207" t="str">
        <f t="shared" ca="1" si="39"/>
        <v>Stato</v>
      </c>
    </row>
    <row r="339" spans="3:11" x14ac:dyDescent="0.25">
      <c r="C339" s="205" t="str">
        <f t="shared" ca="1" si="32"/>
        <v>IfcBeam.ElementoDatiQualitativi.Tipologia costruttiva</v>
      </c>
      <c r="D339" s="205" t="str">
        <f t="array" aca="1" ref="D339" ca="1">IFERROR(INDEX(C$41:C$1185,SMALL(IF(C$41:C$1185&lt;&gt;"",ROW(C$41:C$1185)-ROW(C$41)+1),ROWS(D$41:D339))),"")</f>
        <v>IfcTendon.ElementoDocumenti.DB</v>
      </c>
      <c r="E339" s="189">
        <f t="shared" ca="1" si="33"/>
        <v>10</v>
      </c>
      <c r="F339" s="207" t="str">
        <f t="shared" ca="1" si="34"/>
        <v>IfcTendon</v>
      </c>
      <c r="G339" s="189">
        <f t="shared" ca="1" si="35"/>
        <v>28</v>
      </c>
      <c r="H339" s="207" t="str">
        <f t="shared" ca="1" si="36"/>
        <v>ElementoDocumenti</v>
      </c>
      <c r="I339" s="189">
        <f t="shared" ca="1" si="37"/>
        <v>30</v>
      </c>
      <c r="J339" s="189">
        <f t="shared" ca="1" si="38"/>
        <v>2</v>
      </c>
      <c r="K339" s="207" t="str">
        <f t="shared" ca="1" si="39"/>
        <v>DB</v>
      </c>
    </row>
    <row r="340" spans="3:11" x14ac:dyDescent="0.25">
      <c r="C340" s="205" t="str">
        <f t="shared" ca="1" si="32"/>
        <v>IfcBeam.ElementoDatiQualitativi.Criticità Riscontrata</v>
      </c>
      <c r="D340" s="205" t="str">
        <f t="array" aca="1" ref="D340" ca="1">IFERROR(INDEX(C$41:C$1185,SMALL(IF(C$41:C$1185&lt;&gt;"",ROW(C$41:C$1185)-ROW(C$41)+1),ROWS(D$41:D340))),"")</f>
        <v>IfcTendon.ElementoDocumenti.CertProd</v>
      </c>
      <c r="E340" s="189">
        <f t="shared" ca="1" si="33"/>
        <v>10</v>
      </c>
      <c r="F340" s="207" t="str">
        <f t="shared" ca="1" si="34"/>
        <v>IfcTendon</v>
      </c>
      <c r="G340" s="189">
        <f t="shared" ca="1" si="35"/>
        <v>28</v>
      </c>
      <c r="H340" s="207" t="str">
        <f t="shared" ca="1" si="36"/>
        <v>ElementoDocumenti</v>
      </c>
      <c r="I340" s="189">
        <f t="shared" ca="1" si="37"/>
        <v>36</v>
      </c>
      <c r="J340" s="189">
        <f t="shared" ca="1" si="38"/>
        <v>8</v>
      </c>
      <c r="K340" s="207" t="str">
        <f t="shared" ca="1" si="39"/>
        <v>CertProd</v>
      </c>
    </row>
    <row r="341" spans="3:11" x14ac:dyDescent="0.25">
      <c r="C341" s="205" t="str">
        <f t="shared" ca="1" si="32"/>
        <v>IfcBeam.ElementoDatiAntincendio.Combustibile</v>
      </c>
      <c r="D341" s="205" t="str">
        <f t="array" aca="1" ref="D341" ca="1">IFERROR(INDEX(C$41:C$1185,SMALL(IF(C$41:C$1185&lt;&gt;"",ROW(C$41:C$1185)-ROW(C$41)+1),ROWS(D$41:D341))),"")</f>
        <v>IfcTendon.ElementoDocumenti.SertSupl</v>
      </c>
      <c r="E341" s="189">
        <f t="shared" ca="1" si="33"/>
        <v>10</v>
      </c>
      <c r="F341" s="207" t="str">
        <f t="shared" ca="1" si="34"/>
        <v>IfcTendon</v>
      </c>
      <c r="G341" s="189">
        <f t="shared" ca="1" si="35"/>
        <v>28</v>
      </c>
      <c r="H341" s="207" t="str">
        <f t="shared" ca="1" si="36"/>
        <v>ElementoDocumenti</v>
      </c>
      <c r="I341" s="189">
        <f t="shared" ca="1" si="37"/>
        <v>36</v>
      </c>
      <c r="J341" s="189">
        <f t="shared" ca="1" si="38"/>
        <v>8</v>
      </c>
      <c r="K341" s="207" t="str">
        <f t="shared" ca="1" si="39"/>
        <v>SertSupl</v>
      </c>
    </row>
    <row r="342" spans="3:11" x14ac:dyDescent="0.25">
      <c r="C342" s="205" t="str">
        <f t="shared" ca="1" si="32"/>
        <v/>
      </c>
      <c r="D342" s="205" t="str">
        <f t="array" aca="1" ref="D342" ca="1">IFERROR(INDEX(C$41:C$1185,SMALL(IF(C$41:C$1185&lt;&gt;"",ROW(C$41:C$1185)-ROW(C$41)+1),ROWS(D$41:D342))),"")</f>
        <v>IfcTendon.ElementoDocumenti.Collaudo</v>
      </c>
      <c r="E342" s="189">
        <f t="shared" ca="1" si="33"/>
        <v>10</v>
      </c>
      <c r="F342" s="207" t="str">
        <f t="shared" ca="1" si="34"/>
        <v>IfcTendon</v>
      </c>
      <c r="G342" s="189">
        <f t="shared" ca="1" si="35"/>
        <v>28</v>
      </c>
      <c r="H342" s="207" t="str">
        <f t="shared" ca="1" si="36"/>
        <v>ElementoDocumenti</v>
      </c>
      <c r="I342" s="189">
        <f t="shared" ca="1" si="37"/>
        <v>36</v>
      </c>
      <c r="J342" s="189">
        <f t="shared" ca="1" si="38"/>
        <v>8</v>
      </c>
      <c r="K342" s="207" t="str">
        <f t="shared" ca="1" si="39"/>
        <v>Collaudo</v>
      </c>
    </row>
    <row r="343" spans="3:11" x14ac:dyDescent="0.25">
      <c r="C343" s="205" t="str">
        <f t="shared" ca="1" si="32"/>
        <v>IfcBeam.ElementoDatiAntincendio.ClassePropagazioneFiamma</v>
      </c>
      <c r="D343" s="205" t="str">
        <f t="array" aca="1" ref="D343" ca="1">IFERROR(INDEX(C$41:C$1185,SMALL(IF(C$41:C$1185&lt;&gt;"",ROW(C$41:C$1185)-ROW(C$41)+1),ROWS(D$41:D343))),"")</f>
        <v>IfcTendon.ElementoDocumenti.Conformità</v>
      </c>
      <c r="E343" s="189">
        <f t="shared" ca="1" si="33"/>
        <v>10</v>
      </c>
      <c r="F343" s="207" t="str">
        <f t="shared" ca="1" si="34"/>
        <v>IfcTendon</v>
      </c>
      <c r="G343" s="189">
        <f t="shared" ca="1" si="35"/>
        <v>28</v>
      </c>
      <c r="H343" s="207" t="str">
        <f t="shared" ca="1" si="36"/>
        <v>ElementoDocumenti</v>
      </c>
      <c r="I343" s="189">
        <f t="shared" ca="1" si="37"/>
        <v>38</v>
      </c>
      <c r="J343" s="189">
        <f t="shared" ca="1" si="38"/>
        <v>10</v>
      </c>
      <c r="K343" s="207" t="str">
        <f t="shared" ca="1" si="39"/>
        <v>Conformità</v>
      </c>
    </row>
    <row r="344" spans="3:11" x14ac:dyDescent="0.25">
      <c r="C344" s="205" t="str">
        <f t="shared" ca="1" si="32"/>
        <v>IfcBeam.ElementoDatiAntincendio.REI</v>
      </c>
      <c r="D344" s="205" t="str">
        <f t="array" aca="1" ref="D344" ca="1">IFERROR(INDEX(C$41:C$1185,SMALL(IF(C$41:C$1185&lt;&gt;"",ROW(C$41:C$1185)-ROW(C$41)+1),ROWS(D$41:D344))),"")</f>
        <v>IfcFooting.ElementoDatiQualitativi.Portante</v>
      </c>
      <c r="E344" s="189">
        <f t="shared" ca="1" si="33"/>
        <v>11</v>
      </c>
      <c r="F344" s="207" t="str">
        <f t="shared" ca="1" si="34"/>
        <v>IfcFooting</v>
      </c>
      <c r="G344" s="189">
        <f t="shared" ca="1" si="35"/>
        <v>35</v>
      </c>
      <c r="H344" s="207" t="str">
        <f t="shared" ca="1" si="36"/>
        <v>ElementoDatiQualitativi</v>
      </c>
      <c r="I344" s="189">
        <f t="shared" ca="1" si="37"/>
        <v>43</v>
      </c>
      <c r="J344" s="189">
        <f t="shared" ca="1" si="38"/>
        <v>8</v>
      </c>
      <c r="K344" s="207" t="str">
        <f t="shared" ca="1" si="39"/>
        <v>Portante</v>
      </c>
    </row>
    <row r="345" spans="3:11" x14ac:dyDescent="0.25">
      <c r="C345" s="205" t="str">
        <f t="shared" ca="1" si="32"/>
        <v/>
      </c>
      <c r="D345" s="205" t="str">
        <f t="array" aca="1" ref="D345" ca="1">IFERROR(INDEX(C$41:C$1185,SMALL(IF(C$41:C$1185&lt;&gt;"",ROW(C$41:C$1185)-ROW(C$41)+1),ROWS(D$41:D345))),"")</f>
        <v>IfcFooting.ElementoCodifica.ClasseElementoTecnico</v>
      </c>
      <c r="E345" s="189">
        <f t="shared" ca="1" si="33"/>
        <v>11</v>
      </c>
      <c r="F345" s="207" t="str">
        <f t="shared" ca="1" si="34"/>
        <v>IfcFooting</v>
      </c>
      <c r="G345" s="189">
        <f t="shared" ca="1" si="35"/>
        <v>28</v>
      </c>
      <c r="H345" s="207" t="str">
        <f t="shared" ca="1" si="36"/>
        <v>ElementoCodifica</v>
      </c>
      <c r="I345" s="189">
        <f t="shared" ca="1" si="37"/>
        <v>49</v>
      </c>
      <c r="J345" s="189">
        <f t="shared" ca="1" si="38"/>
        <v>21</v>
      </c>
      <c r="K345" s="207" t="str">
        <f t="shared" ca="1" si="39"/>
        <v>ClasseElementoTecnico</v>
      </c>
    </row>
    <row r="346" spans="3:11" x14ac:dyDescent="0.25">
      <c r="C346" s="205" t="str">
        <f t="shared" ca="1" si="32"/>
        <v/>
      </c>
      <c r="D346" s="205" t="str">
        <f t="array" aca="1" ref="D346" ca="1">IFERROR(INDEX(C$41:C$1185,SMALL(IF(C$41:C$1185&lt;&gt;"",ROW(C$41:C$1185)-ROW(C$41)+1),ROWS(D$41:D346))),"")</f>
        <v>IfcFooting.ElementoFase.Stato</v>
      </c>
      <c r="E346" s="189">
        <f t="shared" ca="1" si="33"/>
        <v>11</v>
      </c>
      <c r="F346" s="207" t="str">
        <f t="shared" ca="1" si="34"/>
        <v>IfcFooting</v>
      </c>
      <c r="G346" s="189">
        <f t="shared" ca="1" si="35"/>
        <v>24</v>
      </c>
      <c r="H346" s="207" t="str">
        <f t="shared" ca="1" si="36"/>
        <v>ElementoFase</v>
      </c>
      <c r="I346" s="189">
        <f t="shared" ca="1" si="37"/>
        <v>29</v>
      </c>
      <c r="J346" s="189">
        <f t="shared" ca="1" si="38"/>
        <v>5</v>
      </c>
      <c r="K346" s="207" t="str">
        <f t="shared" ca="1" si="39"/>
        <v>Stato</v>
      </c>
    </row>
    <row r="347" spans="3:11" x14ac:dyDescent="0.25">
      <c r="C347" s="205" t="str">
        <f t="shared" ca="1" si="32"/>
        <v>IfcBeam.ElementoCodifica.ClasseElementoTecnico</v>
      </c>
      <c r="D347" s="205" t="str">
        <f t="array" aca="1" ref="D347" ca="1">IFERROR(INDEX(C$41:C$1185,SMALL(IF(C$41:C$1185&lt;&gt;"",ROW(C$41:C$1185)-ROW(C$41)+1),ROWS(D$41:D347))),"")</f>
        <v>IfcFooting.ElementoDocumenti.DB</v>
      </c>
      <c r="E347" s="189">
        <f t="shared" ca="1" si="33"/>
        <v>11</v>
      </c>
      <c r="F347" s="207" t="str">
        <f t="shared" ca="1" si="34"/>
        <v>IfcFooting</v>
      </c>
      <c r="G347" s="189">
        <f t="shared" ca="1" si="35"/>
        <v>29</v>
      </c>
      <c r="H347" s="207" t="str">
        <f t="shared" ca="1" si="36"/>
        <v>ElementoDocumenti</v>
      </c>
      <c r="I347" s="189">
        <f t="shared" ca="1" si="37"/>
        <v>31</v>
      </c>
      <c r="J347" s="189">
        <f t="shared" ca="1" si="38"/>
        <v>2</v>
      </c>
      <c r="K347" s="207" t="str">
        <f t="shared" ca="1" si="39"/>
        <v>DB</v>
      </c>
    </row>
    <row r="348" spans="3:11" x14ac:dyDescent="0.25">
      <c r="C348" s="205" t="str">
        <f t="shared" ca="1" si="32"/>
        <v>IfcBeam.ElementoFase.Stato</v>
      </c>
      <c r="D348" s="205" t="str">
        <f t="array" aca="1" ref="D348" ca="1">IFERROR(INDEX(C$41:C$1185,SMALL(IF(C$41:C$1185&lt;&gt;"",ROW(C$41:C$1185)-ROW(C$41)+1),ROWS(D$41:D348))),"")</f>
        <v>IfcFooting.ElementoDocumenti.Collaudo</v>
      </c>
      <c r="E348" s="189">
        <f t="shared" ca="1" si="33"/>
        <v>11</v>
      </c>
      <c r="F348" s="207" t="str">
        <f t="shared" ca="1" si="34"/>
        <v>IfcFooting</v>
      </c>
      <c r="G348" s="189">
        <f t="shared" ca="1" si="35"/>
        <v>29</v>
      </c>
      <c r="H348" s="207" t="str">
        <f t="shared" ca="1" si="36"/>
        <v>ElementoDocumenti</v>
      </c>
      <c r="I348" s="189">
        <f t="shared" ca="1" si="37"/>
        <v>37</v>
      </c>
      <c r="J348" s="189">
        <f t="shared" ca="1" si="38"/>
        <v>8</v>
      </c>
      <c r="K348" s="207" t="str">
        <f t="shared" ca="1" si="39"/>
        <v>Collaudo</v>
      </c>
    </row>
    <row r="349" spans="3:11" x14ac:dyDescent="0.25">
      <c r="C349" s="205" t="str">
        <f t="shared" ca="1" si="32"/>
        <v/>
      </c>
      <c r="D349" s="205" t="str">
        <f t="array" aca="1" ref="D349" ca="1">IFERROR(INDEX(C$41:C$1185,SMALL(IF(C$41:C$1185&lt;&gt;"",ROW(C$41:C$1185)-ROW(C$41)+1),ROWS(D$41:D349))),"")</f>
        <v>IfcFooting.ElementoDocumenti.Conformità</v>
      </c>
      <c r="E349" s="189">
        <f t="shared" ca="1" si="33"/>
        <v>11</v>
      </c>
      <c r="F349" s="207" t="str">
        <f t="shared" ca="1" si="34"/>
        <v>IfcFooting</v>
      </c>
      <c r="G349" s="189">
        <f t="shared" ca="1" si="35"/>
        <v>29</v>
      </c>
      <c r="H349" s="207" t="str">
        <f t="shared" ca="1" si="36"/>
        <v>ElementoDocumenti</v>
      </c>
      <c r="I349" s="189">
        <f t="shared" ca="1" si="37"/>
        <v>39</v>
      </c>
      <c r="J349" s="189">
        <f t="shared" ca="1" si="38"/>
        <v>10</v>
      </c>
      <c r="K349" s="207" t="str">
        <f t="shared" ca="1" si="39"/>
        <v>Conformità</v>
      </c>
    </row>
    <row r="350" spans="3:11" x14ac:dyDescent="0.25">
      <c r="C350" s="205" t="str">
        <f t="shared" ca="1" si="32"/>
        <v>IfcBeam.ElementoDocumenti.SchedaTecnica</v>
      </c>
      <c r="D350" s="205" t="str">
        <f t="array" aca="1" ref="D350" ca="1">IFERROR(INDEX(C$41:C$1185,SMALL(IF(C$41:C$1185&lt;&gt;"",ROW(C$41:C$1185)-ROW(C$41)+1),ROWS(D$41:D350))),"")</f>
        <v>IfcMember.ElementoDatiQualitativi.Portante</v>
      </c>
      <c r="E350" s="189">
        <f t="shared" ca="1" si="33"/>
        <v>10</v>
      </c>
      <c r="F350" s="207" t="str">
        <f t="shared" ca="1" si="34"/>
        <v>IfcMember</v>
      </c>
      <c r="G350" s="189">
        <f t="shared" ca="1" si="35"/>
        <v>34</v>
      </c>
      <c r="H350" s="207" t="str">
        <f t="shared" ca="1" si="36"/>
        <v>ElementoDatiQualitativi</v>
      </c>
      <c r="I350" s="189">
        <f t="shared" ca="1" si="37"/>
        <v>42</v>
      </c>
      <c r="J350" s="189">
        <f t="shared" ca="1" si="38"/>
        <v>8</v>
      </c>
      <c r="K350" s="207" t="str">
        <f t="shared" ca="1" si="39"/>
        <v>Portante</v>
      </c>
    </row>
    <row r="351" spans="3:11" x14ac:dyDescent="0.25">
      <c r="C351" s="205" t="str">
        <f t="shared" ca="1" si="32"/>
        <v>IfcBeam.ElementoDocumenti.Website</v>
      </c>
      <c r="D351" s="205" t="str">
        <f t="array" aca="1" ref="D351" ca="1">IFERROR(INDEX(C$41:C$1185,SMALL(IF(C$41:C$1185&lt;&gt;"",ROW(C$41:C$1185)-ROW(C$41)+1),ROWS(D$41:D351))),"")</f>
        <v>IfcMember.ElementoCodifica.ClasseElementoTecnico</v>
      </c>
      <c r="E351" s="189">
        <f t="shared" ca="1" si="33"/>
        <v>10</v>
      </c>
      <c r="F351" s="207" t="str">
        <f t="shared" ca="1" si="34"/>
        <v>IfcMember</v>
      </c>
      <c r="G351" s="189">
        <f t="shared" ca="1" si="35"/>
        <v>27</v>
      </c>
      <c r="H351" s="207" t="str">
        <f t="shared" ca="1" si="36"/>
        <v>ElementoCodifica</v>
      </c>
      <c r="I351" s="189">
        <f t="shared" ca="1" si="37"/>
        <v>48</v>
      </c>
      <c r="J351" s="189">
        <f t="shared" ca="1" si="38"/>
        <v>21</v>
      </c>
      <c r="K351" s="207" t="str">
        <f t="shared" ca="1" si="39"/>
        <v>ClasseElementoTecnico</v>
      </c>
    </row>
    <row r="352" spans="3:11" x14ac:dyDescent="0.25">
      <c r="C352" s="205" t="str">
        <f t="shared" ca="1" si="32"/>
        <v>IfcBeam.ElementoDocumenti.DB</v>
      </c>
      <c r="D352" s="205" t="str">
        <f t="array" aca="1" ref="D352" ca="1">IFERROR(INDEX(C$41:C$1185,SMALL(IF(C$41:C$1185&lt;&gt;"",ROW(C$41:C$1185)-ROW(C$41)+1),ROWS(D$41:D352))),"")</f>
        <v>IfcMember.ElementoFase.Stato</v>
      </c>
      <c r="E352" s="189">
        <f t="shared" ca="1" si="33"/>
        <v>10</v>
      </c>
      <c r="F352" s="207" t="str">
        <f t="shared" ca="1" si="34"/>
        <v>IfcMember</v>
      </c>
      <c r="G352" s="189">
        <f t="shared" ca="1" si="35"/>
        <v>23</v>
      </c>
      <c r="H352" s="207" t="str">
        <f t="shared" ca="1" si="36"/>
        <v>ElementoFase</v>
      </c>
      <c r="I352" s="189">
        <f t="shared" ca="1" si="37"/>
        <v>28</v>
      </c>
      <c r="J352" s="189">
        <f t="shared" ca="1" si="38"/>
        <v>5</v>
      </c>
      <c r="K352" s="207" t="str">
        <f t="shared" ca="1" si="39"/>
        <v>Stato</v>
      </c>
    </row>
    <row r="353" spans="3:11" x14ac:dyDescent="0.25">
      <c r="C353" s="205" t="str">
        <f t="shared" ca="1" si="32"/>
        <v>IfcBeam.ElementoDocumenti.CertProd</v>
      </c>
      <c r="D353" s="205" t="str">
        <f t="array" aca="1" ref="D353" ca="1">IFERROR(INDEX(C$41:C$1185,SMALL(IF(C$41:C$1185&lt;&gt;"",ROW(C$41:C$1185)-ROW(C$41)+1),ROWS(D$41:D353))),"")</f>
        <v>IfcMember.ElementoDocumenti.DB</v>
      </c>
      <c r="E353" s="189">
        <f t="shared" ca="1" si="33"/>
        <v>10</v>
      </c>
      <c r="F353" s="207" t="str">
        <f t="shared" ca="1" si="34"/>
        <v>IfcMember</v>
      </c>
      <c r="G353" s="189">
        <f t="shared" ca="1" si="35"/>
        <v>28</v>
      </c>
      <c r="H353" s="207" t="str">
        <f t="shared" ca="1" si="36"/>
        <v>ElementoDocumenti</v>
      </c>
      <c r="I353" s="189">
        <f t="shared" ca="1" si="37"/>
        <v>30</v>
      </c>
      <c r="J353" s="189">
        <f t="shared" ca="1" si="38"/>
        <v>2</v>
      </c>
      <c r="K353" s="207" t="str">
        <f t="shared" ca="1" si="39"/>
        <v>DB</v>
      </c>
    </row>
    <row r="354" spans="3:11" x14ac:dyDescent="0.25">
      <c r="C354" s="205" t="str">
        <f t="shared" ca="1" si="32"/>
        <v>IfcBeam.ElementoDocumenti.SertSupl</v>
      </c>
      <c r="D354" s="205" t="str">
        <f t="array" aca="1" ref="D354" ca="1">IFERROR(INDEX(C$41:C$1185,SMALL(IF(C$41:C$1185&lt;&gt;"",ROW(C$41:C$1185)-ROW(C$41)+1),ROWS(D$41:D354))),"")</f>
        <v>IfcMember.ElementoDocumenti.Collaudo</v>
      </c>
      <c r="E354" s="189">
        <f t="shared" ca="1" si="33"/>
        <v>10</v>
      </c>
      <c r="F354" s="207" t="str">
        <f t="shared" ca="1" si="34"/>
        <v>IfcMember</v>
      </c>
      <c r="G354" s="189">
        <f t="shared" ca="1" si="35"/>
        <v>28</v>
      </c>
      <c r="H354" s="207" t="str">
        <f t="shared" ca="1" si="36"/>
        <v>ElementoDocumenti</v>
      </c>
      <c r="I354" s="189">
        <f t="shared" ca="1" si="37"/>
        <v>36</v>
      </c>
      <c r="J354" s="189">
        <f t="shared" ca="1" si="38"/>
        <v>8</v>
      </c>
      <c r="K354" s="207" t="str">
        <f t="shared" ca="1" si="39"/>
        <v>Collaudo</v>
      </c>
    </row>
    <row r="355" spans="3:11" x14ac:dyDescent="0.25">
      <c r="C355" s="205" t="str">
        <f t="shared" ca="1" si="32"/>
        <v>IfcBeam.ElementoDocumenti.CertOmo</v>
      </c>
      <c r="D355" s="205" t="str">
        <f t="array" aca="1" ref="D355" ca="1">IFERROR(INDEX(C$41:C$1185,SMALL(IF(C$41:C$1185&lt;&gt;"",ROW(C$41:C$1185)-ROW(C$41)+1),ROWS(D$41:D355))),"")</f>
        <v>IfcMember.ElementoDocumenti.Conformità</v>
      </c>
      <c r="E355" s="189">
        <f t="shared" ca="1" si="33"/>
        <v>10</v>
      </c>
      <c r="F355" s="207" t="str">
        <f t="shared" ca="1" si="34"/>
        <v>IfcMember</v>
      </c>
      <c r="G355" s="189">
        <f t="shared" ca="1" si="35"/>
        <v>28</v>
      </c>
      <c r="H355" s="207" t="str">
        <f t="shared" ca="1" si="36"/>
        <v>ElementoDocumenti</v>
      </c>
      <c r="I355" s="189">
        <f t="shared" ca="1" si="37"/>
        <v>38</v>
      </c>
      <c r="J355" s="189">
        <f t="shared" ca="1" si="38"/>
        <v>10</v>
      </c>
      <c r="K355" s="207" t="str">
        <f t="shared" ca="1" si="39"/>
        <v>Conformità</v>
      </c>
    </row>
    <row r="356" spans="3:11" x14ac:dyDescent="0.25">
      <c r="C356" s="205" t="str">
        <f t="shared" ca="1" si="32"/>
        <v>IfcBeam.ElementoDocumenti.SchedaMontaggio</v>
      </c>
      <c r="D356" s="205" t="str">
        <f t="array" aca="1" ref="D356" ca="1">IFERROR(INDEX(C$41:C$1185,SMALL(IF(C$41:C$1185&lt;&gt;"",ROW(C$41:C$1185)-ROW(C$41)+1),ROWS(D$41:D356))),"")</f>
        <v>IfcPile.ElementoDatiQualitativi.Portante</v>
      </c>
      <c r="E356" s="189">
        <f t="shared" ca="1" si="33"/>
        <v>8</v>
      </c>
      <c r="F356" s="207" t="str">
        <f t="shared" ca="1" si="34"/>
        <v>IfcPile</v>
      </c>
      <c r="G356" s="189">
        <f t="shared" ca="1" si="35"/>
        <v>32</v>
      </c>
      <c r="H356" s="207" t="str">
        <f t="shared" ca="1" si="36"/>
        <v>ElementoDatiQualitativi</v>
      </c>
      <c r="I356" s="189">
        <f t="shared" ca="1" si="37"/>
        <v>40</v>
      </c>
      <c r="J356" s="189">
        <f t="shared" ca="1" si="38"/>
        <v>8</v>
      </c>
      <c r="K356" s="207" t="str">
        <f t="shared" ca="1" si="39"/>
        <v>Portante</v>
      </c>
    </row>
    <row r="357" spans="3:11" x14ac:dyDescent="0.25">
      <c r="C357" s="205" t="str">
        <f t="shared" ca="1" si="32"/>
        <v/>
      </c>
      <c r="D357" s="205" t="str">
        <f t="array" aca="1" ref="D357" ca="1">IFERROR(INDEX(C$41:C$1185,SMALL(IF(C$41:C$1185&lt;&gt;"",ROW(C$41:C$1185)-ROW(C$41)+1),ROWS(D$41:D357))),"")</f>
        <v>IfcPile.ElementoCodifica.ClasseElementoTecnico</v>
      </c>
      <c r="E357" s="189">
        <f t="shared" ca="1" si="33"/>
        <v>8</v>
      </c>
      <c r="F357" s="207" t="str">
        <f t="shared" ca="1" si="34"/>
        <v>IfcPile</v>
      </c>
      <c r="G357" s="189">
        <f t="shared" ca="1" si="35"/>
        <v>25</v>
      </c>
      <c r="H357" s="207" t="str">
        <f t="shared" ca="1" si="36"/>
        <v>ElementoCodifica</v>
      </c>
      <c r="I357" s="189">
        <f t="shared" ca="1" si="37"/>
        <v>46</v>
      </c>
      <c r="J357" s="189">
        <f t="shared" ca="1" si="38"/>
        <v>21</v>
      </c>
      <c r="K357" s="207" t="str">
        <f t="shared" ca="1" si="39"/>
        <v>ClasseElementoTecnico</v>
      </c>
    </row>
    <row r="358" spans="3:11" x14ac:dyDescent="0.25">
      <c r="C358" s="205" t="str">
        <f t="shared" ca="1" si="32"/>
        <v>IfcBeam.ElementoDocumenti.MatSupp</v>
      </c>
      <c r="D358" s="205" t="str">
        <f t="array" aca="1" ref="D358" ca="1">IFERROR(INDEX(C$41:C$1185,SMALL(IF(C$41:C$1185&lt;&gt;"",ROW(C$41:C$1185)-ROW(C$41)+1),ROWS(D$41:D358))),"")</f>
        <v>IfcPile.ElementoFase.Stato</v>
      </c>
      <c r="E358" s="189">
        <f t="shared" ca="1" si="33"/>
        <v>8</v>
      </c>
      <c r="F358" s="207" t="str">
        <f t="shared" ca="1" si="34"/>
        <v>IfcPile</v>
      </c>
      <c r="G358" s="189">
        <f t="shared" ca="1" si="35"/>
        <v>21</v>
      </c>
      <c r="H358" s="207" t="str">
        <f t="shared" ca="1" si="36"/>
        <v>ElementoFase</v>
      </c>
      <c r="I358" s="189">
        <f t="shared" ca="1" si="37"/>
        <v>26</v>
      </c>
      <c r="J358" s="189">
        <f t="shared" ca="1" si="38"/>
        <v>5</v>
      </c>
      <c r="K358" s="207" t="str">
        <f t="shared" ca="1" si="39"/>
        <v>Stato</v>
      </c>
    </row>
    <row r="359" spans="3:11" x14ac:dyDescent="0.25">
      <c r="C359" s="205" t="str">
        <f t="shared" ca="1" si="32"/>
        <v>IfcBeam.ElementoDocumenti.Collaudo</v>
      </c>
      <c r="D359" s="205" t="str">
        <f t="array" aca="1" ref="D359" ca="1">IFERROR(INDEX(C$41:C$1185,SMALL(IF(C$41:C$1185&lt;&gt;"",ROW(C$41:C$1185)-ROW(C$41)+1),ROWS(D$41:D359))),"")</f>
        <v>IfcPile.ElementoDocumenti.DB</v>
      </c>
      <c r="E359" s="189">
        <f t="shared" ca="1" si="33"/>
        <v>8</v>
      </c>
      <c r="F359" s="207" t="str">
        <f t="shared" ca="1" si="34"/>
        <v>IfcPile</v>
      </c>
      <c r="G359" s="189">
        <f t="shared" ca="1" si="35"/>
        <v>26</v>
      </c>
      <c r="H359" s="207" t="str">
        <f t="shared" ca="1" si="36"/>
        <v>ElementoDocumenti</v>
      </c>
      <c r="I359" s="189">
        <f t="shared" ca="1" si="37"/>
        <v>28</v>
      </c>
      <c r="J359" s="189">
        <f t="shared" ca="1" si="38"/>
        <v>2</v>
      </c>
      <c r="K359" s="207" t="str">
        <f t="shared" ca="1" si="39"/>
        <v>DB</v>
      </c>
    </row>
    <row r="360" spans="3:11" x14ac:dyDescent="0.25">
      <c r="C360" s="205" t="str">
        <f t="shared" ca="1" si="32"/>
        <v>IfcBeam.ElementoDocumenti.Conformità</v>
      </c>
      <c r="D360" s="205" t="str">
        <f t="array" aca="1" ref="D360" ca="1">IFERROR(INDEX(C$41:C$1185,SMALL(IF(C$41:C$1185&lt;&gt;"",ROW(C$41:C$1185)-ROW(C$41)+1),ROWS(D$41:D360))),"")</f>
        <v>IfcPile.ElementoDocumenti.Collaudo</v>
      </c>
      <c r="E360" s="189">
        <f t="shared" ca="1" si="33"/>
        <v>8</v>
      </c>
      <c r="F360" s="207" t="str">
        <f t="shared" ca="1" si="34"/>
        <v>IfcPile</v>
      </c>
      <c r="G360" s="189">
        <f t="shared" ca="1" si="35"/>
        <v>26</v>
      </c>
      <c r="H360" s="207" t="str">
        <f t="shared" ca="1" si="36"/>
        <v>ElementoDocumenti</v>
      </c>
      <c r="I360" s="189">
        <f t="shared" ca="1" si="37"/>
        <v>34</v>
      </c>
      <c r="J360" s="189">
        <f t="shared" ca="1" si="38"/>
        <v>8</v>
      </c>
      <c r="K360" s="207" t="str">
        <f t="shared" ca="1" si="39"/>
        <v>Collaudo</v>
      </c>
    </row>
    <row r="361" spans="3:11" x14ac:dyDescent="0.25">
      <c r="C361" s="205" t="str">
        <f t="shared" ref="C361:C424" ca="1" si="40">OFFSET($C$5,(ROW()-ROW($C$40)-1)-(ROW($C$36)-ROW($C$5)+1)*ROUNDDOWN((ROW()-ROW($C$40)-1)/(ROW($C$36)-ROW($C$5)+1),0),ROUNDDOWN((ROW()-ROW($C$40)-1)/(ROW($C$36)-ROW($C$5)+1),0))</f>
        <v/>
      </c>
      <c r="D361" s="205" t="str">
        <f t="array" aca="1" ref="D361" ca="1">IFERROR(INDEX(C$41:C$1185,SMALL(IF(C$41:C$1185&lt;&gt;"",ROW(C$41:C$1185)-ROW(C$41)+1),ROWS(D$41:D361))),"")</f>
        <v>IfcPile.ElementoDocumenti.Conformità</v>
      </c>
      <c r="E361" s="189">
        <f t="shared" ca="1" si="33"/>
        <v>8</v>
      </c>
      <c r="F361" s="207" t="str">
        <f t="shared" ca="1" si="34"/>
        <v>IfcPile</v>
      </c>
      <c r="G361" s="189">
        <f t="shared" ca="1" si="35"/>
        <v>26</v>
      </c>
      <c r="H361" s="207" t="str">
        <f t="shared" ca="1" si="36"/>
        <v>ElementoDocumenti</v>
      </c>
      <c r="I361" s="189">
        <f t="shared" ca="1" si="37"/>
        <v>36</v>
      </c>
      <c r="J361" s="189">
        <f t="shared" ca="1" si="38"/>
        <v>10</v>
      </c>
      <c r="K361" s="207" t="str">
        <f t="shared" ca="1" si="39"/>
        <v>Conformità</v>
      </c>
    </row>
    <row r="362" spans="3:11" x14ac:dyDescent="0.25">
      <c r="C362" s="205" t="str">
        <f t="shared" ca="1" si="40"/>
        <v/>
      </c>
      <c r="D362" s="205" t="str">
        <f t="array" aca="1" ref="D362" ca="1">IFERROR(INDEX(C$41:C$1185,SMALL(IF(C$41:C$1185&lt;&gt;"",ROW(C$41:C$1185)-ROW(C$41)+1),ROWS(D$41:D362))),"")</f>
        <v>fastener.ElementoDatiQualitativi.Portante</v>
      </c>
      <c r="E362" s="189">
        <f t="shared" ref="E362:E425" ca="1" si="41">FIND(".",D362)</f>
        <v>9</v>
      </c>
      <c r="F362" s="207" t="str">
        <f t="shared" ref="F362:F425" ca="1" si="42">LEFT(D362,E362-1)</f>
        <v>fastener</v>
      </c>
      <c r="G362" s="189">
        <f t="shared" ref="G362:G425" ca="1" si="43">FIND(".",D362,E362+1)</f>
        <v>33</v>
      </c>
      <c r="H362" s="207" t="str">
        <f t="shared" ref="H362:H425" ca="1" si="44">MID(D362,E362+1,G362-E362-1)</f>
        <v>ElementoDatiQualitativi</v>
      </c>
      <c r="I362" s="189">
        <f t="shared" ref="I362:I425" ca="1" si="45">LEN(D362)</f>
        <v>41</v>
      </c>
      <c r="J362" s="189">
        <f t="shared" ref="J362:J425" ca="1" si="46">I362-G362</f>
        <v>8</v>
      </c>
      <c r="K362" s="207" t="str">
        <f t="shared" ref="K362:K425" ca="1" si="47">MID(D362,G362+1,J362)</f>
        <v>Portante</v>
      </c>
    </row>
    <row r="363" spans="3:11" x14ac:dyDescent="0.25">
      <c r="C363" s="205" t="str">
        <f t="shared" ca="1" si="40"/>
        <v/>
      </c>
      <c r="D363" s="205" t="str">
        <f t="array" aca="1" ref="D363" ca="1">IFERROR(INDEX(C$41:C$1185,SMALL(IF(C$41:C$1185&lt;&gt;"",ROW(C$41:C$1185)-ROW(C$41)+1),ROWS(D$41:D363))),"")</f>
        <v>fastener.ElementoCodifica.ClasseElementoTecnico</v>
      </c>
      <c r="E363" s="189">
        <f t="shared" ca="1" si="41"/>
        <v>9</v>
      </c>
      <c r="F363" s="207" t="str">
        <f t="shared" ca="1" si="42"/>
        <v>fastener</v>
      </c>
      <c r="G363" s="189">
        <f t="shared" ca="1" si="43"/>
        <v>26</v>
      </c>
      <c r="H363" s="207" t="str">
        <f t="shared" ca="1" si="44"/>
        <v>ElementoCodifica</v>
      </c>
      <c r="I363" s="189">
        <f t="shared" ca="1" si="45"/>
        <v>47</v>
      </c>
      <c r="J363" s="189">
        <f t="shared" ca="1" si="46"/>
        <v>21</v>
      </c>
      <c r="K363" s="207" t="str">
        <f t="shared" ca="1" si="47"/>
        <v>ClasseElementoTecnico</v>
      </c>
    </row>
    <row r="364" spans="3:11" x14ac:dyDescent="0.25">
      <c r="C364" s="205" t="str">
        <f t="shared" ca="1" si="40"/>
        <v>IfcPlate.ElementoDatiAnagrafici.Descrizione</v>
      </c>
      <c r="D364" s="205" t="str">
        <f t="array" aca="1" ref="D364" ca="1">IFERROR(INDEX(C$41:C$1185,SMALL(IF(C$41:C$1185&lt;&gt;"",ROW(C$41:C$1185)-ROW(C$41)+1),ROWS(D$41:D364))),"")</f>
        <v>fastener.ElementoFase.Stato</v>
      </c>
      <c r="E364" s="189">
        <f t="shared" ca="1" si="41"/>
        <v>9</v>
      </c>
      <c r="F364" s="207" t="str">
        <f t="shared" ca="1" si="42"/>
        <v>fastener</v>
      </c>
      <c r="G364" s="189">
        <f t="shared" ca="1" si="43"/>
        <v>22</v>
      </c>
      <c r="H364" s="207" t="str">
        <f t="shared" ca="1" si="44"/>
        <v>ElementoFase</v>
      </c>
      <c r="I364" s="189">
        <f t="shared" ca="1" si="45"/>
        <v>27</v>
      </c>
      <c r="J364" s="189">
        <f t="shared" ca="1" si="46"/>
        <v>5</v>
      </c>
      <c r="K364" s="207" t="str">
        <f t="shared" ca="1" si="47"/>
        <v>Stato</v>
      </c>
    </row>
    <row r="365" spans="3:11" x14ac:dyDescent="0.25">
      <c r="C365" s="205" t="str">
        <f t="shared" ca="1" si="40"/>
        <v/>
      </c>
      <c r="D365" s="205" t="str">
        <f t="array" aca="1" ref="D365" ca="1">IFERROR(INDEX(C$41:C$1185,SMALL(IF(C$41:C$1185&lt;&gt;"",ROW(C$41:C$1185)-ROW(C$41)+1),ROWS(D$41:D365))),"")</f>
        <v>fastener.ElementoDocumenti.DB</v>
      </c>
      <c r="E365" s="189">
        <f t="shared" ca="1" si="41"/>
        <v>9</v>
      </c>
      <c r="F365" s="207" t="str">
        <f t="shared" ca="1" si="42"/>
        <v>fastener</v>
      </c>
      <c r="G365" s="189">
        <f t="shared" ca="1" si="43"/>
        <v>27</v>
      </c>
      <c r="H365" s="207" t="str">
        <f t="shared" ca="1" si="44"/>
        <v>ElementoDocumenti</v>
      </c>
      <c r="I365" s="189">
        <f t="shared" ca="1" si="45"/>
        <v>29</v>
      </c>
      <c r="J365" s="189">
        <f t="shared" ca="1" si="46"/>
        <v>2</v>
      </c>
      <c r="K365" s="207" t="str">
        <f t="shared" ca="1" si="47"/>
        <v>DB</v>
      </c>
    </row>
    <row r="366" spans="3:11" x14ac:dyDescent="0.25">
      <c r="C366" s="205" t="str">
        <f t="shared" ca="1" si="40"/>
        <v/>
      </c>
      <c r="D366" s="205" t="str">
        <f t="array" aca="1" ref="D366" ca="1">IFERROR(INDEX(C$41:C$1185,SMALL(IF(C$41:C$1185&lt;&gt;"",ROW(C$41:C$1185)-ROW(C$41)+1),ROWS(D$41:D366))),"")</f>
        <v>fastener.ElementoDocumenti.Collaudo</v>
      </c>
      <c r="E366" s="189">
        <f t="shared" ca="1" si="41"/>
        <v>9</v>
      </c>
      <c r="F366" s="207" t="str">
        <f t="shared" ca="1" si="42"/>
        <v>fastener</v>
      </c>
      <c r="G366" s="189">
        <f t="shared" ca="1" si="43"/>
        <v>27</v>
      </c>
      <c r="H366" s="207" t="str">
        <f t="shared" ca="1" si="44"/>
        <v>ElementoDocumenti</v>
      </c>
      <c r="I366" s="189">
        <f t="shared" ca="1" si="45"/>
        <v>35</v>
      </c>
      <c r="J366" s="189">
        <f t="shared" ca="1" si="46"/>
        <v>8</v>
      </c>
      <c r="K366" s="207" t="str">
        <f t="shared" ca="1" si="47"/>
        <v>Collaudo</v>
      </c>
    </row>
    <row r="367" spans="3:11" x14ac:dyDescent="0.25">
      <c r="C367" s="205" t="str">
        <f t="shared" ca="1" si="40"/>
        <v/>
      </c>
      <c r="D367" s="205" t="str">
        <f t="array" aca="1" ref="D367" ca="1">IFERROR(INDEX(C$41:C$1185,SMALL(IF(C$41:C$1185&lt;&gt;"",ROW(C$41:C$1185)-ROW(C$41)+1),ROWS(D$41:D367))),"")</f>
        <v>fastener.ElementoDocumenti.Conformità</v>
      </c>
      <c r="E367" s="189">
        <f t="shared" ca="1" si="41"/>
        <v>9</v>
      </c>
      <c r="F367" s="207" t="str">
        <f t="shared" ca="1" si="42"/>
        <v>fastener</v>
      </c>
      <c r="G367" s="189">
        <f t="shared" ca="1" si="43"/>
        <v>27</v>
      </c>
      <c r="H367" s="207" t="str">
        <f t="shared" ca="1" si="44"/>
        <v>ElementoDocumenti</v>
      </c>
      <c r="I367" s="189">
        <f t="shared" ca="1" si="45"/>
        <v>37</v>
      </c>
      <c r="J367" s="189">
        <f t="shared" ca="1" si="46"/>
        <v>10</v>
      </c>
      <c r="K367" s="207" t="str">
        <f t="shared" ca="1" si="47"/>
        <v>Conformità</v>
      </c>
    </row>
    <row r="368" spans="3:11" x14ac:dyDescent="0.25">
      <c r="C368" s="205" t="str">
        <f t="shared" ca="1" si="40"/>
        <v/>
      </c>
      <c r="D368" s="205" t="str">
        <f t="array" aca="1" ref="D368" ca="1">IFERROR(INDEX(C$41:C$1185,SMALL(IF(C$41:C$1185&lt;&gt;"",ROW(C$41:C$1185)-ROW(C$41)+1),ROWS(D$41:D368))),"")</f>
        <v>IfcDistributionControlElement.ElementoDatiAnagrafici.Numero_di_serie</v>
      </c>
      <c r="E368" s="189">
        <f t="shared" ca="1" si="41"/>
        <v>30</v>
      </c>
      <c r="F368" s="207" t="str">
        <f t="shared" ca="1" si="42"/>
        <v>IfcDistributionControlElement</v>
      </c>
      <c r="G368" s="189">
        <f t="shared" ca="1" si="43"/>
        <v>53</v>
      </c>
      <c r="H368" s="207" t="str">
        <f t="shared" ca="1" si="44"/>
        <v>ElementoDatiAnagrafici</v>
      </c>
      <c r="I368" s="189">
        <f t="shared" ca="1" si="45"/>
        <v>68</v>
      </c>
      <c r="J368" s="189">
        <f t="shared" ca="1" si="46"/>
        <v>15</v>
      </c>
      <c r="K368" s="207" t="str">
        <f t="shared" ca="1" si="47"/>
        <v>Numero_di_serie</v>
      </c>
    </row>
    <row r="369" spans="3:11" x14ac:dyDescent="0.25">
      <c r="C369" s="205" t="str">
        <f t="shared" ca="1" si="40"/>
        <v>IfcPlate.ElementoDatiQualitativi.Portante</v>
      </c>
      <c r="D369" s="205" t="str">
        <f t="array" aca="1" ref="D369" ca="1">IFERROR(INDEX(C$41:C$1185,SMALL(IF(C$41:C$1185&lt;&gt;"",ROW(C$41:C$1185)-ROW(C$41)+1),ROWS(D$41:D369))),"")</f>
        <v>IfcDistributionControlElement.ElementoDatiAnagrafici.Fornitore</v>
      </c>
      <c r="E369" s="189">
        <f t="shared" ca="1" si="41"/>
        <v>30</v>
      </c>
      <c r="F369" s="207" t="str">
        <f t="shared" ca="1" si="42"/>
        <v>IfcDistributionControlElement</v>
      </c>
      <c r="G369" s="189">
        <f t="shared" ca="1" si="43"/>
        <v>53</v>
      </c>
      <c r="H369" s="207" t="str">
        <f t="shared" ca="1" si="44"/>
        <v>ElementoDatiAnagrafici</v>
      </c>
      <c r="I369" s="189">
        <f t="shared" ca="1" si="45"/>
        <v>62</v>
      </c>
      <c r="J369" s="189">
        <f t="shared" ca="1" si="46"/>
        <v>9</v>
      </c>
      <c r="K369" s="207" t="str">
        <f t="shared" ca="1" si="47"/>
        <v>Fornitore</v>
      </c>
    </row>
    <row r="370" spans="3:11" x14ac:dyDescent="0.25">
      <c r="C370" s="205" t="str">
        <f t="shared" ca="1" si="40"/>
        <v>IfcPlate.ElementoDatiQualitativi.Esterno</v>
      </c>
      <c r="D370" s="205" t="str">
        <f t="array" aca="1" ref="D370" ca="1">IFERROR(INDEX(C$41:C$1185,SMALL(IF(C$41:C$1185&lt;&gt;"",ROW(C$41:C$1185)-ROW(C$41)+1),ROWS(D$41:D370))),"")</f>
        <v>IfcDistributionControlElement.ElementoDatiAnagrafici.Installatore</v>
      </c>
      <c r="E370" s="189">
        <f t="shared" ca="1" si="41"/>
        <v>30</v>
      </c>
      <c r="F370" s="207" t="str">
        <f t="shared" ca="1" si="42"/>
        <v>IfcDistributionControlElement</v>
      </c>
      <c r="G370" s="189">
        <f t="shared" ca="1" si="43"/>
        <v>53</v>
      </c>
      <c r="H370" s="207" t="str">
        <f t="shared" ca="1" si="44"/>
        <v>ElementoDatiAnagrafici</v>
      </c>
      <c r="I370" s="189">
        <f t="shared" ca="1" si="45"/>
        <v>65</v>
      </c>
      <c r="J370" s="189">
        <f t="shared" ca="1" si="46"/>
        <v>12</v>
      </c>
      <c r="K370" s="207" t="str">
        <f t="shared" ca="1" si="47"/>
        <v>Installatore</v>
      </c>
    </row>
    <row r="371" spans="3:11" x14ac:dyDescent="0.25">
      <c r="C371" s="205" t="str">
        <f t="shared" ca="1" si="40"/>
        <v>IfcPlate.ElementoDatiQualitativi.Tipologia costruttiva</v>
      </c>
      <c r="D371" s="205" t="str">
        <f t="array" aca="1" ref="D371" ca="1">IFERROR(INDEX(C$41:C$1185,SMALL(IF(C$41:C$1185&lt;&gt;"",ROW(C$41:C$1185)-ROW(C$41)+1),ROWS(D$41:D371))),"")</f>
        <v>IfcDistributionControlElement.ElementoDatiAnagrafici.Descrizione</v>
      </c>
      <c r="E371" s="189">
        <f t="shared" ca="1" si="41"/>
        <v>30</v>
      </c>
      <c r="F371" s="207" t="str">
        <f t="shared" ca="1" si="42"/>
        <v>IfcDistributionControlElement</v>
      </c>
      <c r="G371" s="189">
        <f t="shared" ca="1" si="43"/>
        <v>53</v>
      </c>
      <c r="H371" s="207" t="str">
        <f t="shared" ca="1" si="44"/>
        <v>ElementoDatiAnagrafici</v>
      </c>
      <c r="I371" s="189">
        <f t="shared" ca="1" si="45"/>
        <v>64</v>
      </c>
      <c r="J371" s="189">
        <f t="shared" ca="1" si="46"/>
        <v>11</v>
      </c>
      <c r="K371" s="207" t="str">
        <f t="shared" ca="1" si="47"/>
        <v>Descrizione</v>
      </c>
    </row>
    <row r="372" spans="3:11" x14ac:dyDescent="0.25">
      <c r="C372" s="205" t="str">
        <f t="shared" ca="1" si="40"/>
        <v/>
      </c>
      <c r="D372" s="205" t="str">
        <f t="array" aca="1" ref="D372" ca="1">IFERROR(INDEX(C$41:C$1185,SMALL(IF(C$41:C$1185&lt;&gt;"",ROW(C$41:C$1185)-ROW(C$41)+1),ROWS(D$41:D372))),"")</f>
        <v>IfcDistributionControlElement.ElementoDatiAnagrafici.Modello</v>
      </c>
      <c r="E372" s="189">
        <f t="shared" ca="1" si="41"/>
        <v>30</v>
      </c>
      <c r="F372" s="207" t="str">
        <f t="shared" ca="1" si="42"/>
        <v>IfcDistributionControlElement</v>
      </c>
      <c r="G372" s="189">
        <f t="shared" ca="1" si="43"/>
        <v>53</v>
      </c>
      <c r="H372" s="207" t="str">
        <f t="shared" ca="1" si="44"/>
        <v>ElementoDatiAnagrafici</v>
      </c>
      <c r="I372" s="189">
        <f t="shared" ca="1" si="45"/>
        <v>60</v>
      </c>
      <c r="J372" s="189">
        <f t="shared" ca="1" si="46"/>
        <v>7</v>
      </c>
      <c r="K372" s="207" t="str">
        <f t="shared" ca="1" si="47"/>
        <v>Modello</v>
      </c>
    </row>
    <row r="373" spans="3:11" x14ac:dyDescent="0.25">
      <c r="C373" s="205" t="str">
        <f t="shared" ca="1" si="40"/>
        <v/>
      </c>
      <c r="D373" s="205" t="str">
        <f t="array" aca="1" ref="D373" ca="1">IFERROR(INDEX(C$41:C$1185,SMALL(IF(C$41:C$1185&lt;&gt;"",ROW(C$41:C$1185)-ROW(C$41)+1),ROWS(D$41:D373))),"")</f>
        <v>IfcDistributionControlElement.ElementoDatiAnagrafici.Produttore</v>
      </c>
      <c r="E373" s="189">
        <f t="shared" ca="1" si="41"/>
        <v>30</v>
      </c>
      <c r="F373" s="207" t="str">
        <f t="shared" ca="1" si="42"/>
        <v>IfcDistributionControlElement</v>
      </c>
      <c r="G373" s="189">
        <f t="shared" ca="1" si="43"/>
        <v>53</v>
      </c>
      <c r="H373" s="207" t="str">
        <f t="shared" ca="1" si="44"/>
        <v>ElementoDatiAnagrafici</v>
      </c>
      <c r="I373" s="189">
        <f t="shared" ca="1" si="45"/>
        <v>63</v>
      </c>
      <c r="J373" s="189">
        <f t="shared" ca="1" si="46"/>
        <v>10</v>
      </c>
      <c r="K373" s="207" t="str">
        <f t="shared" ca="1" si="47"/>
        <v>Produttore</v>
      </c>
    </row>
    <row r="374" spans="3:11" x14ac:dyDescent="0.25">
      <c r="C374" s="205" t="str">
        <f t="shared" ca="1" si="40"/>
        <v/>
      </c>
      <c r="D374" s="205" t="str">
        <f t="array" aca="1" ref="D374" ca="1">IFERROR(INDEX(C$41:C$1185,SMALL(IF(C$41:C$1185&lt;&gt;"",ROW(C$41:C$1185)-ROW(C$41)+1),ROWS(D$41:D374))),"")</f>
        <v>IfcDistributionControlElement.ElementoCodifica.ClasseElementoTecnico</v>
      </c>
      <c r="E374" s="189">
        <f t="shared" ca="1" si="41"/>
        <v>30</v>
      </c>
      <c r="F374" s="207" t="str">
        <f t="shared" ca="1" si="42"/>
        <v>IfcDistributionControlElement</v>
      </c>
      <c r="G374" s="189">
        <f t="shared" ca="1" si="43"/>
        <v>47</v>
      </c>
      <c r="H374" s="207" t="str">
        <f t="shared" ca="1" si="44"/>
        <v>ElementoCodifica</v>
      </c>
      <c r="I374" s="189">
        <f t="shared" ca="1" si="45"/>
        <v>68</v>
      </c>
      <c r="J374" s="189">
        <f t="shared" ca="1" si="46"/>
        <v>21</v>
      </c>
      <c r="K374" s="207" t="str">
        <f t="shared" ca="1" si="47"/>
        <v>ClasseElementoTecnico</v>
      </c>
    </row>
    <row r="375" spans="3:11" x14ac:dyDescent="0.25">
      <c r="C375" s="205" t="str">
        <f t="shared" ca="1" si="40"/>
        <v>IfcPlate.ElementoDatiAntincendio.ClassePropagazioneFiamma</v>
      </c>
      <c r="D375" s="205" t="str">
        <f t="array" aca="1" ref="D375" ca="1">IFERROR(INDEX(C$41:C$1185,SMALL(IF(C$41:C$1185&lt;&gt;"",ROW(C$41:C$1185)-ROW(C$41)+1),ROWS(D$41:D375))),"")</f>
        <v>IfcDistributionControlElement.ElementoFase.Stato</v>
      </c>
      <c r="E375" s="189">
        <f t="shared" ca="1" si="41"/>
        <v>30</v>
      </c>
      <c r="F375" s="207" t="str">
        <f t="shared" ca="1" si="42"/>
        <v>IfcDistributionControlElement</v>
      </c>
      <c r="G375" s="189">
        <f t="shared" ca="1" si="43"/>
        <v>43</v>
      </c>
      <c r="H375" s="207" t="str">
        <f t="shared" ca="1" si="44"/>
        <v>ElementoFase</v>
      </c>
      <c r="I375" s="189">
        <f t="shared" ca="1" si="45"/>
        <v>48</v>
      </c>
      <c r="J375" s="189">
        <f t="shared" ca="1" si="46"/>
        <v>5</v>
      </c>
      <c r="K375" s="207" t="str">
        <f t="shared" ca="1" si="47"/>
        <v>Stato</v>
      </c>
    </row>
    <row r="376" spans="3:11" x14ac:dyDescent="0.25">
      <c r="C376" s="205" t="str">
        <f t="shared" ca="1" si="40"/>
        <v>IfcPlate.ElementoDatiAntincendio.REI</v>
      </c>
      <c r="D376" s="205" t="str">
        <f t="array" aca="1" ref="D376" ca="1">IFERROR(INDEX(C$41:C$1185,SMALL(IF(C$41:C$1185&lt;&gt;"",ROW(C$41:C$1185)-ROW(C$41)+1),ROWS(D$41:D376))),"")</f>
        <v>IfcDistributionControlElement.ElementoDocumenti.MUM</v>
      </c>
      <c r="E376" s="189">
        <f t="shared" ca="1" si="41"/>
        <v>30</v>
      </c>
      <c r="F376" s="207" t="str">
        <f t="shared" ca="1" si="42"/>
        <v>IfcDistributionControlElement</v>
      </c>
      <c r="G376" s="189">
        <f t="shared" ca="1" si="43"/>
        <v>48</v>
      </c>
      <c r="H376" s="207" t="str">
        <f t="shared" ca="1" si="44"/>
        <v>ElementoDocumenti</v>
      </c>
      <c r="I376" s="189">
        <f t="shared" ca="1" si="45"/>
        <v>51</v>
      </c>
      <c r="J376" s="189">
        <f t="shared" ca="1" si="46"/>
        <v>3</v>
      </c>
      <c r="K376" s="207" t="str">
        <f t="shared" ca="1" si="47"/>
        <v>MUM</v>
      </c>
    </row>
    <row r="377" spans="3:11" x14ac:dyDescent="0.25">
      <c r="C377" s="205" t="str">
        <f t="shared" ca="1" si="40"/>
        <v/>
      </c>
      <c r="D377" s="205" t="str">
        <f t="array" aca="1" ref="D377" ca="1">IFERROR(INDEX(C$41:C$1185,SMALL(IF(C$41:C$1185&lt;&gt;"",ROW(C$41:C$1185)-ROW(C$41)+1),ROWS(D$41:D377))),"")</f>
        <v>IfcDistributionControlElement.ElementoDocumenti.SchedaTecnica</v>
      </c>
      <c r="E377" s="189">
        <f t="shared" ca="1" si="41"/>
        <v>30</v>
      </c>
      <c r="F377" s="207" t="str">
        <f t="shared" ca="1" si="42"/>
        <v>IfcDistributionControlElement</v>
      </c>
      <c r="G377" s="189">
        <f t="shared" ca="1" si="43"/>
        <v>48</v>
      </c>
      <c r="H377" s="207" t="str">
        <f t="shared" ca="1" si="44"/>
        <v>ElementoDocumenti</v>
      </c>
      <c r="I377" s="189">
        <f t="shared" ca="1" si="45"/>
        <v>61</v>
      </c>
      <c r="J377" s="189">
        <f t="shared" ca="1" si="46"/>
        <v>13</v>
      </c>
      <c r="K377" s="207" t="str">
        <f t="shared" ca="1" si="47"/>
        <v>SchedaTecnica</v>
      </c>
    </row>
    <row r="378" spans="3:11" x14ac:dyDescent="0.25">
      <c r="C378" s="205" t="str">
        <f t="shared" ca="1" si="40"/>
        <v/>
      </c>
      <c r="D378" s="205" t="str">
        <f t="array" aca="1" ref="D378" ca="1">IFERROR(INDEX(C$41:C$1185,SMALL(IF(C$41:C$1185&lt;&gt;"",ROW(C$41:C$1185)-ROW(C$41)+1),ROWS(D$41:D378))),"")</f>
        <v>IfcDistributionControlElement.ElementoDocumenti.Website</v>
      </c>
      <c r="E378" s="189">
        <f t="shared" ca="1" si="41"/>
        <v>30</v>
      </c>
      <c r="F378" s="207" t="str">
        <f t="shared" ca="1" si="42"/>
        <v>IfcDistributionControlElement</v>
      </c>
      <c r="G378" s="189">
        <f t="shared" ca="1" si="43"/>
        <v>48</v>
      </c>
      <c r="H378" s="207" t="str">
        <f t="shared" ca="1" si="44"/>
        <v>ElementoDocumenti</v>
      </c>
      <c r="I378" s="189">
        <f t="shared" ca="1" si="45"/>
        <v>55</v>
      </c>
      <c r="J378" s="189">
        <f t="shared" ca="1" si="46"/>
        <v>7</v>
      </c>
      <c r="K378" s="207" t="str">
        <f t="shared" ca="1" si="47"/>
        <v>Website</v>
      </c>
    </row>
    <row r="379" spans="3:11" x14ac:dyDescent="0.25">
      <c r="C379" s="205" t="str">
        <f t="shared" ca="1" si="40"/>
        <v>IfcPlate.ElementoCodifica.ClasseElementoTecnico</v>
      </c>
      <c r="D379" s="205" t="str">
        <f t="array" aca="1" ref="D379" ca="1">IFERROR(INDEX(C$41:C$1185,SMALL(IF(C$41:C$1185&lt;&gt;"",ROW(C$41:C$1185)-ROW(C$41)+1),ROWS(D$41:D379))),"")</f>
        <v>IfcDistributionControlElement.ElementoDocumenti.DB</v>
      </c>
      <c r="E379" s="189">
        <f t="shared" ca="1" si="41"/>
        <v>30</v>
      </c>
      <c r="F379" s="207" t="str">
        <f t="shared" ca="1" si="42"/>
        <v>IfcDistributionControlElement</v>
      </c>
      <c r="G379" s="189">
        <f t="shared" ca="1" si="43"/>
        <v>48</v>
      </c>
      <c r="H379" s="207" t="str">
        <f t="shared" ca="1" si="44"/>
        <v>ElementoDocumenti</v>
      </c>
      <c r="I379" s="189">
        <f t="shared" ca="1" si="45"/>
        <v>50</v>
      </c>
      <c r="J379" s="189">
        <f t="shared" ca="1" si="46"/>
        <v>2</v>
      </c>
      <c r="K379" s="207" t="str">
        <f t="shared" ca="1" si="47"/>
        <v>DB</v>
      </c>
    </row>
    <row r="380" spans="3:11" x14ac:dyDescent="0.25">
      <c r="C380" s="205" t="str">
        <f t="shared" ca="1" si="40"/>
        <v>IfcPlate.ElementoFase.Stato</v>
      </c>
      <c r="D380" s="205" t="str">
        <f t="array" aca="1" ref="D380" ca="1">IFERROR(INDEX(C$41:C$1185,SMALL(IF(C$41:C$1185&lt;&gt;"",ROW(C$41:C$1185)-ROW(C$41)+1),ROWS(D$41:D380))),"")</f>
        <v>IfcDistributionControlElement.ElementoDocumenti.CertProd</v>
      </c>
      <c r="E380" s="189">
        <f t="shared" ca="1" si="41"/>
        <v>30</v>
      </c>
      <c r="F380" s="207" t="str">
        <f t="shared" ca="1" si="42"/>
        <v>IfcDistributionControlElement</v>
      </c>
      <c r="G380" s="189">
        <f t="shared" ca="1" si="43"/>
        <v>48</v>
      </c>
      <c r="H380" s="207" t="str">
        <f t="shared" ca="1" si="44"/>
        <v>ElementoDocumenti</v>
      </c>
      <c r="I380" s="189">
        <f t="shared" ca="1" si="45"/>
        <v>56</v>
      </c>
      <c r="J380" s="189">
        <f t="shared" ca="1" si="46"/>
        <v>8</v>
      </c>
      <c r="K380" s="207" t="str">
        <f t="shared" ca="1" si="47"/>
        <v>CertProd</v>
      </c>
    </row>
    <row r="381" spans="3:11" x14ac:dyDescent="0.25">
      <c r="C381" s="205" t="str">
        <f t="shared" ca="1" si="40"/>
        <v/>
      </c>
      <c r="D381" s="205" t="str">
        <f t="array" aca="1" ref="D381" ca="1">IFERROR(INDEX(C$41:C$1185,SMALL(IF(C$41:C$1185&lt;&gt;"",ROW(C$41:C$1185)-ROW(C$41)+1),ROWS(D$41:D381))),"")</f>
        <v>IfcDistributionControlElement.ElementoDocumenti.SertSupl</v>
      </c>
      <c r="E381" s="189">
        <f t="shared" ca="1" si="41"/>
        <v>30</v>
      </c>
      <c r="F381" s="207" t="str">
        <f t="shared" ca="1" si="42"/>
        <v>IfcDistributionControlElement</v>
      </c>
      <c r="G381" s="189">
        <f t="shared" ca="1" si="43"/>
        <v>48</v>
      </c>
      <c r="H381" s="207" t="str">
        <f t="shared" ca="1" si="44"/>
        <v>ElementoDocumenti</v>
      </c>
      <c r="I381" s="189">
        <f t="shared" ca="1" si="45"/>
        <v>56</v>
      </c>
      <c r="J381" s="189">
        <f t="shared" ca="1" si="46"/>
        <v>8</v>
      </c>
      <c r="K381" s="207" t="str">
        <f t="shared" ca="1" si="47"/>
        <v>SertSupl</v>
      </c>
    </row>
    <row r="382" spans="3:11" x14ac:dyDescent="0.25">
      <c r="C382" s="205" t="str">
        <f t="shared" ca="1" si="40"/>
        <v/>
      </c>
      <c r="D382" s="205" t="str">
        <f t="array" aca="1" ref="D382" ca="1">IFERROR(INDEX(C$41:C$1185,SMALL(IF(C$41:C$1185&lt;&gt;"",ROW(C$41:C$1185)-ROW(C$41)+1),ROWS(D$41:D382))),"")</f>
        <v>IfcDistributionControlElement.ElementoDocumenti.CertOmo</v>
      </c>
      <c r="E382" s="189">
        <f t="shared" ca="1" si="41"/>
        <v>30</v>
      </c>
      <c r="F382" s="207" t="str">
        <f t="shared" ca="1" si="42"/>
        <v>IfcDistributionControlElement</v>
      </c>
      <c r="G382" s="189">
        <f t="shared" ca="1" si="43"/>
        <v>48</v>
      </c>
      <c r="H382" s="207" t="str">
        <f t="shared" ca="1" si="44"/>
        <v>ElementoDocumenti</v>
      </c>
      <c r="I382" s="189">
        <f t="shared" ca="1" si="45"/>
        <v>55</v>
      </c>
      <c r="J382" s="189">
        <f t="shared" ca="1" si="46"/>
        <v>7</v>
      </c>
      <c r="K382" s="207" t="str">
        <f t="shared" ca="1" si="47"/>
        <v>CertOmo</v>
      </c>
    </row>
    <row r="383" spans="3:11" x14ac:dyDescent="0.25">
      <c r="C383" s="205" t="str">
        <f t="shared" ca="1" si="40"/>
        <v/>
      </c>
      <c r="D383" s="205" t="str">
        <f t="array" aca="1" ref="D383" ca="1">IFERROR(INDEX(C$41:C$1185,SMALL(IF(C$41:C$1185&lt;&gt;"",ROW(C$41:C$1185)-ROW(C$41)+1),ROWS(D$41:D383))),"")</f>
        <v>IfcDistributionControlElement.ElementoDocumenti.SchedaMontaggio</v>
      </c>
      <c r="E383" s="189">
        <f t="shared" ca="1" si="41"/>
        <v>30</v>
      </c>
      <c r="F383" s="207" t="str">
        <f t="shared" ca="1" si="42"/>
        <v>IfcDistributionControlElement</v>
      </c>
      <c r="G383" s="189">
        <f t="shared" ca="1" si="43"/>
        <v>48</v>
      </c>
      <c r="H383" s="207" t="str">
        <f t="shared" ca="1" si="44"/>
        <v>ElementoDocumenti</v>
      </c>
      <c r="I383" s="189">
        <f t="shared" ca="1" si="45"/>
        <v>63</v>
      </c>
      <c r="J383" s="189">
        <f t="shared" ca="1" si="46"/>
        <v>15</v>
      </c>
      <c r="K383" s="207" t="str">
        <f t="shared" ca="1" si="47"/>
        <v>SchedaMontaggio</v>
      </c>
    </row>
    <row r="384" spans="3:11" x14ac:dyDescent="0.25">
      <c r="C384" s="205" t="str">
        <f t="shared" ca="1" si="40"/>
        <v>IfcPlate.ElementoDocumenti.DB</v>
      </c>
      <c r="D384" s="205" t="str">
        <f t="array" aca="1" ref="D384" ca="1">IFERROR(INDEX(C$41:C$1185,SMALL(IF(C$41:C$1185&lt;&gt;"",ROW(C$41:C$1185)-ROW(C$41)+1),ROWS(D$41:D384))),"")</f>
        <v>IfcDistributionControlElement.ElementoDocumenti.Installazione</v>
      </c>
      <c r="E384" s="189">
        <f t="shared" ca="1" si="41"/>
        <v>30</v>
      </c>
      <c r="F384" s="207" t="str">
        <f t="shared" ca="1" si="42"/>
        <v>IfcDistributionControlElement</v>
      </c>
      <c r="G384" s="189">
        <f t="shared" ca="1" si="43"/>
        <v>48</v>
      </c>
      <c r="H384" s="207" t="str">
        <f t="shared" ca="1" si="44"/>
        <v>ElementoDocumenti</v>
      </c>
      <c r="I384" s="189">
        <f t="shared" ca="1" si="45"/>
        <v>61</v>
      </c>
      <c r="J384" s="189">
        <f t="shared" ca="1" si="46"/>
        <v>13</v>
      </c>
      <c r="K384" s="207" t="str">
        <f t="shared" ca="1" si="47"/>
        <v>Installazione</v>
      </c>
    </row>
    <row r="385" spans="3:11" x14ac:dyDescent="0.25">
      <c r="C385" s="205" t="str">
        <f t="shared" ca="1" si="40"/>
        <v/>
      </c>
      <c r="D385" s="205" t="str">
        <f t="array" aca="1" ref="D385" ca="1">IFERROR(INDEX(C$41:C$1185,SMALL(IF(C$41:C$1185&lt;&gt;"",ROW(C$41:C$1185)-ROW(C$41)+1),ROWS(D$41:D385))),"")</f>
        <v>IfcDistributionControlElement.ElementoDocumenti.MatSupp</v>
      </c>
      <c r="E385" s="189">
        <f t="shared" ca="1" si="41"/>
        <v>30</v>
      </c>
      <c r="F385" s="207" t="str">
        <f t="shared" ca="1" si="42"/>
        <v>IfcDistributionControlElement</v>
      </c>
      <c r="G385" s="189">
        <f t="shared" ca="1" si="43"/>
        <v>48</v>
      </c>
      <c r="H385" s="207" t="str">
        <f t="shared" ca="1" si="44"/>
        <v>ElementoDocumenti</v>
      </c>
      <c r="I385" s="189">
        <f t="shared" ca="1" si="45"/>
        <v>55</v>
      </c>
      <c r="J385" s="189">
        <f t="shared" ca="1" si="46"/>
        <v>7</v>
      </c>
      <c r="K385" s="207" t="str">
        <f t="shared" ca="1" si="47"/>
        <v>MatSupp</v>
      </c>
    </row>
    <row r="386" spans="3:11" x14ac:dyDescent="0.25">
      <c r="C386" s="205" t="str">
        <f t="shared" ca="1" si="40"/>
        <v>IfcPlate.ElementoDocumenti.SertSupl</v>
      </c>
      <c r="D386" s="205" t="str">
        <f t="array" aca="1" ref="D386" ca="1">IFERROR(INDEX(C$41:C$1185,SMALL(IF(C$41:C$1185&lt;&gt;"",ROW(C$41:C$1185)-ROW(C$41)+1),ROWS(D$41:D386))),"")</f>
        <v>IfcDistributionControlElement.ElementoDocumenti.Collaudo</v>
      </c>
      <c r="E386" s="189">
        <f t="shared" ca="1" si="41"/>
        <v>30</v>
      </c>
      <c r="F386" s="207" t="str">
        <f t="shared" ca="1" si="42"/>
        <v>IfcDistributionControlElement</v>
      </c>
      <c r="G386" s="189">
        <f t="shared" ca="1" si="43"/>
        <v>48</v>
      </c>
      <c r="H386" s="207" t="str">
        <f t="shared" ca="1" si="44"/>
        <v>ElementoDocumenti</v>
      </c>
      <c r="I386" s="189">
        <f t="shared" ca="1" si="45"/>
        <v>56</v>
      </c>
      <c r="J386" s="189">
        <f t="shared" ca="1" si="46"/>
        <v>8</v>
      </c>
      <c r="K386" s="207" t="str">
        <f t="shared" ca="1" si="47"/>
        <v>Collaudo</v>
      </c>
    </row>
    <row r="387" spans="3:11" x14ac:dyDescent="0.25">
      <c r="C387" s="205" t="str">
        <f t="shared" ca="1" si="40"/>
        <v/>
      </c>
      <c r="D387" s="205" t="str">
        <f t="array" aca="1" ref="D387" ca="1">IFERROR(INDEX(C$41:C$1185,SMALL(IF(C$41:C$1185&lt;&gt;"",ROW(C$41:C$1185)-ROW(C$41)+1),ROWS(D$41:D387))),"")</f>
        <v>IfcDistributionControlElement.ElementoDocumenti.Conformità</v>
      </c>
      <c r="E387" s="189">
        <f t="shared" ca="1" si="41"/>
        <v>30</v>
      </c>
      <c r="F387" s="207" t="str">
        <f t="shared" ca="1" si="42"/>
        <v>IfcDistributionControlElement</v>
      </c>
      <c r="G387" s="189">
        <f t="shared" ca="1" si="43"/>
        <v>48</v>
      </c>
      <c r="H387" s="207" t="str">
        <f t="shared" ca="1" si="44"/>
        <v>ElementoDocumenti</v>
      </c>
      <c r="I387" s="189">
        <f t="shared" ca="1" si="45"/>
        <v>58</v>
      </c>
      <c r="J387" s="189">
        <f t="shared" ca="1" si="46"/>
        <v>10</v>
      </c>
      <c r="K387" s="207" t="str">
        <f t="shared" ca="1" si="47"/>
        <v>Conformità</v>
      </c>
    </row>
    <row r="388" spans="3:11" x14ac:dyDescent="0.25">
      <c r="C388" s="205" t="str">
        <f t="shared" ca="1" si="40"/>
        <v>IfcPlate.ElementoDocumenti.SchedaMontaggio</v>
      </c>
      <c r="D388" s="205" t="str">
        <f t="array" aca="1" ref="D388" ca="1">IFERROR(INDEX(C$41:C$1185,SMALL(IF(C$41:C$1185&lt;&gt;"",ROW(C$41:C$1185)-ROW(C$41)+1),ROWS(D$41:D388))),"")</f>
        <v>IfcDistributionChamberElement.ElementoCodifica.ClasseElementoTecnico</v>
      </c>
      <c r="E388" s="189">
        <f t="shared" ca="1" si="41"/>
        <v>30</v>
      </c>
      <c r="F388" s="207" t="str">
        <f t="shared" ca="1" si="42"/>
        <v>IfcDistributionChamberElement</v>
      </c>
      <c r="G388" s="189">
        <f t="shared" ca="1" si="43"/>
        <v>47</v>
      </c>
      <c r="H388" s="207" t="str">
        <f t="shared" ca="1" si="44"/>
        <v>ElementoCodifica</v>
      </c>
      <c r="I388" s="189">
        <f t="shared" ca="1" si="45"/>
        <v>68</v>
      </c>
      <c r="J388" s="189">
        <f t="shared" ca="1" si="46"/>
        <v>21</v>
      </c>
      <c r="K388" s="207" t="str">
        <f t="shared" ca="1" si="47"/>
        <v>ClasseElementoTecnico</v>
      </c>
    </row>
    <row r="389" spans="3:11" x14ac:dyDescent="0.25">
      <c r="C389" s="205" t="str">
        <f t="shared" ca="1" si="40"/>
        <v>IfcPlate.ElementoDocumenti.Installazione</v>
      </c>
      <c r="D389" s="205" t="str">
        <f t="array" aca="1" ref="D389" ca="1">IFERROR(INDEX(C$41:C$1185,SMALL(IF(C$41:C$1185&lt;&gt;"",ROW(C$41:C$1185)-ROW(C$41)+1),ROWS(D$41:D389))),"")</f>
        <v>IfcDistributionChamberElement.ElementoFase.Stato</v>
      </c>
      <c r="E389" s="189">
        <f t="shared" ca="1" si="41"/>
        <v>30</v>
      </c>
      <c r="F389" s="207" t="str">
        <f t="shared" ca="1" si="42"/>
        <v>IfcDistributionChamberElement</v>
      </c>
      <c r="G389" s="189">
        <f t="shared" ca="1" si="43"/>
        <v>43</v>
      </c>
      <c r="H389" s="207" t="str">
        <f t="shared" ca="1" si="44"/>
        <v>ElementoFase</v>
      </c>
      <c r="I389" s="189">
        <f t="shared" ca="1" si="45"/>
        <v>48</v>
      </c>
      <c r="J389" s="189">
        <f t="shared" ca="1" si="46"/>
        <v>5</v>
      </c>
      <c r="K389" s="207" t="str">
        <f t="shared" ca="1" si="47"/>
        <v>Stato</v>
      </c>
    </row>
    <row r="390" spans="3:11" x14ac:dyDescent="0.25">
      <c r="C390" s="205" t="str">
        <f t="shared" ca="1" si="40"/>
        <v>IfcPlate.ElementoDocumenti.MatSupp</v>
      </c>
      <c r="D390" s="205" t="str">
        <f t="array" aca="1" ref="D390" ca="1">IFERROR(INDEX(C$41:C$1185,SMALL(IF(C$41:C$1185&lt;&gt;"",ROW(C$41:C$1185)-ROW(C$41)+1),ROWS(D$41:D390))),"")</f>
        <v>IfcDistributionChamberElement.ElementoDocumenti.DB</v>
      </c>
      <c r="E390" s="189">
        <f t="shared" ca="1" si="41"/>
        <v>30</v>
      </c>
      <c r="F390" s="207" t="str">
        <f t="shared" ca="1" si="42"/>
        <v>IfcDistributionChamberElement</v>
      </c>
      <c r="G390" s="189">
        <f t="shared" ca="1" si="43"/>
        <v>48</v>
      </c>
      <c r="H390" s="207" t="str">
        <f t="shared" ca="1" si="44"/>
        <v>ElementoDocumenti</v>
      </c>
      <c r="I390" s="189">
        <f t="shared" ca="1" si="45"/>
        <v>50</v>
      </c>
      <c r="J390" s="189">
        <f t="shared" ca="1" si="46"/>
        <v>2</v>
      </c>
      <c r="K390" s="207" t="str">
        <f t="shared" ca="1" si="47"/>
        <v>DB</v>
      </c>
    </row>
    <row r="391" spans="3:11" x14ac:dyDescent="0.25">
      <c r="C391" s="205" t="str">
        <f t="shared" ca="1" si="40"/>
        <v>IfcPlate.ElementoDocumenti.Collaudo</v>
      </c>
      <c r="D391" s="205" t="str">
        <f t="array" aca="1" ref="D391" ca="1">IFERROR(INDEX(C$41:C$1185,SMALL(IF(C$41:C$1185&lt;&gt;"",ROW(C$41:C$1185)-ROW(C$41)+1),ROWS(D$41:D391))),"")</f>
        <v>IfcEnergyConversionDevice.ElementoDatiAnagrafici.Numero_di_serie</v>
      </c>
      <c r="E391" s="189">
        <f t="shared" ca="1" si="41"/>
        <v>26</v>
      </c>
      <c r="F391" s="207" t="str">
        <f t="shared" ca="1" si="42"/>
        <v>IfcEnergyConversionDevice</v>
      </c>
      <c r="G391" s="189">
        <f t="shared" ca="1" si="43"/>
        <v>49</v>
      </c>
      <c r="H391" s="207" t="str">
        <f t="shared" ca="1" si="44"/>
        <v>ElementoDatiAnagrafici</v>
      </c>
      <c r="I391" s="189">
        <f t="shared" ca="1" si="45"/>
        <v>64</v>
      </c>
      <c r="J391" s="189">
        <f t="shared" ca="1" si="46"/>
        <v>15</v>
      </c>
      <c r="K391" s="207" t="str">
        <f t="shared" ca="1" si="47"/>
        <v>Numero_di_serie</v>
      </c>
    </row>
    <row r="392" spans="3:11" x14ac:dyDescent="0.25">
      <c r="C392" s="205" t="str">
        <f t="shared" ca="1" si="40"/>
        <v>IfcPlate.ElementoDocumenti.Conformità</v>
      </c>
      <c r="D392" s="205" t="str">
        <f t="array" aca="1" ref="D392" ca="1">IFERROR(INDEX(C$41:C$1185,SMALL(IF(C$41:C$1185&lt;&gt;"",ROW(C$41:C$1185)-ROW(C$41)+1),ROWS(D$41:D392))),"")</f>
        <v>IfcEnergyConversionDevice.ElementoDatiAnagrafici.Fornitore</v>
      </c>
      <c r="E392" s="189">
        <f t="shared" ca="1" si="41"/>
        <v>26</v>
      </c>
      <c r="F392" s="207" t="str">
        <f t="shared" ca="1" si="42"/>
        <v>IfcEnergyConversionDevice</v>
      </c>
      <c r="G392" s="189">
        <f t="shared" ca="1" si="43"/>
        <v>49</v>
      </c>
      <c r="H392" s="207" t="str">
        <f t="shared" ca="1" si="44"/>
        <v>ElementoDatiAnagrafici</v>
      </c>
      <c r="I392" s="189">
        <f t="shared" ca="1" si="45"/>
        <v>58</v>
      </c>
      <c r="J392" s="189">
        <f t="shared" ca="1" si="46"/>
        <v>9</v>
      </c>
      <c r="K392" s="207" t="str">
        <f t="shared" ca="1" si="47"/>
        <v>Fornitore</v>
      </c>
    </row>
    <row r="393" spans="3:11" x14ac:dyDescent="0.25">
      <c r="C393" s="205" t="str">
        <f t="shared" ca="1" si="40"/>
        <v>IfcColumn.ElementoDatiAnagrafici.Numero_di_serie</v>
      </c>
      <c r="D393" s="205" t="str">
        <f t="array" aca="1" ref="D393" ca="1">IFERROR(INDEX(C$41:C$1185,SMALL(IF(C$41:C$1185&lt;&gt;"",ROW(C$41:C$1185)-ROW(C$41)+1),ROWS(D$41:D393))),"")</f>
        <v>IfcEnergyConversionDevice.ElementoDatiAnagrafici.Installatore</v>
      </c>
      <c r="E393" s="189">
        <f t="shared" ca="1" si="41"/>
        <v>26</v>
      </c>
      <c r="F393" s="207" t="str">
        <f t="shared" ca="1" si="42"/>
        <v>IfcEnergyConversionDevice</v>
      </c>
      <c r="G393" s="189">
        <f t="shared" ca="1" si="43"/>
        <v>49</v>
      </c>
      <c r="H393" s="207" t="str">
        <f t="shared" ca="1" si="44"/>
        <v>ElementoDatiAnagrafici</v>
      </c>
      <c r="I393" s="189">
        <f t="shared" ca="1" si="45"/>
        <v>61</v>
      </c>
      <c r="J393" s="189">
        <f t="shared" ca="1" si="46"/>
        <v>12</v>
      </c>
      <c r="K393" s="207" t="str">
        <f t="shared" ca="1" si="47"/>
        <v>Installatore</v>
      </c>
    </row>
    <row r="394" spans="3:11" x14ac:dyDescent="0.25">
      <c r="C394" s="205" t="str">
        <f t="shared" ca="1" si="40"/>
        <v>IfcColumn.ElementoDatiAnagrafici.Fornitore</v>
      </c>
      <c r="D394" s="205" t="str">
        <f t="array" aca="1" ref="D394" ca="1">IFERROR(INDEX(C$41:C$1185,SMALL(IF(C$41:C$1185&lt;&gt;"",ROW(C$41:C$1185)-ROW(C$41)+1),ROWS(D$41:D394))),"")</f>
        <v>IfcEnergyConversionDevice.ElementoDatiAnagrafici.Descrizione</v>
      </c>
      <c r="E394" s="189">
        <f t="shared" ca="1" si="41"/>
        <v>26</v>
      </c>
      <c r="F394" s="207" t="str">
        <f t="shared" ca="1" si="42"/>
        <v>IfcEnergyConversionDevice</v>
      </c>
      <c r="G394" s="189">
        <f t="shared" ca="1" si="43"/>
        <v>49</v>
      </c>
      <c r="H394" s="207" t="str">
        <f t="shared" ca="1" si="44"/>
        <v>ElementoDatiAnagrafici</v>
      </c>
      <c r="I394" s="189">
        <f t="shared" ca="1" si="45"/>
        <v>60</v>
      </c>
      <c r="J394" s="189">
        <f t="shared" ca="1" si="46"/>
        <v>11</v>
      </c>
      <c r="K394" s="207" t="str">
        <f t="shared" ca="1" si="47"/>
        <v>Descrizione</v>
      </c>
    </row>
    <row r="395" spans="3:11" x14ac:dyDescent="0.25">
      <c r="C395" s="205" t="str">
        <f t="shared" ca="1" si="40"/>
        <v>IfcColumn.ElementoDatiAnagrafici.Installatore</v>
      </c>
      <c r="D395" s="205" t="str">
        <f t="array" aca="1" ref="D395" ca="1">IFERROR(INDEX(C$41:C$1185,SMALL(IF(C$41:C$1185&lt;&gt;"",ROW(C$41:C$1185)-ROW(C$41)+1),ROWS(D$41:D395))),"")</f>
        <v>IfcEnergyConversionDevice.ElementoDatiAnagrafici.Modello</v>
      </c>
      <c r="E395" s="189">
        <f t="shared" ca="1" si="41"/>
        <v>26</v>
      </c>
      <c r="F395" s="207" t="str">
        <f t="shared" ca="1" si="42"/>
        <v>IfcEnergyConversionDevice</v>
      </c>
      <c r="G395" s="189">
        <f t="shared" ca="1" si="43"/>
        <v>49</v>
      </c>
      <c r="H395" s="207" t="str">
        <f t="shared" ca="1" si="44"/>
        <v>ElementoDatiAnagrafici</v>
      </c>
      <c r="I395" s="189">
        <f t="shared" ca="1" si="45"/>
        <v>56</v>
      </c>
      <c r="J395" s="189">
        <f t="shared" ca="1" si="46"/>
        <v>7</v>
      </c>
      <c r="K395" s="207" t="str">
        <f t="shared" ca="1" si="47"/>
        <v>Modello</v>
      </c>
    </row>
    <row r="396" spans="3:11" x14ac:dyDescent="0.25">
      <c r="C396" s="205" t="str">
        <f t="shared" ca="1" si="40"/>
        <v>IfcColumn.ElementoDatiAnagrafici.Descrizione</v>
      </c>
      <c r="D396" s="205" t="str">
        <f t="array" aca="1" ref="D396" ca="1">IFERROR(INDEX(C$41:C$1185,SMALL(IF(C$41:C$1185&lt;&gt;"",ROW(C$41:C$1185)-ROW(C$41)+1),ROWS(D$41:D396))),"")</f>
        <v>IfcEnergyConversionDevice.ElementoDatiAnagrafici.Produttore</v>
      </c>
      <c r="E396" s="189">
        <f t="shared" ca="1" si="41"/>
        <v>26</v>
      </c>
      <c r="F396" s="207" t="str">
        <f t="shared" ca="1" si="42"/>
        <v>IfcEnergyConversionDevice</v>
      </c>
      <c r="G396" s="189">
        <f t="shared" ca="1" si="43"/>
        <v>49</v>
      </c>
      <c r="H396" s="207" t="str">
        <f t="shared" ca="1" si="44"/>
        <v>ElementoDatiAnagrafici</v>
      </c>
      <c r="I396" s="189">
        <f t="shared" ca="1" si="45"/>
        <v>59</v>
      </c>
      <c r="J396" s="189">
        <f t="shared" ca="1" si="46"/>
        <v>10</v>
      </c>
      <c r="K396" s="207" t="str">
        <f t="shared" ca="1" si="47"/>
        <v>Produttore</v>
      </c>
    </row>
    <row r="397" spans="3:11" x14ac:dyDescent="0.25">
      <c r="C397" s="205" t="str">
        <f t="shared" ca="1" si="40"/>
        <v>IfcColumn.ElementoDatiAnagrafici.Modello</v>
      </c>
      <c r="D397" s="205" t="str">
        <f t="array" aca="1" ref="D397" ca="1">IFERROR(INDEX(C$41:C$1185,SMALL(IF(C$41:C$1185&lt;&gt;"",ROW(C$41:C$1185)-ROW(C$41)+1),ROWS(D$41:D397))),"")</f>
        <v>IfcEnergyConversionDevice.ElementoCodifica.ClasseElementoTecnico</v>
      </c>
      <c r="E397" s="189">
        <f t="shared" ca="1" si="41"/>
        <v>26</v>
      </c>
      <c r="F397" s="207" t="str">
        <f t="shared" ca="1" si="42"/>
        <v>IfcEnergyConversionDevice</v>
      </c>
      <c r="G397" s="189">
        <f t="shared" ca="1" si="43"/>
        <v>43</v>
      </c>
      <c r="H397" s="207" t="str">
        <f t="shared" ca="1" si="44"/>
        <v>ElementoCodifica</v>
      </c>
      <c r="I397" s="189">
        <f t="shared" ca="1" si="45"/>
        <v>64</v>
      </c>
      <c r="J397" s="189">
        <f t="shared" ca="1" si="46"/>
        <v>21</v>
      </c>
      <c r="K397" s="207" t="str">
        <f t="shared" ca="1" si="47"/>
        <v>ClasseElementoTecnico</v>
      </c>
    </row>
    <row r="398" spans="3:11" x14ac:dyDescent="0.25">
      <c r="C398" s="205" t="str">
        <f t="shared" ca="1" si="40"/>
        <v>IfcColumn.ElementoDatiAnagrafici.Produttore</v>
      </c>
      <c r="D398" s="205" t="str">
        <f t="array" aca="1" ref="D398" ca="1">IFERROR(INDEX(C$41:C$1185,SMALL(IF(C$41:C$1185&lt;&gt;"",ROW(C$41:C$1185)-ROW(C$41)+1),ROWS(D$41:D398))),"")</f>
        <v>IfcEnergyConversionDevice.ElementoFase.Stato</v>
      </c>
      <c r="E398" s="189">
        <f t="shared" ca="1" si="41"/>
        <v>26</v>
      </c>
      <c r="F398" s="207" t="str">
        <f t="shared" ca="1" si="42"/>
        <v>IfcEnergyConversionDevice</v>
      </c>
      <c r="G398" s="189">
        <f t="shared" ca="1" si="43"/>
        <v>39</v>
      </c>
      <c r="H398" s="207" t="str">
        <f t="shared" ca="1" si="44"/>
        <v>ElementoFase</v>
      </c>
      <c r="I398" s="189">
        <f t="shared" ca="1" si="45"/>
        <v>44</v>
      </c>
      <c r="J398" s="189">
        <f t="shared" ca="1" si="46"/>
        <v>5</v>
      </c>
      <c r="K398" s="207" t="str">
        <f t="shared" ca="1" si="47"/>
        <v>Stato</v>
      </c>
    </row>
    <row r="399" spans="3:11" x14ac:dyDescent="0.25">
      <c r="C399" s="205" t="str">
        <f t="shared" ca="1" si="40"/>
        <v/>
      </c>
      <c r="D399" s="205" t="str">
        <f t="array" aca="1" ref="D399" ca="1">IFERROR(INDEX(C$41:C$1185,SMALL(IF(C$41:C$1185&lt;&gt;"",ROW(C$41:C$1185)-ROW(C$41)+1),ROWS(D$41:D399))),"")</f>
        <v>IfcEnergyConversionDevice.ElementoDocumenti.MUM</v>
      </c>
      <c r="E399" s="189">
        <f t="shared" ca="1" si="41"/>
        <v>26</v>
      </c>
      <c r="F399" s="207" t="str">
        <f t="shared" ca="1" si="42"/>
        <v>IfcEnergyConversionDevice</v>
      </c>
      <c r="G399" s="189">
        <f t="shared" ca="1" si="43"/>
        <v>44</v>
      </c>
      <c r="H399" s="207" t="str">
        <f t="shared" ca="1" si="44"/>
        <v>ElementoDocumenti</v>
      </c>
      <c r="I399" s="189">
        <f t="shared" ca="1" si="45"/>
        <v>47</v>
      </c>
      <c r="J399" s="189">
        <f t="shared" ca="1" si="46"/>
        <v>3</v>
      </c>
      <c r="K399" s="207" t="str">
        <f t="shared" ca="1" si="47"/>
        <v>MUM</v>
      </c>
    </row>
    <row r="400" spans="3:11" x14ac:dyDescent="0.25">
      <c r="C400" s="205" t="str">
        <f t="shared" ca="1" si="40"/>
        <v/>
      </c>
      <c r="D400" s="205" t="str">
        <f t="array" aca="1" ref="D400" ca="1">IFERROR(INDEX(C$41:C$1185,SMALL(IF(C$41:C$1185&lt;&gt;"",ROW(C$41:C$1185)-ROW(C$41)+1),ROWS(D$41:D400))),"")</f>
        <v>IfcEnergyConversionDevice.ElementoDocumenti.SchedaTecnica</v>
      </c>
      <c r="E400" s="189">
        <f t="shared" ca="1" si="41"/>
        <v>26</v>
      </c>
      <c r="F400" s="207" t="str">
        <f t="shared" ca="1" si="42"/>
        <v>IfcEnergyConversionDevice</v>
      </c>
      <c r="G400" s="189">
        <f t="shared" ca="1" si="43"/>
        <v>44</v>
      </c>
      <c r="H400" s="207" t="str">
        <f t="shared" ca="1" si="44"/>
        <v>ElementoDocumenti</v>
      </c>
      <c r="I400" s="189">
        <f t="shared" ca="1" si="45"/>
        <v>57</v>
      </c>
      <c r="J400" s="189">
        <f t="shared" ca="1" si="46"/>
        <v>13</v>
      </c>
      <c r="K400" s="207" t="str">
        <f t="shared" ca="1" si="47"/>
        <v>SchedaTecnica</v>
      </c>
    </row>
    <row r="401" spans="3:11" x14ac:dyDescent="0.25">
      <c r="C401" s="205" t="str">
        <f t="shared" ca="1" si="40"/>
        <v>IfcColumn.ElementoDatiQualitativi.Portante</v>
      </c>
      <c r="D401" s="205" t="str">
        <f t="array" aca="1" ref="D401" ca="1">IFERROR(INDEX(C$41:C$1185,SMALL(IF(C$41:C$1185&lt;&gt;"",ROW(C$41:C$1185)-ROW(C$41)+1),ROWS(D$41:D401))),"")</f>
        <v>IfcEnergyConversionDevice.ElementoDocumenti.Website</v>
      </c>
      <c r="E401" s="189">
        <f t="shared" ca="1" si="41"/>
        <v>26</v>
      </c>
      <c r="F401" s="207" t="str">
        <f t="shared" ca="1" si="42"/>
        <v>IfcEnergyConversionDevice</v>
      </c>
      <c r="G401" s="189">
        <f t="shared" ca="1" si="43"/>
        <v>44</v>
      </c>
      <c r="H401" s="207" t="str">
        <f t="shared" ca="1" si="44"/>
        <v>ElementoDocumenti</v>
      </c>
      <c r="I401" s="189">
        <f t="shared" ca="1" si="45"/>
        <v>51</v>
      </c>
      <c r="J401" s="189">
        <f t="shared" ca="1" si="46"/>
        <v>7</v>
      </c>
      <c r="K401" s="207" t="str">
        <f t="shared" ca="1" si="47"/>
        <v>Website</v>
      </c>
    </row>
    <row r="402" spans="3:11" x14ac:dyDescent="0.25">
      <c r="C402" s="205" t="str">
        <f t="shared" ca="1" si="40"/>
        <v>IfcColumn.ElementoDatiQualitativi.Esterno</v>
      </c>
      <c r="D402" s="205" t="str">
        <f t="array" aca="1" ref="D402" ca="1">IFERROR(INDEX(C$41:C$1185,SMALL(IF(C$41:C$1185&lt;&gt;"",ROW(C$41:C$1185)-ROW(C$41)+1),ROWS(D$41:D402))),"")</f>
        <v>IfcEnergyConversionDevice.ElementoDocumenti.DB</v>
      </c>
      <c r="E402" s="189">
        <f t="shared" ca="1" si="41"/>
        <v>26</v>
      </c>
      <c r="F402" s="207" t="str">
        <f t="shared" ca="1" si="42"/>
        <v>IfcEnergyConversionDevice</v>
      </c>
      <c r="G402" s="189">
        <f t="shared" ca="1" si="43"/>
        <v>44</v>
      </c>
      <c r="H402" s="207" t="str">
        <f t="shared" ca="1" si="44"/>
        <v>ElementoDocumenti</v>
      </c>
      <c r="I402" s="189">
        <f t="shared" ca="1" si="45"/>
        <v>46</v>
      </c>
      <c r="J402" s="189">
        <f t="shared" ca="1" si="46"/>
        <v>2</v>
      </c>
      <c r="K402" s="207" t="str">
        <f t="shared" ca="1" si="47"/>
        <v>DB</v>
      </c>
    </row>
    <row r="403" spans="3:11" x14ac:dyDescent="0.25">
      <c r="C403" s="205" t="str">
        <f t="shared" ca="1" si="40"/>
        <v>IfcColumn.ElementoDatiQualitativi.Tipologia costruttiva</v>
      </c>
      <c r="D403" s="205" t="str">
        <f t="array" aca="1" ref="D403" ca="1">IFERROR(INDEX(C$41:C$1185,SMALL(IF(C$41:C$1185&lt;&gt;"",ROW(C$41:C$1185)-ROW(C$41)+1),ROWS(D$41:D403))),"")</f>
        <v>IfcEnergyConversionDevice.ElementoDocumenti.CertProd</v>
      </c>
      <c r="E403" s="189">
        <f t="shared" ca="1" si="41"/>
        <v>26</v>
      </c>
      <c r="F403" s="207" t="str">
        <f t="shared" ca="1" si="42"/>
        <v>IfcEnergyConversionDevice</v>
      </c>
      <c r="G403" s="189">
        <f t="shared" ca="1" si="43"/>
        <v>44</v>
      </c>
      <c r="H403" s="207" t="str">
        <f t="shared" ca="1" si="44"/>
        <v>ElementoDocumenti</v>
      </c>
      <c r="I403" s="189">
        <f t="shared" ca="1" si="45"/>
        <v>52</v>
      </c>
      <c r="J403" s="189">
        <f t="shared" ca="1" si="46"/>
        <v>8</v>
      </c>
      <c r="K403" s="207" t="str">
        <f t="shared" ca="1" si="47"/>
        <v>CertProd</v>
      </c>
    </row>
    <row r="404" spans="3:11" x14ac:dyDescent="0.25">
      <c r="C404" s="205" t="str">
        <f t="shared" ca="1" si="40"/>
        <v>IfcColumn.ElementoDatiQualitativi.Criticità Riscontrata</v>
      </c>
      <c r="D404" s="205" t="str">
        <f t="array" aca="1" ref="D404" ca="1">IFERROR(INDEX(C$41:C$1185,SMALL(IF(C$41:C$1185&lt;&gt;"",ROW(C$41:C$1185)-ROW(C$41)+1),ROWS(D$41:D404))),"")</f>
        <v>IfcEnergyConversionDevice.ElementoDocumenti.SertSupl</v>
      </c>
      <c r="E404" s="189">
        <f t="shared" ca="1" si="41"/>
        <v>26</v>
      </c>
      <c r="F404" s="207" t="str">
        <f t="shared" ca="1" si="42"/>
        <v>IfcEnergyConversionDevice</v>
      </c>
      <c r="G404" s="189">
        <f t="shared" ca="1" si="43"/>
        <v>44</v>
      </c>
      <c r="H404" s="207" t="str">
        <f t="shared" ca="1" si="44"/>
        <v>ElementoDocumenti</v>
      </c>
      <c r="I404" s="189">
        <f t="shared" ca="1" si="45"/>
        <v>52</v>
      </c>
      <c r="J404" s="189">
        <f t="shared" ca="1" si="46"/>
        <v>8</v>
      </c>
      <c r="K404" s="207" t="str">
        <f t="shared" ca="1" si="47"/>
        <v>SertSupl</v>
      </c>
    </row>
    <row r="405" spans="3:11" x14ac:dyDescent="0.25">
      <c r="C405" s="205" t="str">
        <f t="shared" ca="1" si="40"/>
        <v/>
      </c>
      <c r="D405" s="205" t="str">
        <f t="array" aca="1" ref="D405" ca="1">IFERROR(INDEX(C$41:C$1185,SMALL(IF(C$41:C$1185&lt;&gt;"",ROW(C$41:C$1185)-ROW(C$41)+1),ROWS(D$41:D405))),"")</f>
        <v>IfcEnergyConversionDevice.ElementoDocumenti.CertOmo</v>
      </c>
      <c r="E405" s="189">
        <f t="shared" ca="1" si="41"/>
        <v>26</v>
      </c>
      <c r="F405" s="207" t="str">
        <f t="shared" ca="1" si="42"/>
        <v>IfcEnergyConversionDevice</v>
      </c>
      <c r="G405" s="189">
        <f t="shared" ca="1" si="43"/>
        <v>44</v>
      </c>
      <c r="H405" s="207" t="str">
        <f t="shared" ca="1" si="44"/>
        <v>ElementoDocumenti</v>
      </c>
      <c r="I405" s="189">
        <f t="shared" ca="1" si="45"/>
        <v>51</v>
      </c>
      <c r="J405" s="189">
        <f t="shared" ca="1" si="46"/>
        <v>7</v>
      </c>
      <c r="K405" s="207" t="str">
        <f t="shared" ca="1" si="47"/>
        <v>CertOmo</v>
      </c>
    </row>
    <row r="406" spans="3:11" x14ac:dyDescent="0.25">
      <c r="C406" s="205" t="str">
        <f t="shared" ca="1" si="40"/>
        <v/>
      </c>
      <c r="D406" s="205" t="str">
        <f t="array" aca="1" ref="D406" ca="1">IFERROR(INDEX(C$41:C$1185,SMALL(IF(C$41:C$1185&lt;&gt;"",ROW(C$41:C$1185)-ROW(C$41)+1),ROWS(D$41:D406))),"")</f>
        <v>IfcEnergyConversionDevice.ElementoDocumenti.SchedaMontaggio</v>
      </c>
      <c r="E406" s="189">
        <f t="shared" ca="1" si="41"/>
        <v>26</v>
      </c>
      <c r="F406" s="207" t="str">
        <f t="shared" ca="1" si="42"/>
        <v>IfcEnergyConversionDevice</v>
      </c>
      <c r="G406" s="189">
        <f t="shared" ca="1" si="43"/>
        <v>44</v>
      </c>
      <c r="H406" s="207" t="str">
        <f t="shared" ca="1" si="44"/>
        <v>ElementoDocumenti</v>
      </c>
      <c r="I406" s="189">
        <f t="shared" ca="1" si="45"/>
        <v>59</v>
      </c>
      <c r="J406" s="189">
        <f t="shared" ca="1" si="46"/>
        <v>15</v>
      </c>
      <c r="K406" s="207" t="str">
        <f t="shared" ca="1" si="47"/>
        <v>SchedaMontaggio</v>
      </c>
    </row>
    <row r="407" spans="3:11" x14ac:dyDescent="0.25">
      <c r="C407" s="205" t="str">
        <f t="shared" ca="1" si="40"/>
        <v>IfcColumn.ElementoDatiAntincendio.ClassePropagazioneFiamma</v>
      </c>
      <c r="D407" s="205" t="str">
        <f t="array" aca="1" ref="D407" ca="1">IFERROR(INDEX(C$41:C$1185,SMALL(IF(C$41:C$1185&lt;&gt;"",ROW(C$41:C$1185)-ROW(C$41)+1),ROWS(D$41:D407))),"")</f>
        <v>IfcEnergyConversionDevice.ElementoDocumenti.Installazione</v>
      </c>
      <c r="E407" s="189">
        <f t="shared" ca="1" si="41"/>
        <v>26</v>
      </c>
      <c r="F407" s="207" t="str">
        <f t="shared" ca="1" si="42"/>
        <v>IfcEnergyConversionDevice</v>
      </c>
      <c r="G407" s="189">
        <f t="shared" ca="1" si="43"/>
        <v>44</v>
      </c>
      <c r="H407" s="207" t="str">
        <f t="shared" ca="1" si="44"/>
        <v>ElementoDocumenti</v>
      </c>
      <c r="I407" s="189">
        <f t="shared" ca="1" si="45"/>
        <v>57</v>
      </c>
      <c r="J407" s="189">
        <f t="shared" ca="1" si="46"/>
        <v>13</v>
      </c>
      <c r="K407" s="207" t="str">
        <f t="shared" ca="1" si="47"/>
        <v>Installazione</v>
      </c>
    </row>
    <row r="408" spans="3:11" x14ac:dyDescent="0.25">
      <c r="C408" s="205" t="str">
        <f t="shared" ca="1" si="40"/>
        <v>IfcColumn.ElementoDatiAntincendio.REI</v>
      </c>
      <c r="D408" s="205" t="str">
        <f t="array" aca="1" ref="D408" ca="1">IFERROR(INDEX(C$41:C$1185,SMALL(IF(C$41:C$1185&lt;&gt;"",ROW(C$41:C$1185)-ROW(C$41)+1),ROWS(D$41:D408))),"")</f>
        <v>IfcEnergyConversionDevice.ElementoDocumenti.MatSupp</v>
      </c>
      <c r="E408" s="189">
        <f t="shared" ca="1" si="41"/>
        <v>26</v>
      </c>
      <c r="F408" s="207" t="str">
        <f t="shared" ca="1" si="42"/>
        <v>IfcEnergyConversionDevice</v>
      </c>
      <c r="G408" s="189">
        <f t="shared" ca="1" si="43"/>
        <v>44</v>
      </c>
      <c r="H408" s="207" t="str">
        <f t="shared" ca="1" si="44"/>
        <v>ElementoDocumenti</v>
      </c>
      <c r="I408" s="189">
        <f t="shared" ca="1" si="45"/>
        <v>51</v>
      </c>
      <c r="J408" s="189">
        <f t="shared" ca="1" si="46"/>
        <v>7</v>
      </c>
      <c r="K408" s="207" t="str">
        <f t="shared" ca="1" si="47"/>
        <v>MatSupp</v>
      </c>
    </row>
    <row r="409" spans="3:11" x14ac:dyDescent="0.25">
      <c r="C409" s="205" t="str">
        <f t="shared" ca="1" si="40"/>
        <v/>
      </c>
      <c r="D409" s="205" t="str">
        <f t="array" aca="1" ref="D409" ca="1">IFERROR(INDEX(C$41:C$1185,SMALL(IF(C$41:C$1185&lt;&gt;"",ROW(C$41:C$1185)-ROW(C$41)+1),ROWS(D$41:D409))),"")</f>
        <v>IfcEnergyConversionDevice.ElementoDocumenti.Collaudo</v>
      </c>
      <c r="E409" s="189">
        <f t="shared" ca="1" si="41"/>
        <v>26</v>
      </c>
      <c r="F409" s="207" t="str">
        <f t="shared" ca="1" si="42"/>
        <v>IfcEnergyConversionDevice</v>
      </c>
      <c r="G409" s="189">
        <f t="shared" ca="1" si="43"/>
        <v>44</v>
      </c>
      <c r="H409" s="207" t="str">
        <f t="shared" ca="1" si="44"/>
        <v>ElementoDocumenti</v>
      </c>
      <c r="I409" s="189">
        <f t="shared" ca="1" si="45"/>
        <v>52</v>
      </c>
      <c r="J409" s="189">
        <f t="shared" ca="1" si="46"/>
        <v>8</v>
      </c>
      <c r="K409" s="207" t="str">
        <f t="shared" ca="1" si="47"/>
        <v>Collaudo</v>
      </c>
    </row>
    <row r="410" spans="3:11" x14ac:dyDescent="0.25">
      <c r="C410" s="205" t="str">
        <f t="shared" ca="1" si="40"/>
        <v/>
      </c>
      <c r="D410" s="205" t="str">
        <f t="array" aca="1" ref="D410" ca="1">IFERROR(INDEX(C$41:C$1185,SMALL(IF(C$41:C$1185&lt;&gt;"",ROW(C$41:C$1185)-ROW(C$41)+1),ROWS(D$41:D410))),"")</f>
        <v>IfcEnergyConversionDevice.ElementoDocumenti.Conformità</v>
      </c>
      <c r="E410" s="189">
        <f t="shared" ca="1" si="41"/>
        <v>26</v>
      </c>
      <c r="F410" s="207" t="str">
        <f t="shared" ca="1" si="42"/>
        <v>IfcEnergyConversionDevice</v>
      </c>
      <c r="G410" s="189">
        <f t="shared" ca="1" si="43"/>
        <v>44</v>
      </c>
      <c r="H410" s="207" t="str">
        <f t="shared" ca="1" si="44"/>
        <v>ElementoDocumenti</v>
      </c>
      <c r="I410" s="189">
        <f t="shared" ca="1" si="45"/>
        <v>54</v>
      </c>
      <c r="J410" s="189">
        <f t="shared" ca="1" si="46"/>
        <v>10</v>
      </c>
      <c r="K410" s="207" t="str">
        <f t="shared" ca="1" si="47"/>
        <v>Conformità</v>
      </c>
    </row>
    <row r="411" spans="3:11" x14ac:dyDescent="0.25">
      <c r="C411" s="205" t="str">
        <f t="shared" ca="1" si="40"/>
        <v>IfcColumn.ElementoCodifica.ClasseElementoTecnico</v>
      </c>
      <c r="D411" s="205" t="str">
        <f t="array" aca="1" ref="D411" ca="1">IFERROR(INDEX(C$41:C$1185,SMALL(IF(C$41:C$1185&lt;&gt;"",ROW(C$41:C$1185)-ROW(C$41)+1),ROWS(D$41:D411))),"")</f>
        <v>IfcFlowController.ElementoDatiAnagrafici.Numero_di_serie</v>
      </c>
      <c r="E411" s="189">
        <f t="shared" ca="1" si="41"/>
        <v>18</v>
      </c>
      <c r="F411" s="207" t="str">
        <f t="shared" ca="1" si="42"/>
        <v>IfcFlowController</v>
      </c>
      <c r="G411" s="189">
        <f t="shared" ca="1" si="43"/>
        <v>41</v>
      </c>
      <c r="H411" s="207" t="str">
        <f t="shared" ca="1" si="44"/>
        <v>ElementoDatiAnagrafici</v>
      </c>
      <c r="I411" s="189">
        <f t="shared" ca="1" si="45"/>
        <v>56</v>
      </c>
      <c r="J411" s="189">
        <f t="shared" ca="1" si="46"/>
        <v>15</v>
      </c>
      <c r="K411" s="207" t="str">
        <f t="shared" ca="1" si="47"/>
        <v>Numero_di_serie</v>
      </c>
    </row>
    <row r="412" spans="3:11" x14ac:dyDescent="0.25">
      <c r="C412" s="205" t="str">
        <f t="shared" ca="1" si="40"/>
        <v>IfcColumn.ElementoFase.Stato</v>
      </c>
      <c r="D412" s="205" t="str">
        <f t="array" aca="1" ref="D412" ca="1">IFERROR(INDEX(C$41:C$1185,SMALL(IF(C$41:C$1185&lt;&gt;"",ROW(C$41:C$1185)-ROW(C$41)+1),ROWS(D$41:D412))),"")</f>
        <v>IfcFlowController.ElementoDatiAnagrafici.Fornitore</v>
      </c>
      <c r="E412" s="189">
        <f t="shared" ca="1" si="41"/>
        <v>18</v>
      </c>
      <c r="F412" s="207" t="str">
        <f t="shared" ca="1" si="42"/>
        <v>IfcFlowController</v>
      </c>
      <c r="G412" s="189">
        <f t="shared" ca="1" si="43"/>
        <v>41</v>
      </c>
      <c r="H412" s="207" t="str">
        <f t="shared" ca="1" si="44"/>
        <v>ElementoDatiAnagrafici</v>
      </c>
      <c r="I412" s="189">
        <f t="shared" ca="1" si="45"/>
        <v>50</v>
      </c>
      <c r="J412" s="189">
        <f t="shared" ca="1" si="46"/>
        <v>9</v>
      </c>
      <c r="K412" s="207" t="str">
        <f t="shared" ca="1" si="47"/>
        <v>Fornitore</v>
      </c>
    </row>
    <row r="413" spans="3:11" x14ac:dyDescent="0.25">
      <c r="C413" s="205" t="str">
        <f t="shared" ca="1" si="40"/>
        <v/>
      </c>
      <c r="D413" s="205" t="str">
        <f t="array" aca="1" ref="D413" ca="1">IFERROR(INDEX(C$41:C$1185,SMALL(IF(C$41:C$1185&lt;&gt;"",ROW(C$41:C$1185)-ROW(C$41)+1),ROWS(D$41:D413))),"")</f>
        <v>IfcFlowController.ElementoDatiAnagrafici.Installatore</v>
      </c>
      <c r="E413" s="189">
        <f t="shared" ca="1" si="41"/>
        <v>18</v>
      </c>
      <c r="F413" s="207" t="str">
        <f t="shared" ca="1" si="42"/>
        <v>IfcFlowController</v>
      </c>
      <c r="G413" s="189">
        <f t="shared" ca="1" si="43"/>
        <v>41</v>
      </c>
      <c r="H413" s="207" t="str">
        <f t="shared" ca="1" si="44"/>
        <v>ElementoDatiAnagrafici</v>
      </c>
      <c r="I413" s="189">
        <f t="shared" ca="1" si="45"/>
        <v>53</v>
      </c>
      <c r="J413" s="189">
        <f t="shared" ca="1" si="46"/>
        <v>12</v>
      </c>
      <c r="K413" s="207" t="str">
        <f t="shared" ca="1" si="47"/>
        <v>Installatore</v>
      </c>
    </row>
    <row r="414" spans="3:11" x14ac:dyDescent="0.25">
      <c r="C414" s="205" t="str">
        <f t="shared" ca="1" si="40"/>
        <v>IfcColumn.ElementoDocumenti.SchedaTecnica</v>
      </c>
      <c r="D414" s="205" t="str">
        <f t="array" aca="1" ref="D414" ca="1">IFERROR(INDEX(C$41:C$1185,SMALL(IF(C$41:C$1185&lt;&gt;"",ROW(C$41:C$1185)-ROW(C$41)+1),ROWS(D$41:D414))),"")</f>
        <v>IfcFlowController.ElementoDatiAnagrafici.Descrizione</v>
      </c>
      <c r="E414" s="189">
        <f t="shared" ca="1" si="41"/>
        <v>18</v>
      </c>
      <c r="F414" s="207" t="str">
        <f t="shared" ca="1" si="42"/>
        <v>IfcFlowController</v>
      </c>
      <c r="G414" s="189">
        <f t="shared" ca="1" si="43"/>
        <v>41</v>
      </c>
      <c r="H414" s="207" t="str">
        <f t="shared" ca="1" si="44"/>
        <v>ElementoDatiAnagrafici</v>
      </c>
      <c r="I414" s="189">
        <f t="shared" ca="1" si="45"/>
        <v>52</v>
      </c>
      <c r="J414" s="189">
        <f t="shared" ca="1" si="46"/>
        <v>11</v>
      </c>
      <c r="K414" s="207" t="str">
        <f t="shared" ca="1" si="47"/>
        <v>Descrizione</v>
      </c>
    </row>
    <row r="415" spans="3:11" x14ac:dyDescent="0.25">
      <c r="C415" s="205" t="str">
        <f t="shared" ca="1" si="40"/>
        <v>IfcColumn.ElementoDocumenti.Website</v>
      </c>
      <c r="D415" s="205" t="str">
        <f t="array" aca="1" ref="D415" ca="1">IFERROR(INDEX(C$41:C$1185,SMALL(IF(C$41:C$1185&lt;&gt;"",ROW(C$41:C$1185)-ROW(C$41)+1),ROWS(D$41:D415))),"")</f>
        <v>IfcFlowController.ElementoDatiAnagrafici.Modello</v>
      </c>
      <c r="E415" s="189">
        <f t="shared" ca="1" si="41"/>
        <v>18</v>
      </c>
      <c r="F415" s="207" t="str">
        <f t="shared" ca="1" si="42"/>
        <v>IfcFlowController</v>
      </c>
      <c r="G415" s="189">
        <f t="shared" ca="1" si="43"/>
        <v>41</v>
      </c>
      <c r="H415" s="207" t="str">
        <f t="shared" ca="1" si="44"/>
        <v>ElementoDatiAnagrafici</v>
      </c>
      <c r="I415" s="189">
        <f t="shared" ca="1" si="45"/>
        <v>48</v>
      </c>
      <c r="J415" s="189">
        <f t="shared" ca="1" si="46"/>
        <v>7</v>
      </c>
      <c r="K415" s="207" t="str">
        <f t="shared" ca="1" si="47"/>
        <v>Modello</v>
      </c>
    </row>
    <row r="416" spans="3:11" x14ac:dyDescent="0.25">
      <c r="C416" s="205" t="str">
        <f t="shared" ca="1" si="40"/>
        <v>IfcColumn.ElementoDocumenti.DB</v>
      </c>
      <c r="D416" s="205" t="str">
        <f t="array" aca="1" ref="D416" ca="1">IFERROR(INDEX(C$41:C$1185,SMALL(IF(C$41:C$1185&lt;&gt;"",ROW(C$41:C$1185)-ROW(C$41)+1),ROWS(D$41:D416))),"")</f>
        <v>IfcFlowController.ElementoDatiAnagrafici.Produttore</v>
      </c>
      <c r="E416" s="189">
        <f t="shared" ca="1" si="41"/>
        <v>18</v>
      </c>
      <c r="F416" s="207" t="str">
        <f t="shared" ca="1" si="42"/>
        <v>IfcFlowController</v>
      </c>
      <c r="G416" s="189">
        <f t="shared" ca="1" si="43"/>
        <v>41</v>
      </c>
      <c r="H416" s="207" t="str">
        <f t="shared" ca="1" si="44"/>
        <v>ElementoDatiAnagrafici</v>
      </c>
      <c r="I416" s="189">
        <f t="shared" ca="1" si="45"/>
        <v>51</v>
      </c>
      <c r="J416" s="189">
        <f t="shared" ca="1" si="46"/>
        <v>10</v>
      </c>
      <c r="K416" s="207" t="str">
        <f t="shared" ca="1" si="47"/>
        <v>Produttore</v>
      </c>
    </row>
    <row r="417" spans="3:11" x14ac:dyDescent="0.25">
      <c r="C417" s="205" t="str">
        <f t="shared" ca="1" si="40"/>
        <v>IfcColumn.ElementoDocumenti.CertProd</v>
      </c>
      <c r="D417" s="205" t="str">
        <f t="array" aca="1" ref="D417" ca="1">IFERROR(INDEX(C$41:C$1185,SMALL(IF(C$41:C$1185&lt;&gt;"",ROW(C$41:C$1185)-ROW(C$41)+1),ROWS(D$41:D417))),"")</f>
        <v>IfcFlowController.ElementoCodifica.ClasseElementoTecnico</v>
      </c>
      <c r="E417" s="189">
        <f t="shared" ca="1" si="41"/>
        <v>18</v>
      </c>
      <c r="F417" s="207" t="str">
        <f t="shared" ca="1" si="42"/>
        <v>IfcFlowController</v>
      </c>
      <c r="G417" s="189">
        <f t="shared" ca="1" si="43"/>
        <v>35</v>
      </c>
      <c r="H417" s="207" t="str">
        <f t="shared" ca="1" si="44"/>
        <v>ElementoCodifica</v>
      </c>
      <c r="I417" s="189">
        <f t="shared" ca="1" si="45"/>
        <v>56</v>
      </c>
      <c r="J417" s="189">
        <f t="shared" ca="1" si="46"/>
        <v>21</v>
      </c>
      <c r="K417" s="207" t="str">
        <f t="shared" ca="1" si="47"/>
        <v>ClasseElementoTecnico</v>
      </c>
    </row>
    <row r="418" spans="3:11" x14ac:dyDescent="0.25">
      <c r="C418" s="205" t="str">
        <f t="shared" ca="1" si="40"/>
        <v>IfcColumn.ElementoDocumenti.SertSupl</v>
      </c>
      <c r="D418" s="205" t="str">
        <f t="array" aca="1" ref="D418" ca="1">IFERROR(INDEX(C$41:C$1185,SMALL(IF(C$41:C$1185&lt;&gt;"",ROW(C$41:C$1185)-ROW(C$41)+1),ROWS(D$41:D418))),"")</f>
        <v>IfcFlowController.ElementoFase.Stato</v>
      </c>
      <c r="E418" s="189">
        <f t="shared" ca="1" si="41"/>
        <v>18</v>
      </c>
      <c r="F418" s="207" t="str">
        <f t="shared" ca="1" si="42"/>
        <v>IfcFlowController</v>
      </c>
      <c r="G418" s="189">
        <f t="shared" ca="1" si="43"/>
        <v>31</v>
      </c>
      <c r="H418" s="207" t="str">
        <f t="shared" ca="1" si="44"/>
        <v>ElementoFase</v>
      </c>
      <c r="I418" s="189">
        <f t="shared" ca="1" si="45"/>
        <v>36</v>
      </c>
      <c r="J418" s="189">
        <f t="shared" ca="1" si="46"/>
        <v>5</v>
      </c>
      <c r="K418" s="207" t="str">
        <f t="shared" ca="1" si="47"/>
        <v>Stato</v>
      </c>
    </row>
    <row r="419" spans="3:11" x14ac:dyDescent="0.25">
      <c r="C419" s="205" t="str">
        <f t="shared" ca="1" si="40"/>
        <v/>
      </c>
      <c r="D419" s="205" t="str">
        <f t="array" aca="1" ref="D419" ca="1">IFERROR(INDEX(C$41:C$1185,SMALL(IF(C$41:C$1185&lt;&gt;"",ROW(C$41:C$1185)-ROW(C$41)+1),ROWS(D$41:D419))),"")</f>
        <v>IfcFlowController.ElementoDocumenti.MUM</v>
      </c>
      <c r="E419" s="189">
        <f t="shared" ca="1" si="41"/>
        <v>18</v>
      </c>
      <c r="F419" s="207" t="str">
        <f t="shared" ca="1" si="42"/>
        <v>IfcFlowController</v>
      </c>
      <c r="G419" s="189">
        <f t="shared" ca="1" si="43"/>
        <v>36</v>
      </c>
      <c r="H419" s="207" t="str">
        <f t="shared" ca="1" si="44"/>
        <v>ElementoDocumenti</v>
      </c>
      <c r="I419" s="189">
        <f t="shared" ca="1" si="45"/>
        <v>39</v>
      </c>
      <c r="J419" s="189">
        <f t="shared" ca="1" si="46"/>
        <v>3</v>
      </c>
      <c r="K419" s="207" t="str">
        <f t="shared" ca="1" si="47"/>
        <v>MUM</v>
      </c>
    </row>
    <row r="420" spans="3:11" x14ac:dyDescent="0.25">
      <c r="C420" s="205" t="str">
        <f t="shared" ca="1" si="40"/>
        <v>IfcColumn.ElementoDocumenti.SchedaMontaggio</v>
      </c>
      <c r="D420" s="205" t="str">
        <f t="array" aca="1" ref="D420" ca="1">IFERROR(INDEX(C$41:C$1185,SMALL(IF(C$41:C$1185&lt;&gt;"",ROW(C$41:C$1185)-ROW(C$41)+1),ROWS(D$41:D420))),"")</f>
        <v>IfcFlowController.ElementoDocumenti.SchedaTecnica</v>
      </c>
      <c r="E420" s="189">
        <f t="shared" ca="1" si="41"/>
        <v>18</v>
      </c>
      <c r="F420" s="207" t="str">
        <f t="shared" ca="1" si="42"/>
        <v>IfcFlowController</v>
      </c>
      <c r="G420" s="189">
        <f t="shared" ca="1" si="43"/>
        <v>36</v>
      </c>
      <c r="H420" s="207" t="str">
        <f t="shared" ca="1" si="44"/>
        <v>ElementoDocumenti</v>
      </c>
      <c r="I420" s="189">
        <f t="shared" ca="1" si="45"/>
        <v>49</v>
      </c>
      <c r="J420" s="189">
        <f t="shared" ca="1" si="46"/>
        <v>13</v>
      </c>
      <c r="K420" s="207" t="str">
        <f t="shared" ca="1" si="47"/>
        <v>SchedaTecnica</v>
      </c>
    </row>
    <row r="421" spans="3:11" x14ac:dyDescent="0.25">
      <c r="C421" s="205" t="str">
        <f t="shared" ca="1" si="40"/>
        <v>IfcColumn.ElementoDocumenti.Installazione</v>
      </c>
      <c r="D421" s="205" t="str">
        <f t="array" aca="1" ref="D421" ca="1">IFERROR(INDEX(C$41:C$1185,SMALL(IF(C$41:C$1185&lt;&gt;"",ROW(C$41:C$1185)-ROW(C$41)+1),ROWS(D$41:D421))),"")</f>
        <v>IfcFlowController.ElementoDocumenti.Website</v>
      </c>
      <c r="E421" s="189">
        <f t="shared" ca="1" si="41"/>
        <v>18</v>
      </c>
      <c r="F421" s="207" t="str">
        <f t="shared" ca="1" si="42"/>
        <v>IfcFlowController</v>
      </c>
      <c r="G421" s="189">
        <f t="shared" ca="1" si="43"/>
        <v>36</v>
      </c>
      <c r="H421" s="207" t="str">
        <f t="shared" ca="1" si="44"/>
        <v>ElementoDocumenti</v>
      </c>
      <c r="I421" s="189">
        <f t="shared" ca="1" si="45"/>
        <v>43</v>
      </c>
      <c r="J421" s="189">
        <f t="shared" ca="1" si="46"/>
        <v>7</v>
      </c>
      <c r="K421" s="207" t="str">
        <f t="shared" ca="1" si="47"/>
        <v>Website</v>
      </c>
    </row>
    <row r="422" spans="3:11" x14ac:dyDescent="0.25">
      <c r="C422" s="205" t="str">
        <f t="shared" ca="1" si="40"/>
        <v>IfcColumn.ElementoDocumenti.MatSupp</v>
      </c>
      <c r="D422" s="205" t="str">
        <f t="array" aca="1" ref="D422" ca="1">IFERROR(INDEX(C$41:C$1185,SMALL(IF(C$41:C$1185&lt;&gt;"",ROW(C$41:C$1185)-ROW(C$41)+1),ROWS(D$41:D422))),"")</f>
        <v>IfcFlowController.ElementoDocumenti.DB</v>
      </c>
      <c r="E422" s="189">
        <f t="shared" ca="1" si="41"/>
        <v>18</v>
      </c>
      <c r="F422" s="207" t="str">
        <f t="shared" ca="1" si="42"/>
        <v>IfcFlowController</v>
      </c>
      <c r="G422" s="189">
        <f t="shared" ca="1" si="43"/>
        <v>36</v>
      </c>
      <c r="H422" s="207" t="str">
        <f t="shared" ca="1" si="44"/>
        <v>ElementoDocumenti</v>
      </c>
      <c r="I422" s="189">
        <f t="shared" ca="1" si="45"/>
        <v>38</v>
      </c>
      <c r="J422" s="189">
        <f t="shared" ca="1" si="46"/>
        <v>2</v>
      </c>
      <c r="K422" s="207" t="str">
        <f t="shared" ca="1" si="47"/>
        <v>DB</v>
      </c>
    </row>
    <row r="423" spans="3:11" x14ac:dyDescent="0.25">
      <c r="C423" s="205" t="str">
        <f t="shared" ca="1" si="40"/>
        <v>IfcColumn.ElementoDocumenti.Collaudo</v>
      </c>
      <c r="D423" s="205" t="str">
        <f t="array" aca="1" ref="D423" ca="1">IFERROR(INDEX(C$41:C$1185,SMALL(IF(C$41:C$1185&lt;&gt;"",ROW(C$41:C$1185)-ROW(C$41)+1),ROWS(D$41:D423))),"")</f>
        <v>IfcFlowController.ElementoDocumenti.CertProd</v>
      </c>
      <c r="E423" s="189">
        <f t="shared" ca="1" si="41"/>
        <v>18</v>
      </c>
      <c r="F423" s="207" t="str">
        <f t="shared" ca="1" si="42"/>
        <v>IfcFlowController</v>
      </c>
      <c r="G423" s="189">
        <f t="shared" ca="1" si="43"/>
        <v>36</v>
      </c>
      <c r="H423" s="207" t="str">
        <f t="shared" ca="1" si="44"/>
        <v>ElementoDocumenti</v>
      </c>
      <c r="I423" s="189">
        <f t="shared" ca="1" si="45"/>
        <v>44</v>
      </c>
      <c r="J423" s="189">
        <f t="shared" ca="1" si="46"/>
        <v>8</v>
      </c>
      <c r="K423" s="207" t="str">
        <f t="shared" ca="1" si="47"/>
        <v>CertProd</v>
      </c>
    </row>
    <row r="424" spans="3:11" x14ac:dyDescent="0.25">
      <c r="C424" s="205" t="str">
        <f t="shared" ca="1" si="40"/>
        <v>IfcColumn.ElementoDocumenti.Conformità</v>
      </c>
      <c r="D424" s="205" t="str">
        <f t="array" aca="1" ref="D424" ca="1">IFERROR(INDEX(C$41:C$1185,SMALL(IF(C$41:C$1185&lt;&gt;"",ROW(C$41:C$1185)-ROW(C$41)+1),ROWS(D$41:D424))),"")</f>
        <v>IfcFlowController.ElementoDocumenti.SertSupl</v>
      </c>
      <c r="E424" s="189">
        <f t="shared" ca="1" si="41"/>
        <v>18</v>
      </c>
      <c r="F424" s="207" t="str">
        <f t="shared" ca="1" si="42"/>
        <v>IfcFlowController</v>
      </c>
      <c r="G424" s="189">
        <f t="shared" ca="1" si="43"/>
        <v>36</v>
      </c>
      <c r="H424" s="207" t="str">
        <f t="shared" ca="1" si="44"/>
        <v>ElementoDocumenti</v>
      </c>
      <c r="I424" s="189">
        <f t="shared" ca="1" si="45"/>
        <v>44</v>
      </c>
      <c r="J424" s="189">
        <f t="shared" ca="1" si="46"/>
        <v>8</v>
      </c>
      <c r="K424" s="207" t="str">
        <f t="shared" ca="1" si="47"/>
        <v>SertSupl</v>
      </c>
    </row>
    <row r="425" spans="3:11" x14ac:dyDescent="0.25">
      <c r="C425" s="205" t="str">
        <f t="shared" ref="C425:C488" ca="1" si="48">OFFSET($C$5,(ROW()-ROW($C$40)-1)-(ROW($C$36)-ROW($C$5)+1)*ROUNDDOWN((ROW()-ROW($C$40)-1)/(ROW($C$36)-ROW($C$5)+1),0),ROUNDDOWN((ROW()-ROW($C$40)-1)/(ROW($C$36)-ROW($C$5)+1),0))</f>
        <v>IfcRailing.ElementoDatiAnagrafici.Numero_di_serie</v>
      </c>
      <c r="D425" s="205" t="str">
        <f t="array" aca="1" ref="D425" ca="1">IFERROR(INDEX(C$41:C$1185,SMALL(IF(C$41:C$1185&lt;&gt;"",ROW(C$41:C$1185)-ROW(C$41)+1),ROWS(D$41:D425))),"")</f>
        <v>IfcFlowController.ElementoDocumenti.CertOmo</v>
      </c>
      <c r="E425" s="189">
        <f t="shared" ca="1" si="41"/>
        <v>18</v>
      </c>
      <c r="F425" s="207" t="str">
        <f t="shared" ca="1" si="42"/>
        <v>IfcFlowController</v>
      </c>
      <c r="G425" s="189">
        <f t="shared" ca="1" si="43"/>
        <v>36</v>
      </c>
      <c r="H425" s="207" t="str">
        <f t="shared" ca="1" si="44"/>
        <v>ElementoDocumenti</v>
      </c>
      <c r="I425" s="189">
        <f t="shared" ca="1" si="45"/>
        <v>43</v>
      </c>
      <c r="J425" s="189">
        <f t="shared" ca="1" si="46"/>
        <v>7</v>
      </c>
      <c r="K425" s="207" t="str">
        <f t="shared" ca="1" si="47"/>
        <v>CertOmo</v>
      </c>
    </row>
    <row r="426" spans="3:11" x14ac:dyDescent="0.25">
      <c r="C426" s="205" t="str">
        <f t="shared" ca="1" si="48"/>
        <v>IfcRailing.ElementoDatiAnagrafici.Fornitore</v>
      </c>
      <c r="D426" s="205" t="str">
        <f t="array" aca="1" ref="D426" ca="1">IFERROR(INDEX(C$41:C$1185,SMALL(IF(C$41:C$1185&lt;&gt;"",ROW(C$41:C$1185)-ROW(C$41)+1),ROWS(D$41:D426))),"")</f>
        <v>IfcFlowController.ElementoDocumenti.SchedaMontaggio</v>
      </c>
      <c r="E426" s="189">
        <f t="shared" ref="E426:E489" ca="1" si="49">FIND(".",D426)</f>
        <v>18</v>
      </c>
      <c r="F426" s="207" t="str">
        <f t="shared" ref="F426:F489" ca="1" si="50">LEFT(D426,E426-1)</f>
        <v>IfcFlowController</v>
      </c>
      <c r="G426" s="189">
        <f t="shared" ref="G426:G489" ca="1" si="51">FIND(".",D426,E426+1)</f>
        <v>36</v>
      </c>
      <c r="H426" s="207" t="str">
        <f t="shared" ref="H426:H489" ca="1" si="52">MID(D426,E426+1,G426-E426-1)</f>
        <v>ElementoDocumenti</v>
      </c>
      <c r="I426" s="189">
        <f t="shared" ref="I426:I489" ca="1" si="53">LEN(D426)</f>
        <v>51</v>
      </c>
      <c r="J426" s="189">
        <f t="shared" ref="J426:J489" ca="1" si="54">I426-G426</f>
        <v>15</v>
      </c>
      <c r="K426" s="207" t="str">
        <f t="shared" ref="K426:K489" ca="1" si="55">MID(D426,G426+1,J426)</f>
        <v>SchedaMontaggio</v>
      </c>
    </row>
    <row r="427" spans="3:11" x14ac:dyDescent="0.25">
      <c r="C427" s="205" t="str">
        <f t="shared" ca="1" si="48"/>
        <v>IfcRailing.ElementoDatiAnagrafici.Installatore</v>
      </c>
      <c r="D427" s="205" t="str">
        <f t="array" aca="1" ref="D427" ca="1">IFERROR(INDEX(C$41:C$1185,SMALL(IF(C$41:C$1185&lt;&gt;"",ROW(C$41:C$1185)-ROW(C$41)+1),ROWS(D$41:D427))),"")</f>
        <v>IfcFlowController.ElementoDocumenti.Installazione</v>
      </c>
      <c r="E427" s="189">
        <f t="shared" ca="1" si="49"/>
        <v>18</v>
      </c>
      <c r="F427" s="207" t="str">
        <f t="shared" ca="1" si="50"/>
        <v>IfcFlowController</v>
      </c>
      <c r="G427" s="189">
        <f t="shared" ca="1" si="51"/>
        <v>36</v>
      </c>
      <c r="H427" s="207" t="str">
        <f t="shared" ca="1" si="52"/>
        <v>ElementoDocumenti</v>
      </c>
      <c r="I427" s="189">
        <f t="shared" ca="1" si="53"/>
        <v>49</v>
      </c>
      <c r="J427" s="189">
        <f t="shared" ca="1" si="54"/>
        <v>13</v>
      </c>
      <c r="K427" s="207" t="str">
        <f t="shared" ca="1" si="55"/>
        <v>Installazione</v>
      </c>
    </row>
    <row r="428" spans="3:11" x14ac:dyDescent="0.25">
      <c r="C428" s="205" t="str">
        <f t="shared" ca="1" si="48"/>
        <v>IfcRailing.ElementoDatiAnagrafici.Descrizione</v>
      </c>
      <c r="D428" s="205" t="str">
        <f t="array" aca="1" ref="D428" ca="1">IFERROR(INDEX(C$41:C$1185,SMALL(IF(C$41:C$1185&lt;&gt;"",ROW(C$41:C$1185)-ROW(C$41)+1),ROWS(D$41:D428))),"")</f>
        <v>IfcFlowController.ElementoDocumenti.MatSupp</v>
      </c>
      <c r="E428" s="189">
        <f t="shared" ca="1" si="49"/>
        <v>18</v>
      </c>
      <c r="F428" s="207" t="str">
        <f t="shared" ca="1" si="50"/>
        <v>IfcFlowController</v>
      </c>
      <c r="G428" s="189">
        <f t="shared" ca="1" si="51"/>
        <v>36</v>
      </c>
      <c r="H428" s="207" t="str">
        <f t="shared" ca="1" si="52"/>
        <v>ElementoDocumenti</v>
      </c>
      <c r="I428" s="189">
        <f t="shared" ca="1" si="53"/>
        <v>43</v>
      </c>
      <c r="J428" s="189">
        <f t="shared" ca="1" si="54"/>
        <v>7</v>
      </c>
      <c r="K428" s="207" t="str">
        <f t="shared" ca="1" si="55"/>
        <v>MatSupp</v>
      </c>
    </row>
    <row r="429" spans="3:11" x14ac:dyDescent="0.25">
      <c r="C429" s="205" t="str">
        <f t="shared" ca="1" si="48"/>
        <v>IfcRailing.ElementoDatiAnagrafici.Modello</v>
      </c>
      <c r="D429" s="205" t="str">
        <f t="array" aca="1" ref="D429" ca="1">IFERROR(INDEX(C$41:C$1185,SMALL(IF(C$41:C$1185&lt;&gt;"",ROW(C$41:C$1185)-ROW(C$41)+1),ROWS(D$41:D429))),"")</f>
        <v>IfcFlowController.ElementoDocumenti.Collaudo</v>
      </c>
      <c r="E429" s="189">
        <f t="shared" ca="1" si="49"/>
        <v>18</v>
      </c>
      <c r="F429" s="207" t="str">
        <f t="shared" ca="1" si="50"/>
        <v>IfcFlowController</v>
      </c>
      <c r="G429" s="189">
        <f t="shared" ca="1" si="51"/>
        <v>36</v>
      </c>
      <c r="H429" s="207" t="str">
        <f t="shared" ca="1" si="52"/>
        <v>ElementoDocumenti</v>
      </c>
      <c r="I429" s="189">
        <f t="shared" ca="1" si="53"/>
        <v>44</v>
      </c>
      <c r="J429" s="189">
        <f t="shared" ca="1" si="54"/>
        <v>8</v>
      </c>
      <c r="K429" s="207" t="str">
        <f t="shared" ca="1" si="55"/>
        <v>Collaudo</v>
      </c>
    </row>
    <row r="430" spans="3:11" x14ac:dyDescent="0.25">
      <c r="C430" s="205" t="str">
        <f t="shared" ca="1" si="48"/>
        <v>IfcRailing.ElementoDatiAnagrafici.Produttore</v>
      </c>
      <c r="D430" s="205" t="str">
        <f t="array" aca="1" ref="D430" ca="1">IFERROR(INDEX(C$41:C$1185,SMALL(IF(C$41:C$1185&lt;&gt;"",ROW(C$41:C$1185)-ROW(C$41)+1),ROWS(D$41:D430))),"")</f>
        <v>IfcFlowController.ElementoDocumenti.Conformità</v>
      </c>
      <c r="E430" s="189">
        <f t="shared" ca="1" si="49"/>
        <v>18</v>
      </c>
      <c r="F430" s="207" t="str">
        <f t="shared" ca="1" si="50"/>
        <v>IfcFlowController</v>
      </c>
      <c r="G430" s="189">
        <f t="shared" ca="1" si="51"/>
        <v>36</v>
      </c>
      <c r="H430" s="207" t="str">
        <f t="shared" ca="1" si="52"/>
        <v>ElementoDocumenti</v>
      </c>
      <c r="I430" s="189">
        <f t="shared" ca="1" si="53"/>
        <v>46</v>
      </c>
      <c r="J430" s="189">
        <f t="shared" ca="1" si="54"/>
        <v>10</v>
      </c>
      <c r="K430" s="207" t="str">
        <f t="shared" ca="1" si="55"/>
        <v>Conformità</v>
      </c>
    </row>
    <row r="431" spans="3:11" x14ac:dyDescent="0.25">
      <c r="C431" s="205" t="str">
        <f t="shared" ca="1" si="48"/>
        <v/>
      </c>
      <c r="D431" s="205" t="str">
        <f t="array" aca="1" ref="D431" ca="1">IFERROR(INDEX(C$41:C$1185,SMALL(IF(C$41:C$1185&lt;&gt;"",ROW(C$41:C$1185)-ROW(C$41)+1),ROWS(D$41:D431))),"")</f>
        <v>IfcFlowFitting.ElementoDatiAnagrafici.Numero_di_serie</v>
      </c>
      <c r="E431" s="189">
        <f t="shared" ca="1" si="49"/>
        <v>15</v>
      </c>
      <c r="F431" s="207" t="str">
        <f t="shared" ca="1" si="50"/>
        <v>IfcFlowFitting</v>
      </c>
      <c r="G431" s="189">
        <f t="shared" ca="1" si="51"/>
        <v>38</v>
      </c>
      <c r="H431" s="207" t="str">
        <f t="shared" ca="1" si="52"/>
        <v>ElementoDatiAnagrafici</v>
      </c>
      <c r="I431" s="189">
        <f t="shared" ca="1" si="53"/>
        <v>53</v>
      </c>
      <c r="J431" s="189">
        <f t="shared" ca="1" si="54"/>
        <v>15</v>
      </c>
      <c r="K431" s="207" t="str">
        <f t="shared" ca="1" si="55"/>
        <v>Numero_di_serie</v>
      </c>
    </row>
    <row r="432" spans="3:11" x14ac:dyDescent="0.25">
      <c r="C432" s="205" t="str">
        <f t="shared" ca="1" si="48"/>
        <v/>
      </c>
      <c r="D432" s="205" t="str">
        <f t="array" aca="1" ref="D432" ca="1">IFERROR(INDEX(C$41:C$1185,SMALL(IF(C$41:C$1185&lt;&gt;"",ROW(C$41:C$1185)-ROW(C$41)+1),ROWS(D$41:D432))),"")</f>
        <v>IfcFlowFitting.ElementoDatiAnagrafici.Fornitore</v>
      </c>
      <c r="E432" s="189">
        <f t="shared" ca="1" si="49"/>
        <v>15</v>
      </c>
      <c r="F432" s="207" t="str">
        <f t="shared" ca="1" si="50"/>
        <v>IfcFlowFitting</v>
      </c>
      <c r="G432" s="189">
        <f t="shared" ca="1" si="51"/>
        <v>38</v>
      </c>
      <c r="H432" s="207" t="str">
        <f t="shared" ca="1" si="52"/>
        <v>ElementoDatiAnagrafici</v>
      </c>
      <c r="I432" s="189">
        <f t="shared" ca="1" si="53"/>
        <v>47</v>
      </c>
      <c r="J432" s="189">
        <f t="shared" ca="1" si="54"/>
        <v>9</v>
      </c>
      <c r="K432" s="207" t="str">
        <f t="shared" ca="1" si="55"/>
        <v>Fornitore</v>
      </c>
    </row>
    <row r="433" spans="3:11" x14ac:dyDescent="0.25">
      <c r="C433" s="205" t="str">
        <f t="shared" ca="1" si="48"/>
        <v/>
      </c>
      <c r="D433" s="205" t="str">
        <f t="array" aca="1" ref="D433" ca="1">IFERROR(INDEX(C$41:C$1185,SMALL(IF(C$41:C$1185&lt;&gt;"",ROW(C$41:C$1185)-ROW(C$41)+1),ROWS(D$41:D433))),"")</f>
        <v>IfcFlowFitting.ElementoDatiAnagrafici.Installatore</v>
      </c>
      <c r="E433" s="189">
        <f t="shared" ca="1" si="49"/>
        <v>15</v>
      </c>
      <c r="F433" s="207" t="str">
        <f t="shared" ca="1" si="50"/>
        <v>IfcFlowFitting</v>
      </c>
      <c r="G433" s="189">
        <f t="shared" ca="1" si="51"/>
        <v>38</v>
      </c>
      <c r="H433" s="207" t="str">
        <f t="shared" ca="1" si="52"/>
        <v>ElementoDatiAnagrafici</v>
      </c>
      <c r="I433" s="189">
        <f t="shared" ca="1" si="53"/>
        <v>50</v>
      </c>
      <c r="J433" s="189">
        <f t="shared" ca="1" si="54"/>
        <v>12</v>
      </c>
      <c r="K433" s="207" t="str">
        <f t="shared" ca="1" si="55"/>
        <v>Installatore</v>
      </c>
    </row>
    <row r="434" spans="3:11" x14ac:dyDescent="0.25">
      <c r="C434" s="205" t="str">
        <f t="shared" ca="1" si="48"/>
        <v>IfcRailing.ElementoDatiQualitativi.Esterno</v>
      </c>
      <c r="D434" s="205" t="str">
        <f t="array" aca="1" ref="D434" ca="1">IFERROR(INDEX(C$41:C$1185,SMALL(IF(C$41:C$1185&lt;&gt;"",ROW(C$41:C$1185)-ROW(C$41)+1),ROWS(D$41:D434))),"")</f>
        <v>IfcFlowFitting.ElementoDatiAnagrafici.Descrizione</v>
      </c>
      <c r="E434" s="189">
        <f t="shared" ca="1" si="49"/>
        <v>15</v>
      </c>
      <c r="F434" s="207" t="str">
        <f t="shared" ca="1" si="50"/>
        <v>IfcFlowFitting</v>
      </c>
      <c r="G434" s="189">
        <f t="shared" ca="1" si="51"/>
        <v>38</v>
      </c>
      <c r="H434" s="207" t="str">
        <f t="shared" ca="1" si="52"/>
        <v>ElementoDatiAnagrafici</v>
      </c>
      <c r="I434" s="189">
        <f t="shared" ca="1" si="53"/>
        <v>49</v>
      </c>
      <c r="J434" s="189">
        <f t="shared" ca="1" si="54"/>
        <v>11</v>
      </c>
      <c r="K434" s="207" t="str">
        <f t="shared" ca="1" si="55"/>
        <v>Descrizione</v>
      </c>
    </row>
    <row r="435" spans="3:11" x14ac:dyDescent="0.25">
      <c r="C435" s="205" t="str">
        <f t="shared" ca="1" si="48"/>
        <v>IfcRailing.ElementoDatiQualitativi.Tipologia costruttiva</v>
      </c>
      <c r="D435" s="205" t="str">
        <f t="array" aca="1" ref="D435" ca="1">IFERROR(INDEX(C$41:C$1185,SMALL(IF(C$41:C$1185&lt;&gt;"",ROW(C$41:C$1185)-ROW(C$41)+1),ROWS(D$41:D435))),"")</f>
        <v>IfcFlowFitting.ElementoDatiAnagrafici.Modello</v>
      </c>
      <c r="E435" s="189">
        <f t="shared" ca="1" si="49"/>
        <v>15</v>
      </c>
      <c r="F435" s="207" t="str">
        <f t="shared" ca="1" si="50"/>
        <v>IfcFlowFitting</v>
      </c>
      <c r="G435" s="189">
        <f t="shared" ca="1" si="51"/>
        <v>38</v>
      </c>
      <c r="H435" s="207" t="str">
        <f t="shared" ca="1" si="52"/>
        <v>ElementoDatiAnagrafici</v>
      </c>
      <c r="I435" s="189">
        <f t="shared" ca="1" si="53"/>
        <v>45</v>
      </c>
      <c r="J435" s="189">
        <f t="shared" ca="1" si="54"/>
        <v>7</v>
      </c>
      <c r="K435" s="207" t="str">
        <f t="shared" ca="1" si="55"/>
        <v>Modello</v>
      </c>
    </row>
    <row r="436" spans="3:11" x14ac:dyDescent="0.25">
      <c r="C436" s="205" t="str">
        <f t="shared" ca="1" si="48"/>
        <v>IfcRailing.ElementoDatiQualitativi.Criticità Riscontrata</v>
      </c>
      <c r="D436" s="205" t="str">
        <f t="array" aca="1" ref="D436" ca="1">IFERROR(INDEX(C$41:C$1185,SMALL(IF(C$41:C$1185&lt;&gt;"",ROW(C$41:C$1185)-ROW(C$41)+1),ROWS(D$41:D436))),"")</f>
        <v>IfcFlowFitting.ElementoDatiAnagrafici.Produttore</v>
      </c>
      <c r="E436" s="189">
        <f t="shared" ca="1" si="49"/>
        <v>15</v>
      </c>
      <c r="F436" s="207" t="str">
        <f t="shared" ca="1" si="50"/>
        <v>IfcFlowFitting</v>
      </c>
      <c r="G436" s="189">
        <f t="shared" ca="1" si="51"/>
        <v>38</v>
      </c>
      <c r="H436" s="207" t="str">
        <f t="shared" ca="1" si="52"/>
        <v>ElementoDatiAnagrafici</v>
      </c>
      <c r="I436" s="189">
        <f t="shared" ca="1" si="53"/>
        <v>48</v>
      </c>
      <c r="J436" s="189">
        <f t="shared" ca="1" si="54"/>
        <v>10</v>
      </c>
      <c r="K436" s="207" t="str">
        <f t="shared" ca="1" si="55"/>
        <v>Produttore</v>
      </c>
    </row>
    <row r="437" spans="3:11" x14ac:dyDescent="0.25">
      <c r="C437" s="205" t="str">
        <f t="shared" ca="1" si="48"/>
        <v/>
      </c>
      <c r="D437" s="205" t="str">
        <f t="array" aca="1" ref="D437" ca="1">IFERROR(INDEX(C$41:C$1185,SMALL(IF(C$41:C$1185&lt;&gt;"",ROW(C$41:C$1185)-ROW(C$41)+1),ROWS(D$41:D437))),"")</f>
        <v>IfcFlowFitting.ElementoCodifica.ClasseElementoTecnico</v>
      </c>
      <c r="E437" s="189">
        <f t="shared" ca="1" si="49"/>
        <v>15</v>
      </c>
      <c r="F437" s="207" t="str">
        <f t="shared" ca="1" si="50"/>
        <v>IfcFlowFitting</v>
      </c>
      <c r="G437" s="189">
        <f t="shared" ca="1" si="51"/>
        <v>32</v>
      </c>
      <c r="H437" s="207" t="str">
        <f t="shared" ca="1" si="52"/>
        <v>ElementoCodifica</v>
      </c>
      <c r="I437" s="189">
        <f t="shared" ca="1" si="53"/>
        <v>53</v>
      </c>
      <c r="J437" s="189">
        <f t="shared" ca="1" si="54"/>
        <v>21</v>
      </c>
      <c r="K437" s="207" t="str">
        <f t="shared" ca="1" si="55"/>
        <v>ClasseElementoTecnico</v>
      </c>
    </row>
    <row r="438" spans="3:11" x14ac:dyDescent="0.25">
      <c r="C438" s="205" t="str">
        <f t="shared" ca="1" si="48"/>
        <v/>
      </c>
      <c r="D438" s="205" t="str">
        <f t="array" aca="1" ref="D438" ca="1">IFERROR(INDEX(C$41:C$1185,SMALL(IF(C$41:C$1185&lt;&gt;"",ROW(C$41:C$1185)-ROW(C$41)+1),ROWS(D$41:D438))),"")</f>
        <v>IfcFlowFitting.ElementoFase.Stato</v>
      </c>
      <c r="E438" s="189">
        <f t="shared" ca="1" si="49"/>
        <v>15</v>
      </c>
      <c r="F438" s="207" t="str">
        <f t="shared" ca="1" si="50"/>
        <v>IfcFlowFitting</v>
      </c>
      <c r="G438" s="189">
        <f t="shared" ca="1" si="51"/>
        <v>28</v>
      </c>
      <c r="H438" s="207" t="str">
        <f t="shared" ca="1" si="52"/>
        <v>ElementoFase</v>
      </c>
      <c r="I438" s="189">
        <f t="shared" ca="1" si="53"/>
        <v>33</v>
      </c>
      <c r="J438" s="189">
        <f t="shared" ca="1" si="54"/>
        <v>5</v>
      </c>
      <c r="K438" s="207" t="str">
        <f t="shared" ca="1" si="55"/>
        <v>Stato</v>
      </c>
    </row>
    <row r="439" spans="3:11" x14ac:dyDescent="0.25">
      <c r="C439" s="205" t="str">
        <f t="shared" ca="1" si="48"/>
        <v>IfcRailing.ElementoDatiAntincendio.ClassePropagazioneFiamma</v>
      </c>
      <c r="D439" s="205" t="str">
        <f t="array" aca="1" ref="D439" ca="1">IFERROR(INDEX(C$41:C$1185,SMALL(IF(C$41:C$1185&lt;&gt;"",ROW(C$41:C$1185)-ROW(C$41)+1),ROWS(D$41:D439))),"")</f>
        <v>IfcFlowFitting.ElementoDocumenti.MUM</v>
      </c>
      <c r="E439" s="189">
        <f t="shared" ca="1" si="49"/>
        <v>15</v>
      </c>
      <c r="F439" s="207" t="str">
        <f t="shared" ca="1" si="50"/>
        <v>IfcFlowFitting</v>
      </c>
      <c r="G439" s="189">
        <f t="shared" ca="1" si="51"/>
        <v>33</v>
      </c>
      <c r="H439" s="207" t="str">
        <f t="shared" ca="1" si="52"/>
        <v>ElementoDocumenti</v>
      </c>
      <c r="I439" s="189">
        <f t="shared" ca="1" si="53"/>
        <v>36</v>
      </c>
      <c r="J439" s="189">
        <f t="shared" ca="1" si="54"/>
        <v>3</v>
      </c>
      <c r="K439" s="207" t="str">
        <f t="shared" ca="1" si="55"/>
        <v>MUM</v>
      </c>
    </row>
    <row r="440" spans="3:11" x14ac:dyDescent="0.25">
      <c r="C440" s="205" t="str">
        <f t="shared" ca="1" si="48"/>
        <v/>
      </c>
      <c r="D440" s="205" t="str">
        <f t="array" aca="1" ref="D440" ca="1">IFERROR(INDEX(C$41:C$1185,SMALL(IF(C$41:C$1185&lt;&gt;"",ROW(C$41:C$1185)-ROW(C$41)+1),ROWS(D$41:D440))),"")</f>
        <v>IfcFlowFitting.ElementoDocumenti.SchedaTecnica</v>
      </c>
      <c r="E440" s="189">
        <f t="shared" ca="1" si="49"/>
        <v>15</v>
      </c>
      <c r="F440" s="207" t="str">
        <f t="shared" ca="1" si="50"/>
        <v>IfcFlowFitting</v>
      </c>
      <c r="G440" s="189">
        <f t="shared" ca="1" si="51"/>
        <v>33</v>
      </c>
      <c r="H440" s="207" t="str">
        <f t="shared" ca="1" si="52"/>
        <v>ElementoDocumenti</v>
      </c>
      <c r="I440" s="189">
        <f t="shared" ca="1" si="53"/>
        <v>46</v>
      </c>
      <c r="J440" s="189">
        <f t="shared" ca="1" si="54"/>
        <v>13</v>
      </c>
      <c r="K440" s="207" t="str">
        <f t="shared" ca="1" si="55"/>
        <v>SchedaTecnica</v>
      </c>
    </row>
    <row r="441" spans="3:11" x14ac:dyDescent="0.25">
      <c r="C441" s="205" t="str">
        <f t="shared" ca="1" si="48"/>
        <v/>
      </c>
      <c r="D441" s="205" t="str">
        <f t="array" aca="1" ref="D441" ca="1">IFERROR(INDEX(C$41:C$1185,SMALL(IF(C$41:C$1185&lt;&gt;"",ROW(C$41:C$1185)-ROW(C$41)+1),ROWS(D$41:D441))),"")</f>
        <v>IfcFlowFitting.ElementoDocumenti.Website</v>
      </c>
      <c r="E441" s="189">
        <f t="shared" ca="1" si="49"/>
        <v>15</v>
      </c>
      <c r="F441" s="207" t="str">
        <f t="shared" ca="1" si="50"/>
        <v>IfcFlowFitting</v>
      </c>
      <c r="G441" s="189">
        <f t="shared" ca="1" si="51"/>
        <v>33</v>
      </c>
      <c r="H441" s="207" t="str">
        <f t="shared" ca="1" si="52"/>
        <v>ElementoDocumenti</v>
      </c>
      <c r="I441" s="189">
        <f t="shared" ca="1" si="53"/>
        <v>40</v>
      </c>
      <c r="J441" s="189">
        <f t="shared" ca="1" si="54"/>
        <v>7</v>
      </c>
      <c r="K441" s="207" t="str">
        <f t="shared" ca="1" si="55"/>
        <v>Website</v>
      </c>
    </row>
    <row r="442" spans="3:11" x14ac:dyDescent="0.25">
      <c r="C442" s="205" t="str">
        <f t="shared" ca="1" si="48"/>
        <v/>
      </c>
      <c r="D442" s="205" t="str">
        <f t="array" aca="1" ref="D442" ca="1">IFERROR(INDEX(C$41:C$1185,SMALL(IF(C$41:C$1185&lt;&gt;"",ROW(C$41:C$1185)-ROW(C$41)+1),ROWS(D$41:D442))),"")</f>
        <v>IfcFlowFitting.ElementoDocumenti.DB</v>
      </c>
      <c r="E442" s="189">
        <f t="shared" ca="1" si="49"/>
        <v>15</v>
      </c>
      <c r="F442" s="207" t="str">
        <f t="shared" ca="1" si="50"/>
        <v>IfcFlowFitting</v>
      </c>
      <c r="G442" s="189">
        <f t="shared" ca="1" si="51"/>
        <v>33</v>
      </c>
      <c r="H442" s="207" t="str">
        <f t="shared" ca="1" si="52"/>
        <v>ElementoDocumenti</v>
      </c>
      <c r="I442" s="189">
        <f t="shared" ca="1" si="53"/>
        <v>35</v>
      </c>
      <c r="J442" s="189">
        <f t="shared" ca="1" si="54"/>
        <v>2</v>
      </c>
      <c r="K442" s="207" t="str">
        <f t="shared" ca="1" si="55"/>
        <v>DB</v>
      </c>
    </row>
    <row r="443" spans="3:11" x14ac:dyDescent="0.25">
      <c r="C443" s="205" t="str">
        <f t="shared" ca="1" si="48"/>
        <v>IfcRailing.ElementoCodifica.ClasseElementoTecnico</v>
      </c>
      <c r="D443" s="205" t="str">
        <f t="array" aca="1" ref="D443" ca="1">IFERROR(INDEX(C$41:C$1185,SMALL(IF(C$41:C$1185&lt;&gt;"",ROW(C$41:C$1185)-ROW(C$41)+1),ROWS(D$41:D443))),"")</f>
        <v>IfcFlowFitting.ElementoDocumenti.CertProd</v>
      </c>
      <c r="E443" s="189">
        <f t="shared" ca="1" si="49"/>
        <v>15</v>
      </c>
      <c r="F443" s="207" t="str">
        <f t="shared" ca="1" si="50"/>
        <v>IfcFlowFitting</v>
      </c>
      <c r="G443" s="189">
        <f t="shared" ca="1" si="51"/>
        <v>33</v>
      </c>
      <c r="H443" s="207" t="str">
        <f t="shared" ca="1" si="52"/>
        <v>ElementoDocumenti</v>
      </c>
      <c r="I443" s="189">
        <f t="shared" ca="1" si="53"/>
        <v>41</v>
      </c>
      <c r="J443" s="189">
        <f t="shared" ca="1" si="54"/>
        <v>8</v>
      </c>
      <c r="K443" s="207" t="str">
        <f t="shared" ca="1" si="55"/>
        <v>CertProd</v>
      </c>
    </row>
    <row r="444" spans="3:11" x14ac:dyDescent="0.25">
      <c r="C444" s="205" t="str">
        <f t="shared" ca="1" si="48"/>
        <v>IfcRailing.ElementoFase.Stato</v>
      </c>
      <c r="D444" s="205" t="str">
        <f t="array" aca="1" ref="D444" ca="1">IFERROR(INDEX(C$41:C$1185,SMALL(IF(C$41:C$1185&lt;&gt;"",ROW(C$41:C$1185)-ROW(C$41)+1),ROWS(D$41:D444))),"")</f>
        <v>IfcFlowFitting.ElementoDocumenti.SertSupl</v>
      </c>
      <c r="E444" s="189">
        <f t="shared" ca="1" si="49"/>
        <v>15</v>
      </c>
      <c r="F444" s="207" t="str">
        <f t="shared" ca="1" si="50"/>
        <v>IfcFlowFitting</v>
      </c>
      <c r="G444" s="189">
        <f t="shared" ca="1" si="51"/>
        <v>33</v>
      </c>
      <c r="H444" s="207" t="str">
        <f t="shared" ca="1" si="52"/>
        <v>ElementoDocumenti</v>
      </c>
      <c r="I444" s="189">
        <f t="shared" ca="1" si="53"/>
        <v>41</v>
      </c>
      <c r="J444" s="189">
        <f t="shared" ca="1" si="54"/>
        <v>8</v>
      </c>
      <c r="K444" s="207" t="str">
        <f t="shared" ca="1" si="55"/>
        <v>SertSupl</v>
      </c>
    </row>
    <row r="445" spans="3:11" x14ac:dyDescent="0.25">
      <c r="C445" s="205" t="str">
        <f t="shared" ca="1" si="48"/>
        <v/>
      </c>
      <c r="D445" s="205" t="str">
        <f t="array" aca="1" ref="D445" ca="1">IFERROR(INDEX(C$41:C$1185,SMALL(IF(C$41:C$1185&lt;&gt;"",ROW(C$41:C$1185)-ROW(C$41)+1),ROWS(D$41:D445))),"")</f>
        <v>IfcFlowFitting.ElementoDocumenti.CertOmo</v>
      </c>
      <c r="E445" s="189">
        <f t="shared" ca="1" si="49"/>
        <v>15</v>
      </c>
      <c r="F445" s="207" t="str">
        <f t="shared" ca="1" si="50"/>
        <v>IfcFlowFitting</v>
      </c>
      <c r="G445" s="189">
        <f t="shared" ca="1" si="51"/>
        <v>33</v>
      </c>
      <c r="H445" s="207" t="str">
        <f t="shared" ca="1" si="52"/>
        <v>ElementoDocumenti</v>
      </c>
      <c r="I445" s="189">
        <f t="shared" ca="1" si="53"/>
        <v>40</v>
      </c>
      <c r="J445" s="189">
        <f t="shared" ca="1" si="54"/>
        <v>7</v>
      </c>
      <c r="K445" s="207" t="str">
        <f t="shared" ca="1" si="55"/>
        <v>CertOmo</v>
      </c>
    </row>
    <row r="446" spans="3:11" x14ac:dyDescent="0.25">
      <c r="C446" s="205" t="str">
        <f t="shared" ca="1" si="48"/>
        <v>IfcRailing.ElementoDocumenti.SchedaTecnica</v>
      </c>
      <c r="D446" s="205" t="str">
        <f t="array" aca="1" ref="D446" ca="1">IFERROR(INDEX(C$41:C$1185,SMALL(IF(C$41:C$1185&lt;&gt;"",ROW(C$41:C$1185)-ROW(C$41)+1),ROWS(D$41:D446))),"")</f>
        <v>IfcFlowFitting.ElementoDocumenti.SchedaMontaggio</v>
      </c>
      <c r="E446" s="189">
        <f t="shared" ca="1" si="49"/>
        <v>15</v>
      </c>
      <c r="F446" s="207" t="str">
        <f t="shared" ca="1" si="50"/>
        <v>IfcFlowFitting</v>
      </c>
      <c r="G446" s="189">
        <f t="shared" ca="1" si="51"/>
        <v>33</v>
      </c>
      <c r="H446" s="207" t="str">
        <f t="shared" ca="1" si="52"/>
        <v>ElementoDocumenti</v>
      </c>
      <c r="I446" s="189">
        <f t="shared" ca="1" si="53"/>
        <v>48</v>
      </c>
      <c r="J446" s="189">
        <f t="shared" ca="1" si="54"/>
        <v>15</v>
      </c>
      <c r="K446" s="207" t="str">
        <f t="shared" ca="1" si="55"/>
        <v>SchedaMontaggio</v>
      </c>
    </row>
    <row r="447" spans="3:11" x14ac:dyDescent="0.25">
      <c r="C447" s="205" t="str">
        <f t="shared" ca="1" si="48"/>
        <v>IfcRailing.ElementoDocumenti.Website</v>
      </c>
      <c r="D447" s="205" t="str">
        <f t="array" aca="1" ref="D447" ca="1">IFERROR(INDEX(C$41:C$1185,SMALL(IF(C$41:C$1185&lt;&gt;"",ROW(C$41:C$1185)-ROW(C$41)+1),ROWS(D$41:D447))),"")</f>
        <v>IfcFlowFitting.ElementoDocumenti.Installazione</v>
      </c>
      <c r="E447" s="189">
        <f t="shared" ca="1" si="49"/>
        <v>15</v>
      </c>
      <c r="F447" s="207" t="str">
        <f t="shared" ca="1" si="50"/>
        <v>IfcFlowFitting</v>
      </c>
      <c r="G447" s="189">
        <f t="shared" ca="1" si="51"/>
        <v>33</v>
      </c>
      <c r="H447" s="207" t="str">
        <f t="shared" ca="1" si="52"/>
        <v>ElementoDocumenti</v>
      </c>
      <c r="I447" s="189">
        <f t="shared" ca="1" si="53"/>
        <v>46</v>
      </c>
      <c r="J447" s="189">
        <f t="shared" ca="1" si="54"/>
        <v>13</v>
      </c>
      <c r="K447" s="207" t="str">
        <f t="shared" ca="1" si="55"/>
        <v>Installazione</v>
      </c>
    </row>
    <row r="448" spans="3:11" x14ac:dyDescent="0.25">
      <c r="C448" s="205" t="str">
        <f t="shared" ca="1" si="48"/>
        <v>IfcRailing.ElementoDocumenti.DB</v>
      </c>
      <c r="D448" s="205" t="str">
        <f t="array" aca="1" ref="D448" ca="1">IFERROR(INDEX(C$41:C$1185,SMALL(IF(C$41:C$1185&lt;&gt;"",ROW(C$41:C$1185)-ROW(C$41)+1),ROWS(D$41:D448))),"")</f>
        <v>IfcFlowFitting.ElementoDocumenti.MatSupp</v>
      </c>
      <c r="E448" s="189">
        <f t="shared" ca="1" si="49"/>
        <v>15</v>
      </c>
      <c r="F448" s="207" t="str">
        <f t="shared" ca="1" si="50"/>
        <v>IfcFlowFitting</v>
      </c>
      <c r="G448" s="189">
        <f t="shared" ca="1" si="51"/>
        <v>33</v>
      </c>
      <c r="H448" s="207" t="str">
        <f t="shared" ca="1" si="52"/>
        <v>ElementoDocumenti</v>
      </c>
      <c r="I448" s="189">
        <f t="shared" ca="1" si="53"/>
        <v>40</v>
      </c>
      <c r="J448" s="189">
        <f t="shared" ca="1" si="54"/>
        <v>7</v>
      </c>
      <c r="K448" s="207" t="str">
        <f t="shared" ca="1" si="55"/>
        <v>MatSupp</v>
      </c>
    </row>
    <row r="449" spans="3:11" x14ac:dyDescent="0.25">
      <c r="C449" s="205" t="str">
        <f t="shared" ca="1" si="48"/>
        <v>IfcRailing.ElementoDocumenti.CertProd</v>
      </c>
      <c r="D449" s="205" t="str">
        <f t="array" aca="1" ref="D449" ca="1">IFERROR(INDEX(C$41:C$1185,SMALL(IF(C$41:C$1185&lt;&gt;"",ROW(C$41:C$1185)-ROW(C$41)+1),ROWS(D$41:D449))),"")</f>
        <v>IfcFlowFitting.ElementoDocumenti.Conformità</v>
      </c>
      <c r="E449" s="189">
        <f t="shared" ca="1" si="49"/>
        <v>15</v>
      </c>
      <c r="F449" s="207" t="str">
        <f t="shared" ca="1" si="50"/>
        <v>IfcFlowFitting</v>
      </c>
      <c r="G449" s="189">
        <f t="shared" ca="1" si="51"/>
        <v>33</v>
      </c>
      <c r="H449" s="207" t="str">
        <f t="shared" ca="1" si="52"/>
        <v>ElementoDocumenti</v>
      </c>
      <c r="I449" s="189">
        <f t="shared" ca="1" si="53"/>
        <v>43</v>
      </c>
      <c r="J449" s="189">
        <f t="shared" ca="1" si="54"/>
        <v>10</v>
      </c>
      <c r="K449" s="207" t="str">
        <f t="shared" ca="1" si="55"/>
        <v>Conformità</v>
      </c>
    </row>
    <row r="450" spans="3:11" x14ac:dyDescent="0.25">
      <c r="C450" s="205" t="str">
        <f t="shared" ca="1" si="48"/>
        <v>IfcRailing.ElementoDocumenti.SertSupl</v>
      </c>
      <c r="D450" s="205" t="str">
        <f t="array" aca="1" ref="D450" ca="1">IFERROR(INDEX(C$41:C$1185,SMALL(IF(C$41:C$1185&lt;&gt;"",ROW(C$41:C$1185)-ROW(C$41)+1),ROWS(D$41:D450))),"")</f>
        <v>IfcFlowMovingDevice .ElementoDatiAnagrafici.Numero_di_serie</v>
      </c>
      <c r="E450" s="189">
        <f t="shared" ca="1" si="49"/>
        <v>21</v>
      </c>
      <c r="F450" s="207" t="str">
        <f t="shared" ca="1" si="50"/>
        <v>IfcFlowMovingDevice </v>
      </c>
      <c r="G450" s="189">
        <f t="shared" ca="1" si="51"/>
        <v>44</v>
      </c>
      <c r="H450" s="207" t="str">
        <f t="shared" ca="1" si="52"/>
        <v>ElementoDatiAnagrafici</v>
      </c>
      <c r="I450" s="189">
        <f t="shared" ca="1" si="53"/>
        <v>59</v>
      </c>
      <c r="J450" s="189">
        <f t="shared" ca="1" si="54"/>
        <v>15</v>
      </c>
      <c r="K450" s="207" t="str">
        <f t="shared" ca="1" si="55"/>
        <v>Numero_di_serie</v>
      </c>
    </row>
    <row r="451" spans="3:11" x14ac:dyDescent="0.25">
      <c r="C451" s="205" t="str">
        <f t="shared" ca="1" si="48"/>
        <v/>
      </c>
      <c r="D451" s="205" t="str">
        <f t="array" aca="1" ref="D451" ca="1">IFERROR(INDEX(C$41:C$1185,SMALL(IF(C$41:C$1185&lt;&gt;"",ROW(C$41:C$1185)-ROW(C$41)+1),ROWS(D$41:D451))),"")</f>
        <v>IfcFlowMovingDevice .ElementoDatiAnagrafici.Fornitore</v>
      </c>
      <c r="E451" s="189">
        <f t="shared" ca="1" si="49"/>
        <v>21</v>
      </c>
      <c r="F451" s="207" t="str">
        <f t="shared" ca="1" si="50"/>
        <v>IfcFlowMovingDevice </v>
      </c>
      <c r="G451" s="189">
        <f t="shared" ca="1" si="51"/>
        <v>44</v>
      </c>
      <c r="H451" s="207" t="str">
        <f t="shared" ca="1" si="52"/>
        <v>ElementoDatiAnagrafici</v>
      </c>
      <c r="I451" s="189">
        <f t="shared" ca="1" si="53"/>
        <v>53</v>
      </c>
      <c r="J451" s="189">
        <f t="shared" ca="1" si="54"/>
        <v>9</v>
      </c>
      <c r="K451" s="207" t="str">
        <f t="shared" ca="1" si="55"/>
        <v>Fornitore</v>
      </c>
    </row>
    <row r="452" spans="3:11" x14ac:dyDescent="0.25">
      <c r="C452" s="205" t="str">
        <f t="shared" ca="1" si="48"/>
        <v>IfcRailing.ElementoDocumenti.SchedaMontaggio</v>
      </c>
      <c r="D452" s="205" t="str">
        <f t="array" aca="1" ref="D452" ca="1">IFERROR(INDEX(C$41:C$1185,SMALL(IF(C$41:C$1185&lt;&gt;"",ROW(C$41:C$1185)-ROW(C$41)+1),ROWS(D$41:D452))),"")</f>
        <v>IfcFlowMovingDevice .ElementoDatiAnagrafici.Installatore</v>
      </c>
      <c r="E452" s="189">
        <f t="shared" ca="1" si="49"/>
        <v>21</v>
      </c>
      <c r="F452" s="207" t="str">
        <f t="shared" ca="1" si="50"/>
        <v>IfcFlowMovingDevice </v>
      </c>
      <c r="G452" s="189">
        <f t="shared" ca="1" si="51"/>
        <v>44</v>
      </c>
      <c r="H452" s="207" t="str">
        <f t="shared" ca="1" si="52"/>
        <v>ElementoDatiAnagrafici</v>
      </c>
      <c r="I452" s="189">
        <f t="shared" ca="1" si="53"/>
        <v>56</v>
      </c>
      <c r="J452" s="189">
        <f t="shared" ca="1" si="54"/>
        <v>12</v>
      </c>
      <c r="K452" s="207" t="str">
        <f t="shared" ca="1" si="55"/>
        <v>Installatore</v>
      </c>
    </row>
    <row r="453" spans="3:11" x14ac:dyDescent="0.25">
      <c r="C453" s="205" t="str">
        <f t="shared" ca="1" si="48"/>
        <v>IfcRailing.ElementoDocumenti.Installazione</v>
      </c>
      <c r="D453" s="205" t="str">
        <f t="array" aca="1" ref="D453" ca="1">IFERROR(INDEX(C$41:C$1185,SMALL(IF(C$41:C$1185&lt;&gt;"",ROW(C$41:C$1185)-ROW(C$41)+1),ROWS(D$41:D453))),"")</f>
        <v>IfcFlowMovingDevice .ElementoDatiAnagrafici.Descrizione</v>
      </c>
      <c r="E453" s="189">
        <f t="shared" ca="1" si="49"/>
        <v>21</v>
      </c>
      <c r="F453" s="207" t="str">
        <f t="shared" ca="1" si="50"/>
        <v>IfcFlowMovingDevice </v>
      </c>
      <c r="G453" s="189">
        <f t="shared" ca="1" si="51"/>
        <v>44</v>
      </c>
      <c r="H453" s="207" t="str">
        <f t="shared" ca="1" si="52"/>
        <v>ElementoDatiAnagrafici</v>
      </c>
      <c r="I453" s="189">
        <f t="shared" ca="1" si="53"/>
        <v>55</v>
      </c>
      <c r="J453" s="189">
        <f t="shared" ca="1" si="54"/>
        <v>11</v>
      </c>
      <c r="K453" s="207" t="str">
        <f t="shared" ca="1" si="55"/>
        <v>Descrizione</v>
      </c>
    </row>
    <row r="454" spans="3:11" x14ac:dyDescent="0.25">
      <c r="C454" s="205" t="str">
        <f t="shared" ca="1" si="48"/>
        <v>IfcRailing.ElementoDocumenti.MatSupp</v>
      </c>
      <c r="D454" s="205" t="str">
        <f t="array" aca="1" ref="D454" ca="1">IFERROR(INDEX(C$41:C$1185,SMALL(IF(C$41:C$1185&lt;&gt;"",ROW(C$41:C$1185)-ROW(C$41)+1),ROWS(D$41:D454))),"")</f>
        <v>IfcFlowMovingDevice .ElementoDatiAnagrafici.Modello</v>
      </c>
      <c r="E454" s="189">
        <f t="shared" ca="1" si="49"/>
        <v>21</v>
      </c>
      <c r="F454" s="207" t="str">
        <f t="shared" ca="1" si="50"/>
        <v>IfcFlowMovingDevice </v>
      </c>
      <c r="G454" s="189">
        <f t="shared" ca="1" si="51"/>
        <v>44</v>
      </c>
      <c r="H454" s="207" t="str">
        <f t="shared" ca="1" si="52"/>
        <v>ElementoDatiAnagrafici</v>
      </c>
      <c r="I454" s="189">
        <f t="shared" ca="1" si="53"/>
        <v>51</v>
      </c>
      <c r="J454" s="189">
        <f t="shared" ca="1" si="54"/>
        <v>7</v>
      </c>
      <c r="K454" s="207" t="str">
        <f t="shared" ca="1" si="55"/>
        <v>Modello</v>
      </c>
    </row>
    <row r="455" spans="3:11" x14ac:dyDescent="0.25">
      <c r="C455" s="205" t="str">
        <f t="shared" ca="1" si="48"/>
        <v/>
      </c>
      <c r="D455" s="205" t="str">
        <f t="array" aca="1" ref="D455" ca="1">IFERROR(INDEX(C$41:C$1185,SMALL(IF(C$41:C$1185&lt;&gt;"",ROW(C$41:C$1185)-ROW(C$41)+1),ROWS(D$41:D455))),"")</f>
        <v>IfcFlowMovingDevice .ElementoDatiAnagrafici.Produttore</v>
      </c>
      <c r="E455" s="189">
        <f t="shared" ca="1" si="49"/>
        <v>21</v>
      </c>
      <c r="F455" s="207" t="str">
        <f t="shared" ca="1" si="50"/>
        <v>IfcFlowMovingDevice </v>
      </c>
      <c r="G455" s="189">
        <f t="shared" ca="1" si="51"/>
        <v>44</v>
      </c>
      <c r="H455" s="207" t="str">
        <f t="shared" ca="1" si="52"/>
        <v>ElementoDatiAnagrafici</v>
      </c>
      <c r="I455" s="189">
        <f t="shared" ca="1" si="53"/>
        <v>54</v>
      </c>
      <c r="J455" s="189">
        <f t="shared" ca="1" si="54"/>
        <v>10</v>
      </c>
      <c r="K455" s="207" t="str">
        <f t="shared" ca="1" si="55"/>
        <v>Produttore</v>
      </c>
    </row>
    <row r="456" spans="3:11" x14ac:dyDescent="0.25">
      <c r="C456" s="205" t="str">
        <f t="shared" ca="1" si="48"/>
        <v/>
      </c>
      <c r="D456" s="205" t="str">
        <f t="array" aca="1" ref="D456" ca="1">IFERROR(INDEX(C$41:C$1185,SMALL(IF(C$41:C$1185&lt;&gt;"",ROW(C$41:C$1185)-ROW(C$41)+1),ROWS(D$41:D456))),"")</f>
        <v>IfcFlowMovingDevice .ElementoCodifica.ClasseElementoTecnico</v>
      </c>
      <c r="E456" s="189">
        <f t="shared" ca="1" si="49"/>
        <v>21</v>
      </c>
      <c r="F456" s="207" t="str">
        <f t="shared" ca="1" si="50"/>
        <v>IfcFlowMovingDevice </v>
      </c>
      <c r="G456" s="189">
        <f t="shared" ca="1" si="51"/>
        <v>38</v>
      </c>
      <c r="H456" s="207" t="str">
        <f t="shared" ca="1" si="52"/>
        <v>ElementoCodifica</v>
      </c>
      <c r="I456" s="189">
        <f t="shared" ca="1" si="53"/>
        <v>59</v>
      </c>
      <c r="J456" s="189">
        <f t="shared" ca="1" si="54"/>
        <v>21</v>
      </c>
      <c r="K456" s="207" t="str">
        <f t="shared" ca="1" si="55"/>
        <v>ClasseElementoTecnico</v>
      </c>
    </row>
    <row r="457" spans="3:11" x14ac:dyDescent="0.25">
      <c r="C457" s="205" t="str">
        <f t="shared" ca="1" si="48"/>
        <v/>
      </c>
      <c r="D457" s="205" t="str">
        <f t="array" aca="1" ref="D457" ca="1">IFERROR(INDEX(C$41:C$1185,SMALL(IF(C$41:C$1185&lt;&gt;"",ROW(C$41:C$1185)-ROW(C$41)+1),ROWS(D$41:D457))),"")</f>
        <v>IfcFlowMovingDevice .ElementoFase.Stato</v>
      </c>
      <c r="E457" s="189">
        <f t="shared" ca="1" si="49"/>
        <v>21</v>
      </c>
      <c r="F457" s="207" t="str">
        <f t="shared" ca="1" si="50"/>
        <v>IfcFlowMovingDevice </v>
      </c>
      <c r="G457" s="189">
        <f t="shared" ca="1" si="51"/>
        <v>34</v>
      </c>
      <c r="H457" s="207" t="str">
        <f t="shared" ca="1" si="52"/>
        <v>ElementoFase</v>
      </c>
      <c r="I457" s="189">
        <f t="shared" ca="1" si="53"/>
        <v>39</v>
      </c>
      <c r="J457" s="189">
        <f t="shared" ca="1" si="54"/>
        <v>5</v>
      </c>
      <c r="K457" s="207" t="str">
        <f t="shared" ca="1" si="55"/>
        <v>Stato</v>
      </c>
    </row>
    <row r="458" spans="3:11" x14ac:dyDescent="0.25">
      <c r="C458" s="205" t="str">
        <f t="shared" ca="1" si="48"/>
        <v>IfcReinforcingBar.ElementoDatiAnagrafici.Fornitore</v>
      </c>
      <c r="D458" s="205" t="str">
        <f t="array" aca="1" ref="D458" ca="1">IFERROR(INDEX(C$41:C$1185,SMALL(IF(C$41:C$1185&lt;&gt;"",ROW(C$41:C$1185)-ROW(C$41)+1),ROWS(D$41:D458))),"")</f>
        <v>IfcFlowMovingDevice .ElementoDocumenti.MUM</v>
      </c>
      <c r="E458" s="189">
        <f t="shared" ca="1" si="49"/>
        <v>21</v>
      </c>
      <c r="F458" s="207" t="str">
        <f t="shared" ca="1" si="50"/>
        <v>IfcFlowMovingDevice </v>
      </c>
      <c r="G458" s="189">
        <f t="shared" ca="1" si="51"/>
        <v>39</v>
      </c>
      <c r="H458" s="207" t="str">
        <f t="shared" ca="1" si="52"/>
        <v>ElementoDocumenti</v>
      </c>
      <c r="I458" s="189">
        <f t="shared" ca="1" si="53"/>
        <v>42</v>
      </c>
      <c r="J458" s="189">
        <f t="shared" ca="1" si="54"/>
        <v>3</v>
      </c>
      <c r="K458" s="207" t="str">
        <f t="shared" ca="1" si="55"/>
        <v>MUM</v>
      </c>
    </row>
    <row r="459" spans="3:11" x14ac:dyDescent="0.25">
      <c r="C459" s="205" t="str">
        <f t="shared" ca="1" si="48"/>
        <v/>
      </c>
      <c r="D459" s="205" t="str">
        <f t="array" aca="1" ref="D459" ca="1">IFERROR(INDEX(C$41:C$1185,SMALL(IF(C$41:C$1185&lt;&gt;"",ROW(C$41:C$1185)-ROW(C$41)+1),ROWS(D$41:D459))),"")</f>
        <v>IfcFlowMovingDevice .ElementoDocumenti.SchedaTecnica</v>
      </c>
      <c r="E459" s="189">
        <f t="shared" ca="1" si="49"/>
        <v>21</v>
      </c>
      <c r="F459" s="207" t="str">
        <f t="shared" ca="1" si="50"/>
        <v>IfcFlowMovingDevice </v>
      </c>
      <c r="G459" s="189">
        <f t="shared" ca="1" si="51"/>
        <v>39</v>
      </c>
      <c r="H459" s="207" t="str">
        <f t="shared" ca="1" si="52"/>
        <v>ElementoDocumenti</v>
      </c>
      <c r="I459" s="189">
        <f t="shared" ca="1" si="53"/>
        <v>52</v>
      </c>
      <c r="J459" s="189">
        <f t="shared" ca="1" si="54"/>
        <v>13</v>
      </c>
      <c r="K459" s="207" t="str">
        <f t="shared" ca="1" si="55"/>
        <v>SchedaTecnica</v>
      </c>
    </row>
    <row r="460" spans="3:11" x14ac:dyDescent="0.25">
      <c r="C460" s="205" t="str">
        <f t="shared" ca="1" si="48"/>
        <v>IfcReinforcingBar.ElementoDatiAnagrafici.Descrizione</v>
      </c>
      <c r="D460" s="205" t="str">
        <f t="array" aca="1" ref="D460" ca="1">IFERROR(INDEX(C$41:C$1185,SMALL(IF(C$41:C$1185&lt;&gt;"",ROW(C$41:C$1185)-ROW(C$41)+1),ROWS(D$41:D460))),"")</f>
        <v>IfcFlowMovingDevice .ElementoDocumenti.Website</v>
      </c>
      <c r="E460" s="189">
        <f t="shared" ca="1" si="49"/>
        <v>21</v>
      </c>
      <c r="F460" s="207" t="str">
        <f t="shared" ca="1" si="50"/>
        <v>IfcFlowMovingDevice </v>
      </c>
      <c r="G460" s="189">
        <f t="shared" ca="1" si="51"/>
        <v>39</v>
      </c>
      <c r="H460" s="207" t="str">
        <f t="shared" ca="1" si="52"/>
        <v>ElementoDocumenti</v>
      </c>
      <c r="I460" s="189">
        <f t="shared" ca="1" si="53"/>
        <v>46</v>
      </c>
      <c r="J460" s="189">
        <f t="shared" ca="1" si="54"/>
        <v>7</v>
      </c>
      <c r="K460" s="207" t="str">
        <f t="shared" ca="1" si="55"/>
        <v>Website</v>
      </c>
    </row>
    <row r="461" spans="3:11" x14ac:dyDescent="0.25">
      <c r="C461" s="205" t="str">
        <f t="shared" ca="1" si="48"/>
        <v/>
      </c>
      <c r="D461" s="205" t="str">
        <f t="array" aca="1" ref="D461" ca="1">IFERROR(INDEX(C$41:C$1185,SMALL(IF(C$41:C$1185&lt;&gt;"",ROW(C$41:C$1185)-ROW(C$41)+1),ROWS(D$41:D461))),"")</f>
        <v>IfcFlowMovingDevice .ElementoDocumenti.DB</v>
      </c>
      <c r="E461" s="189">
        <f t="shared" ca="1" si="49"/>
        <v>21</v>
      </c>
      <c r="F461" s="207" t="str">
        <f t="shared" ca="1" si="50"/>
        <v>IfcFlowMovingDevice </v>
      </c>
      <c r="G461" s="189">
        <f t="shared" ca="1" si="51"/>
        <v>39</v>
      </c>
      <c r="H461" s="207" t="str">
        <f t="shared" ca="1" si="52"/>
        <v>ElementoDocumenti</v>
      </c>
      <c r="I461" s="189">
        <f t="shared" ca="1" si="53"/>
        <v>41</v>
      </c>
      <c r="J461" s="189">
        <f t="shared" ca="1" si="54"/>
        <v>2</v>
      </c>
      <c r="K461" s="207" t="str">
        <f t="shared" ca="1" si="55"/>
        <v>DB</v>
      </c>
    </row>
    <row r="462" spans="3:11" x14ac:dyDescent="0.25">
      <c r="C462" s="205" t="str">
        <f t="shared" ca="1" si="48"/>
        <v>IfcReinforcingBar.ElementoDatiAnagrafici.Produttore</v>
      </c>
      <c r="D462" s="205" t="str">
        <f t="array" aca="1" ref="D462" ca="1">IFERROR(INDEX(C$41:C$1185,SMALL(IF(C$41:C$1185&lt;&gt;"",ROW(C$41:C$1185)-ROW(C$41)+1),ROWS(D$41:D462))),"")</f>
        <v>IfcFlowMovingDevice .ElementoDocumenti.CertProd</v>
      </c>
      <c r="E462" s="189">
        <f t="shared" ca="1" si="49"/>
        <v>21</v>
      </c>
      <c r="F462" s="207" t="str">
        <f t="shared" ca="1" si="50"/>
        <v>IfcFlowMovingDevice </v>
      </c>
      <c r="G462" s="189">
        <f t="shared" ca="1" si="51"/>
        <v>39</v>
      </c>
      <c r="H462" s="207" t="str">
        <f t="shared" ca="1" si="52"/>
        <v>ElementoDocumenti</v>
      </c>
      <c r="I462" s="189">
        <f t="shared" ca="1" si="53"/>
        <v>47</v>
      </c>
      <c r="J462" s="189">
        <f t="shared" ca="1" si="54"/>
        <v>8</v>
      </c>
      <c r="K462" s="207" t="str">
        <f t="shared" ca="1" si="55"/>
        <v>CertProd</v>
      </c>
    </row>
    <row r="463" spans="3:11" x14ac:dyDescent="0.25">
      <c r="C463" s="205" t="str">
        <f t="shared" ca="1" si="48"/>
        <v/>
      </c>
      <c r="D463" s="205" t="str">
        <f t="array" aca="1" ref="D463" ca="1">IFERROR(INDEX(C$41:C$1185,SMALL(IF(C$41:C$1185&lt;&gt;"",ROW(C$41:C$1185)-ROW(C$41)+1),ROWS(D$41:D463))),"")</f>
        <v>IfcFlowMovingDevice .ElementoDocumenti.SertSupl</v>
      </c>
      <c r="E463" s="189">
        <f t="shared" ca="1" si="49"/>
        <v>21</v>
      </c>
      <c r="F463" s="207" t="str">
        <f t="shared" ca="1" si="50"/>
        <v>IfcFlowMovingDevice </v>
      </c>
      <c r="G463" s="189">
        <f t="shared" ca="1" si="51"/>
        <v>39</v>
      </c>
      <c r="H463" s="207" t="str">
        <f t="shared" ca="1" si="52"/>
        <v>ElementoDocumenti</v>
      </c>
      <c r="I463" s="189">
        <f t="shared" ca="1" si="53"/>
        <v>47</v>
      </c>
      <c r="J463" s="189">
        <f t="shared" ca="1" si="54"/>
        <v>8</v>
      </c>
      <c r="K463" s="207" t="str">
        <f t="shared" ca="1" si="55"/>
        <v>SertSupl</v>
      </c>
    </row>
    <row r="464" spans="3:11" x14ac:dyDescent="0.25">
      <c r="C464" s="205" t="str">
        <f t="shared" ca="1" si="48"/>
        <v/>
      </c>
      <c r="D464" s="205" t="str">
        <f t="array" aca="1" ref="D464" ca="1">IFERROR(INDEX(C$41:C$1185,SMALL(IF(C$41:C$1185&lt;&gt;"",ROW(C$41:C$1185)-ROW(C$41)+1),ROWS(D$41:D464))),"")</f>
        <v>IfcFlowMovingDevice .ElementoDocumenti.CertOmo</v>
      </c>
      <c r="E464" s="189">
        <f t="shared" ca="1" si="49"/>
        <v>21</v>
      </c>
      <c r="F464" s="207" t="str">
        <f t="shared" ca="1" si="50"/>
        <v>IfcFlowMovingDevice </v>
      </c>
      <c r="G464" s="189">
        <f t="shared" ca="1" si="51"/>
        <v>39</v>
      </c>
      <c r="H464" s="207" t="str">
        <f t="shared" ca="1" si="52"/>
        <v>ElementoDocumenti</v>
      </c>
      <c r="I464" s="189">
        <f t="shared" ca="1" si="53"/>
        <v>46</v>
      </c>
      <c r="J464" s="189">
        <f t="shared" ca="1" si="54"/>
        <v>7</v>
      </c>
      <c r="K464" s="207" t="str">
        <f t="shared" ca="1" si="55"/>
        <v>CertOmo</v>
      </c>
    </row>
    <row r="465" spans="3:11" x14ac:dyDescent="0.25">
      <c r="C465" s="205" t="str">
        <f t="shared" ca="1" si="48"/>
        <v>IfcReinforcingBar.ElementoDatiQualitativi.Portante</v>
      </c>
      <c r="D465" s="205" t="str">
        <f t="array" aca="1" ref="D465" ca="1">IFERROR(INDEX(C$41:C$1185,SMALL(IF(C$41:C$1185&lt;&gt;"",ROW(C$41:C$1185)-ROW(C$41)+1),ROWS(D$41:D465))),"")</f>
        <v>IfcFlowMovingDevice .ElementoDocumenti.SchedaMontaggio</v>
      </c>
      <c r="E465" s="189">
        <f t="shared" ca="1" si="49"/>
        <v>21</v>
      </c>
      <c r="F465" s="207" t="str">
        <f t="shared" ca="1" si="50"/>
        <v>IfcFlowMovingDevice </v>
      </c>
      <c r="G465" s="189">
        <f t="shared" ca="1" si="51"/>
        <v>39</v>
      </c>
      <c r="H465" s="207" t="str">
        <f t="shared" ca="1" si="52"/>
        <v>ElementoDocumenti</v>
      </c>
      <c r="I465" s="189">
        <f t="shared" ca="1" si="53"/>
        <v>54</v>
      </c>
      <c r="J465" s="189">
        <f t="shared" ca="1" si="54"/>
        <v>15</v>
      </c>
      <c r="K465" s="207" t="str">
        <f t="shared" ca="1" si="55"/>
        <v>SchedaMontaggio</v>
      </c>
    </row>
    <row r="466" spans="3:11" x14ac:dyDescent="0.25">
      <c r="C466" s="205" t="str">
        <f t="shared" ca="1" si="48"/>
        <v/>
      </c>
      <c r="D466" s="205" t="str">
        <f t="array" aca="1" ref="D466" ca="1">IFERROR(INDEX(C$41:C$1185,SMALL(IF(C$41:C$1185&lt;&gt;"",ROW(C$41:C$1185)-ROW(C$41)+1),ROWS(D$41:D466))),"")</f>
        <v>IfcFlowMovingDevice .ElementoDocumenti.Installazione</v>
      </c>
      <c r="E466" s="189">
        <f t="shared" ca="1" si="49"/>
        <v>21</v>
      </c>
      <c r="F466" s="207" t="str">
        <f t="shared" ca="1" si="50"/>
        <v>IfcFlowMovingDevice </v>
      </c>
      <c r="G466" s="189">
        <f t="shared" ca="1" si="51"/>
        <v>39</v>
      </c>
      <c r="H466" s="207" t="str">
        <f t="shared" ca="1" si="52"/>
        <v>ElementoDocumenti</v>
      </c>
      <c r="I466" s="189">
        <f t="shared" ca="1" si="53"/>
        <v>52</v>
      </c>
      <c r="J466" s="189">
        <f t="shared" ca="1" si="54"/>
        <v>13</v>
      </c>
      <c r="K466" s="207" t="str">
        <f t="shared" ca="1" si="55"/>
        <v>Installazione</v>
      </c>
    </row>
    <row r="467" spans="3:11" x14ac:dyDescent="0.25">
      <c r="C467" s="205" t="str">
        <f t="shared" ca="1" si="48"/>
        <v>IfcReinforcingBar.ElementoDatiQualitativi.Tipologia costruttiva</v>
      </c>
      <c r="D467" s="205" t="str">
        <f t="array" aca="1" ref="D467" ca="1">IFERROR(INDEX(C$41:C$1185,SMALL(IF(C$41:C$1185&lt;&gt;"",ROW(C$41:C$1185)-ROW(C$41)+1),ROWS(D$41:D467))),"")</f>
        <v>IfcFlowMovingDevice .ElementoDocumenti.MatSupp</v>
      </c>
      <c r="E467" s="189">
        <f t="shared" ca="1" si="49"/>
        <v>21</v>
      </c>
      <c r="F467" s="207" t="str">
        <f t="shared" ca="1" si="50"/>
        <v>IfcFlowMovingDevice </v>
      </c>
      <c r="G467" s="189">
        <f t="shared" ca="1" si="51"/>
        <v>39</v>
      </c>
      <c r="H467" s="207" t="str">
        <f t="shared" ca="1" si="52"/>
        <v>ElementoDocumenti</v>
      </c>
      <c r="I467" s="189">
        <f t="shared" ca="1" si="53"/>
        <v>46</v>
      </c>
      <c r="J467" s="189">
        <f t="shared" ca="1" si="54"/>
        <v>7</v>
      </c>
      <c r="K467" s="207" t="str">
        <f t="shared" ca="1" si="55"/>
        <v>MatSupp</v>
      </c>
    </row>
    <row r="468" spans="3:11" x14ac:dyDescent="0.25">
      <c r="C468" s="205" t="str">
        <f t="shared" ca="1" si="48"/>
        <v>IfcReinforcingBar.ElementoDatiQualitativi.Criticità Riscontrata</v>
      </c>
      <c r="D468" s="205" t="str">
        <f t="array" aca="1" ref="D468" ca="1">IFERROR(INDEX(C$41:C$1185,SMALL(IF(C$41:C$1185&lt;&gt;"",ROW(C$41:C$1185)-ROW(C$41)+1),ROWS(D$41:D468))),"")</f>
        <v>IfcFlowMovingDevice .ElementoDocumenti.Collaudo</v>
      </c>
      <c r="E468" s="189">
        <f t="shared" ca="1" si="49"/>
        <v>21</v>
      </c>
      <c r="F468" s="207" t="str">
        <f t="shared" ca="1" si="50"/>
        <v>IfcFlowMovingDevice </v>
      </c>
      <c r="G468" s="189">
        <f t="shared" ca="1" si="51"/>
        <v>39</v>
      </c>
      <c r="H468" s="207" t="str">
        <f t="shared" ca="1" si="52"/>
        <v>ElementoDocumenti</v>
      </c>
      <c r="I468" s="189">
        <f t="shared" ca="1" si="53"/>
        <v>47</v>
      </c>
      <c r="J468" s="189">
        <f t="shared" ca="1" si="54"/>
        <v>8</v>
      </c>
      <c r="K468" s="207" t="str">
        <f t="shared" ca="1" si="55"/>
        <v>Collaudo</v>
      </c>
    </row>
    <row r="469" spans="3:11" x14ac:dyDescent="0.25">
      <c r="C469" s="205" t="str">
        <f t="shared" ca="1" si="48"/>
        <v/>
      </c>
      <c r="D469" s="205" t="str">
        <f t="array" aca="1" ref="D469" ca="1">IFERROR(INDEX(C$41:C$1185,SMALL(IF(C$41:C$1185&lt;&gt;"",ROW(C$41:C$1185)-ROW(C$41)+1),ROWS(D$41:D469))),"")</f>
        <v>IfcFlowMovingDevice .ElementoDocumenti.Conformità</v>
      </c>
      <c r="E469" s="189">
        <f t="shared" ca="1" si="49"/>
        <v>21</v>
      </c>
      <c r="F469" s="207" t="str">
        <f t="shared" ca="1" si="50"/>
        <v>IfcFlowMovingDevice </v>
      </c>
      <c r="G469" s="189">
        <f t="shared" ca="1" si="51"/>
        <v>39</v>
      </c>
      <c r="H469" s="207" t="str">
        <f t="shared" ca="1" si="52"/>
        <v>ElementoDocumenti</v>
      </c>
      <c r="I469" s="189">
        <f t="shared" ca="1" si="53"/>
        <v>49</v>
      </c>
      <c r="J469" s="189">
        <f t="shared" ca="1" si="54"/>
        <v>10</v>
      </c>
      <c r="K469" s="207" t="str">
        <f t="shared" ca="1" si="55"/>
        <v>Conformità</v>
      </c>
    </row>
    <row r="470" spans="3:11" x14ac:dyDescent="0.25">
      <c r="C470" s="205" t="str">
        <f t="shared" ca="1" si="48"/>
        <v/>
      </c>
      <c r="D470" s="205" t="str">
        <f t="array" aca="1" ref="D470" ca="1">IFERROR(INDEX(C$41:C$1185,SMALL(IF(C$41:C$1185&lt;&gt;"",ROW(C$41:C$1185)-ROW(C$41)+1),ROWS(D$41:D470))),"")</f>
        <v>IfcFlowSegment.ElementoDatiAnagrafici.Numero_di_serie</v>
      </c>
      <c r="E470" s="189">
        <f t="shared" ca="1" si="49"/>
        <v>15</v>
      </c>
      <c r="F470" s="207" t="str">
        <f t="shared" ca="1" si="50"/>
        <v>IfcFlowSegment</v>
      </c>
      <c r="G470" s="189">
        <f t="shared" ca="1" si="51"/>
        <v>38</v>
      </c>
      <c r="H470" s="207" t="str">
        <f t="shared" ca="1" si="52"/>
        <v>ElementoDatiAnagrafici</v>
      </c>
      <c r="I470" s="189">
        <f t="shared" ca="1" si="53"/>
        <v>53</v>
      </c>
      <c r="J470" s="189">
        <f t="shared" ca="1" si="54"/>
        <v>15</v>
      </c>
      <c r="K470" s="207" t="str">
        <f t="shared" ca="1" si="55"/>
        <v>Numero_di_serie</v>
      </c>
    </row>
    <row r="471" spans="3:11" x14ac:dyDescent="0.25">
      <c r="C471" s="205" t="str">
        <f t="shared" ca="1" si="48"/>
        <v/>
      </c>
      <c r="D471" s="205" t="str">
        <f t="array" aca="1" ref="D471" ca="1">IFERROR(INDEX(C$41:C$1185,SMALL(IF(C$41:C$1185&lt;&gt;"",ROW(C$41:C$1185)-ROW(C$41)+1),ROWS(D$41:D471))),"")</f>
        <v>IfcFlowSegment.ElementoDatiAnagrafici.Fornitore</v>
      </c>
      <c r="E471" s="189">
        <f t="shared" ca="1" si="49"/>
        <v>15</v>
      </c>
      <c r="F471" s="207" t="str">
        <f t="shared" ca="1" si="50"/>
        <v>IfcFlowSegment</v>
      </c>
      <c r="G471" s="189">
        <f t="shared" ca="1" si="51"/>
        <v>38</v>
      </c>
      <c r="H471" s="207" t="str">
        <f t="shared" ca="1" si="52"/>
        <v>ElementoDatiAnagrafici</v>
      </c>
      <c r="I471" s="189">
        <f t="shared" ca="1" si="53"/>
        <v>47</v>
      </c>
      <c r="J471" s="189">
        <f t="shared" ca="1" si="54"/>
        <v>9</v>
      </c>
      <c r="K471" s="207" t="str">
        <f t="shared" ca="1" si="55"/>
        <v>Fornitore</v>
      </c>
    </row>
    <row r="472" spans="3:11" x14ac:dyDescent="0.25">
      <c r="C472" s="205" t="str">
        <f t="shared" ca="1" si="48"/>
        <v/>
      </c>
      <c r="D472" s="205" t="str">
        <f t="array" aca="1" ref="D472" ca="1">IFERROR(INDEX(C$41:C$1185,SMALL(IF(C$41:C$1185&lt;&gt;"",ROW(C$41:C$1185)-ROW(C$41)+1),ROWS(D$41:D472))),"")</f>
        <v>IfcFlowSegment.ElementoDatiAnagrafici.Installatore</v>
      </c>
      <c r="E472" s="189">
        <f t="shared" ca="1" si="49"/>
        <v>15</v>
      </c>
      <c r="F472" s="207" t="str">
        <f t="shared" ca="1" si="50"/>
        <v>IfcFlowSegment</v>
      </c>
      <c r="G472" s="189">
        <f t="shared" ca="1" si="51"/>
        <v>38</v>
      </c>
      <c r="H472" s="207" t="str">
        <f t="shared" ca="1" si="52"/>
        <v>ElementoDatiAnagrafici</v>
      </c>
      <c r="I472" s="189">
        <f t="shared" ca="1" si="53"/>
        <v>50</v>
      </c>
      <c r="J472" s="189">
        <f t="shared" ca="1" si="54"/>
        <v>12</v>
      </c>
      <c r="K472" s="207" t="str">
        <f t="shared" ca="1" si="55"/>
        <v>Installatore</v>
      </c>
    </row>
    <row r="473" spans="3:11" x14ac:dyDescent="0.25">
      <c r="C473" s="205" t="str">
        <f t="shared" ca="1" si="48"/>
        <v/>
      </c>
      <c r="D473" s="205" t="str">
        <f t="array" aca="1" ref="D473" ca="1">IFERROR(INDEX(C$41:C$1185,SMALL(IF(C$41:C$1185&lt;&gt;"",ROW(C$41:C$1185)-ROW(C$41)+1),ROWS(D$41:D473))),"")</f>
        <v>IfcFlowSegment.ElementoDatiAnagrafici.Descrizione</v>
      </c>
      <c r="E473" s="189">
        <f t="shared" ca="1" si="49"/>
        <v>15</v>
      </c>
      <c r="F473" s="207" t="str">
        <f t="shared" ca="1" si="50"/>
        <v>IfcFlowSegment</v>
      </c>
      <c r="G473" s="189">
        <f t="shared" ca="1" si="51"/>
        <v>38</v>
      </c>
      <c r="H473" s="207" t="str">
        <f t="shared" ca="1" si="52"/>
        <v>ElementoDatiAnagrafici</v>
      </c>
      <c r="I473" s="189">
        <f t="shared" ca="1" si="53"/>
        <v>49</v>
      </c>
      <c r="J473" s="189">
        <f t="shared" ca="1" si="54"/>
        <v>11</v>
      </c>
      <c r="K473" s="207" t="str">
        <f t="shared" ca="1" si="55"/>
        <v>Descrizione</v>
      </c>
    </row>
    <row r="474" spans="3:11" x14ac:dyDescent="0.25">
      <c r="C474" s="205" t="str">
        <f t="shared" ca="1" si="48"/>
        <v/>
      </c>
      <c r="D474" s="205" t="str">
        <f t="array" aca="1" ref="D474" ca="1">IFERROR(INDEX(C$41:C$1185,SMALL(IF(C$41:C$1185&lt;&gt;"",ROW(C$41:C$1185)-ROW(C$41)+1),ROWS(D$41:D474))),"")</f>
        <v>IfcFlowSegment.ElementoDatiAnagrafici.Modello</v>
      </c>
      <c r="E474" s="189">
        <f t="shared" ca="1" si="49"/>
        <v>15</v>
      </c>
      <c r="F474" s="207" t="str">
        <f t="shared" ca="1" si="50"/>
        <v>IfcFlowSegment</v>
      </c>
      <c r="G474" s="189">
        <f t="shared" ca="1" si="51"/>
        <v>38</v>
      </c>
      <c r="H474" s="207" t="str">
        <f t="shared" ca="1" si="52"/>
        <v>ElementoDatiAnagrafici</v>
      </c>
      <c r="I474" s="189">
        <f t="shared" ca="1" si="53"/>
        <v>45</v>
      </c>
      <c r="J474" s="189">
        <f t="shared" ca="1" si="54"/>
        <v>7</v>
      </c>
      <c r="K474" s="207" t="str">
        <f t="shared" ca="1" si="55"/>
        <v>Modello</v>
      </c>
    </row>
    <row r="475" spans="3:11" x14ac:dyDescent="0.25">
      <c r="C475" s="205" t="str">
        <f t="shared" ca="1" si="48"/>
        <v>IfcReinforcingBar.ElementoCodifica.ClasseElementoTecnico</v>
      </c>
      <c r="D475" s="205" t="str">
        <f t="array" aca="1" ref="D475" ca="1">IFERROR(INDEX(C$41:C$1185,SMALL(IF(C$41:C$1185&lt;&gt;"",ROW(C$41:C$1185)-ROW(C$41)+1),ROWS(D$41:D475))),"")</f>
        <v>IfcFlowSegment.ElementoDatiAnagrafici.Produttore</v>
      </c>
      <c r="E475" s="189">
        <f t="shared" ca="1" si="49"/>
        <v>15</v>
      </c>
      <c r="F475" s="207" t="str">
        <f t="shared" ca="1" si="50"/>
        <v>IfcFlowSegment</v>
      </c>
      <c r="G475" s="189">
        <f t="shared" ca="1" si="51"/>
        <v>38</v>
      </c>
      <c r="H475" s="207" t="str">
        <f t="shared" ca="1" si="52"/>
        <v>ElementoDatiAnagrafici</v>
      </c>
      <c r="I475" s="189">
        <f t="shared" ca="1" si="53"/>
        <v>48</v>
      </c>
      <c r="J475" s="189">
        <f t="shared" ca="1" si="54"/>
        <v>10</v>
      </c>
      <c r="K475" s="207" t="str">
        <f t="shared" ca="1" si="55"/>
        <v>Produttore</v>
      </c>
    </row>
    <row r="476" spans="3:11" x14ac:dyDescent="0.25">
      <c r="C476" s="205" t="str">
        <f t="shared" ca="1" si="48"/>
        <v>IfcReinforcingBar.ElementoFase.Stato</v>
      </c>
      <c r="D476" s="205" t="str">
        <f t="array" aca="1" ref="D476" ca="1">IFERROR(INDEX(C$41:C$1185,SMALL(IF(C$41:C$1185&lt;&gt;"",ROW(C$41:C$1185)-ROW(C$41)+1),ROWS(D$41:D476))),"")</f>
        <v>IfcFlowSegment.ElementoCodifica.ClasseElementoTecnico</v>
      </c>
      <c r="E476" s="189">
        <f t="shared" ca="1" si="49"/>
        <v>15</v>
      </c>
      <c r="F476" s="207" t="str">
        <f t="shared" ca="1" si="50"/>
        <v>IfcFlowSegment</v>
      </c>
      <c r="G476" s="189">
        <f t="shared" ca="1" si="51"/>
        <v>32</v>
      </c>
      <c r="H476" s="207" t="str">
        <f t="shared" ca="1" si="52"/>
        <v>ElementoCodifica</v>
      </c>
      <c r="I476" s="189">
        <f t="shared" ca="1" si="53"/>
        <v>53</v>
      </c>
      <c r="J476" s="189">
        <f t="shared" ca="1" si="54"/>
        <v>21</v>
      </c>
      <c r="K476" s="207" t="str">
        <f t="shared" ca="1" si="55"/>
        <v>ClasseElementoTecnico</v>
      </c>
    </row>
    <row r="477" spans="3:11" x14ac:dyDescent="0.25">
      <c r="C477" s="205" t="str">
        <f t="shared" ca="1" si="48"/>
        <v/>
      </c>
      <c r="D477" s="205" t="str">
        <f t="array" aca="1" ref="D477" ca="1">IFERROR(INDEX(C$41:C$1185,SMALL(IF(C$41:C$1185&lt;&gt;"",ROW(C$41:C$1185)-ROW(C$41)+1),ROWS(D$41:D477))),"")</f>
        <v>IfcFlowSegment.ElementoFase.Stato</v>
      </c>
      <c r="E477" s="189">
        <f t="shared" ca="1" si="49"/>
        <v>15</v>
      </c>
      <c r="F477" s="207" t="str">
        <f t="shared" ca="1" si="50"/>
        <v>IfcFlowSegment</v>
      </c>
      <c r="G477" s="189">
        <f t="shared" ca="1" si="51"/>
        <v>28</v>
      </c>
      <c r="H477" s="207" t="str">
        <f t="shared" ca="1" si="52"/>
        <v>ElementoFase</v>
      </c>
      <c r="I477" s="189">
        <f t="shared" ca="1" si="53"/>
        <v>33</v>
      </c>
      <c r="J477" s="189">
        <f t="shared" ca="1" si="54"/>
        <v>5</v>
      </c>
      <c r="K477" s="207" t="str">
        <f t="shared" ca="1" si="55"/>
        <v>Stato</v>
      </c>
    </row>
    <row r="478" spans="3:11" x14ac:dyDescent="0.25">
      <c r="C478" s="205" t="str">
        <f t="shared" ca="1" si="48"/>
        <v/>
      </c>
      <c r="D478" s="205" t="str">
        <f t="array" aca="1" ref="D478" ca="1">IFERROR(INDEX(C$41:C$1185,SMALL(IF(C$41:C$1185&lt;&gt;"",ROW(C$41:C$1185)-ROW(C$41)+1),ROWS(D$41:D478))),"")</f>
        <v>IfcFlowSegment.ElementoDocumenti.MUM</v>
      </c>
      <c r="E478" s="189">
        <f t="shared" ca="1" si="49"/>
        <v>15</v>
      </c>
      <c r="F478" s="207" t="str">
        <f t="shared" ca="1" si="50"/>
        <v>IfcFlowSegment</v>
      </c>
      <c r="G478" s="189">
        <f t="shared" ca="1" si="51"/>
        <v>33</v>
      </c>
      <c r="H478" s="207" t="str">
        <f t="shared" ca="1" si="52"/>
        <v>ElementoDocumenti</v>
      </c>
      <c r="I478" s="189">
        <f t="shared" ca="1" si="53"/>
        <v>36</v>
      </c>
      <c r="J478" s="189">
        <f t="shared" ca="1" si="54"/>
        <v>3</v>
      </c>
      <c r="K478" s="207" t="str">
        <f t="shared" ca="1" si="55"/>
        <v>MUM</v>
      </c>
    </row>
    <row r="479" spans="3:11" x14ac:dyDescent="0.25">
      <c r="C479" s="205" t="str">
        <f t="shared" ca="1" si="48"/>
        <v/>
      </c>
      <c r="D479" s="205" t="str">
        <f t="array" aca="1" ref="D479" ca="1">IFERROR(INDEX(C$41:C$1185,SMALL(IF(C$41:C$1185&lt;&gt;"",ROW(C$41:C$1185)-ROW(C$41)+1),ROWS(D$41:D479))),"")</f>
        <v>IfcFlowSegment.ElementoDocumenti.SchedaTecnica</v>
      </c>
      <c r="E479" s="189">
        <f t="shared" ca="1" si="49"/>
        <v>15</v>
      </c>
      <c r="F479" s="207" t="str">
        <f t="shared" ca="1" si="50"/>
        <v>IfcFlowSegment</v>
      </c>
      <c r="G479" s="189">
        <f t="shared" ca="1" si="51"/>
        <v>33</v>
      </c>
      <c r="H479" s="207" t="str">
        <f t="shared" ca="1" si="52"/>
        <v>ElementoDocumenti</v>
      </c>
      <c r="I479" s="189">
        <f t="shared" ca="1" si="53"/>
        <v>46</v>
      </c>
      <c r="J479" s="189">
        <f t="shared" ca="1" si="54"/>
        <v>13</v>
      </c>
      <c r="K479" s="207" t="str">
        <f t="shared" ca="1" si="55"/>
        <v>SchedaTecnica</v>
      </c>
    </row>
    <row r="480" spans="3:11" x14ac:dyDescent="0.25">
      <c r="C480" s="205" t="str">
        <f t="shared" ca="1" si="48"/>
        <v>IfcReinforcingBar.ElementoDocumenti.DB</v>
      </c>
      <c r="D480" s="205" t="str">
        <f t="array" aca="1" ref="D480" ca="1">IFERROR(INDEX(C$41:C$1185,SMALL(IF(C$41:C$1185&lt;&gt;"",ROW(C$41:C$1185)-ROW(C$41)+1),ROWS(D$41:D480))),"")</f>
        <v>IfcFlowSegment.ElementoDocumenti.Website</v>
      </c>
      <c r="E480" s="189">
        <f t="shared" ca="1" si="49"/>
        <v>15</v>
      </c>
      <c r="F480" s="207" t="str">
        <f t="shared" ca="1" si="50"/>
        <v>IfcFlowSegment</v>
      </c>
      <c r="G480" s="189">
        <f t="shared" ca="1" si="51"/>
        <v>33</v>
      </c>
      <c r="H480" s="207" t="str">
        <f t="shared" ca="1" si="52"/>
        <v>ElementoDocumenti</v>
      </c>
      <c r="I480" s="189">
        <f t="shared" ca="1" si="53"/>
        <v>40</v>
      </c>
      <c r="J480" s="189">
        <f t="shared" ca="1" si="54"/>
        <v>7</v>
      </c>
      <c r="K480" s="207" t="str">
        <f t="shared" ca="1" si="55"/>
        <v>Website</v>
      </c>
    </row>
    <row r="481" spans="3:11" x14ac:dyDescent="0.25">
      <c r="C481" s="205" t="str">
        <f t="shared" ca="1" si="48"/>
        <v>IfcReinforcingBar.ElementoDocumenti.CertProd</v>
      </c>
      <c r="D481" s="205" t="str">
        <f t="array" aca="1" ref="D481" ca="1">IFERROR(INDEX(C$41:C$1185,SMALL(IF(C$41:C$1185&lt;&gt;"",ROW(C$41:C$1185)-ROW(C$41)+1),ROWS(D$41:D481))),"")</f>
        <v>IfcFlowSegment.ElementoDocumenti.DB</v>
      </c>
      <c r="E481" s="189">
        <f t="shared" ca="1" si="49"/>
        <v>15</v>
      </c>
      <c r="F481" s="207" t="str">
        <f t="shared" ca="1" si="50"/>
        <v>IfcFlowSegment</v>
      </c>
      <c r="G481" s="189">
        <f t="shared" ca="1" si="51"/>
        <v>33</v>
      </c>
      <c r="H481" s="207" t="str">
        <f t="shared" ca="1" si="52"/>
        <v>ElementoDocumenti</v>
      </c>
      <c r="I481" s="189">
        <f t="shared" ca="1" si="53"/>
        <v>35</v>
      </c>
      <c r="J481" s="189">
        <f t="shared" ca="1" si="54"/>
        <v>2</v>
      </c>
      <c r="K481" s="207" t="str">
        <f t="shared" ca="1" si="55"/>
        <v>DB</v>
      </c>
    </row>
    <row r="482" spans="3:11" x14ac:dyDescent="0.25">
      <c r="C482" s="205" t="str">
        <f t="shared" ca="1" si="48"/>
        <v>IfcReinforcingBar.ElementoDocumenti.SertSupl</v>
      </c>
      <c r="D482" s="205" t="str">
        <f t="array" aca="1" ref="D482" ca="1">IFERROR(INDEX(C$41:C$1185,SMALL(IF(C$41:C$1185&lt;&gt;"",ROW(C$41:C$1185)-ROW(C$41)+1),ROWS(D$41:D482))),"")</f>
        <v>IfcFlowSegment.ElementoDocumenti.CertProd</v>
      </c>
      <c r="E482" s="189">
        <f t="shared" ca="1" si="49"/>
        <v>15</v>
      </c>
      <c r="F482" s="207" t="str">
        <f t="shared" ca="1" si="50"/>
        <v>IfcFlowSegment</v>
      </c>
      <c r="G482" s="189">
        <f t="shared" ca="1" si="51"/>
        <v>33</v>
      </c>
      <c r="H482" s="207" t="str">
        <f t="shared" ca="1" si="52"/>
        <v>ElementoDocumenti</v>
      </c>
      <c r="I482" s="189">
        <f t="shared" ca="1" si="53"/>
        <v>41</v>
      </c>
      <c r="J482" s="189">
        <f t="shared" ca="1" si="54"/>
        <v>8</v>
      </c>
      <c r="K482" s="207" t="str">
        <f t="shared" ca="1" si="55"/>
        <v>CertProd</v>
      </c>
    </row>
    <row r="483" spans="3:11" x14ac:dyDescent="0.25">
      <c r="C483" s="205" t="str">
        <f t="shared" ca="1" si="48"/>
        <v/>
      </c>
      <c r="D483" s="205" t="str">
        <f t="array" aca="1" ref="D483" ca="1">IFERROR(INDEX(C$41:C$1185,SMALL(IF(C$41:C$1185&lt;&gt;"",ROW(C$41:C$1185)-ROW(C$41)+1),ROWS(D$41:D483))),"")</f>
        <v>IfcFlowSegment.ElementoDocumenti.SertSupl</v>
      </c>
      <c r="E483" s="189">
        <f t="shared" ca="1" si="49"/>
        <v>15</v>
      </c>
      <c r="F483" s="207" t="str">
        <f t="shared" ca="1" si="50"/>
        <v>IfcFlowSegment</v>
      </c>
      <c r="G483" s="189">
        <f t="shared" ca="1" si="51"/>
        <v>33</v>
      </c>
      <c r="H483" s="207" t="str">
        <f t="shared" ca="1" si="52"/>
        <v>ElementoDocumenti</v>
      </c>
      <c r="I483" s="189">
        <f t="shared" ca="1" si="53"/>
        <v>41</v>
      </c>
      <c r="J483" s="189">
        <f t="shared" ca="1" si="54"/>
        <v>8</v>
      </c>
      <c r="K483" s="207" t="str">
        <f t="shared" ca="1" si="55"/>
        <v>SertSupl</v>
      </c>
    </row>
    <row r="484" spans="3:11" x14ac:dyDescent="0.25">
      <c r="C484" s="205" t="str">
        <f t="shared" ca="1" si="48"/>
        <v/>
      </c>
      <c r="D484" s="205" t="str">
        <f t="array" aca="1" ref="D484" ca="1">IFERROR(INDEX(C$41:C$1185,SMALL(IF(C$41:C$1185&lt;&gt;"",ROW(C$41:C$1185)-ROW(C$41)+1),ROWS(D$41:D484))),"")</f>
        <v>IfcFlowSegment.ElementoDocumenti.CertOmo</v>
      </c>
      <c r="E484" s="189">
        <f t="shared" ca="1" si="49"/>
        <v>15</v>
      </c>
      <c r="F484" s="207" t="str">
        <f t="shared" ca="1" si="50"/>
        <v>IfcFlowSegment</v>
      </c>
      <c r="G484" s="189">
        <f t="shared" ca="1" si="51"/>
        <v>33</v>
      </c>
      <c r="H484" s="207" t="str">
        <f t="shared" ca="1" si="52"/>
        <v>ElementoDocumenti</v>
      </c>
      <c r="I484" s="189">
        <f t="shared" ca="1" si="53"/>
        <v>40</v>
      </c>
      <c r="J484" s="189">
        <f t="shared" ca="1" si="54"/>
        <v>7</v>
      </c>
      <c r="K484" s="207" t="str">
        <f t="shared" ca="1" si="55"/>
        <v>CertOmo</v>
      </c>
    </row>
    <row r="485" spans="3:11" x14ac:dyDescent="0.25">
      <c r="C485" s="205" t="str">
        <f t="shared" ca="1" si="48"/>
        <v/>
      </c>
      <c r="D485" s="205" t="str">
        <f t="array" aca="1" ref="D485" ca="1">IFERROR(INDEX(C$41:C$1185,SMALL(IF(C$41:C$1185&lt;&gt;"",ROW(C$41:C$1185)-ROW(C$41)+1),ROWS(D$41:D485))),"")</f>
        <v>IfcFlowSegment.ElementoDocumenti.SchedaMontaggio</v>
      </c>
      <c r="E485" s="189">
        <f t="shared" ca="1" si="49"/>
        <v>15</v>
      </c>
      <c r="F485" s="207" t="str">
        <f t="shared" ca="1" si="50"/>
        <v>IfcFlowSegment</v>
      </c>
      <c r="G485" s="189">
        <f t="shared" ca="1" si="51"/>
        <v>33</v>
      </c>
      <c r="H485" s="207" t="str">
        <f t="shared" ca="1" si="52"/>
        <v>ElementoDocumenti</v>
      </c>
      <c r="I485" s="189">
        <f t="shared" ca="1" si="53"/>
        <v>48</v>
      </c>
      <c r="J485" s="189">
        <f t="shared" ca="1" si="54"/>
        <v>15</v>
      </c>
      <c r="K485" s="207" t="str">
        <f t="shared" ca="1" si="55"/>
        <v>SchedaMontaggio</v>
      </c>
    </row>
    <row r="486" spans="3:11" x14ac:dyDescent="0.25">
      <c r="C486" s="205" t="str">
        <f t="shared" ca="1" si="48"/>
        <v/>
      </c>
      <c r="D486" s="205" t="str">
        <f t="array" aca="1" ref="D486" ca="1">IFERROR(INDEX(C$41:C$1185,SMALL(IF(C$41:C$1185&lt;&gt;"",ROW(C$41:C$1185)-ROW(C$41)+1),ROWS(D$41:D486))),"")</f>
        <v>IfcFlowSegment.ElementoDocumenti.Installazione</v>
      </c>
      <c r="E486" s="189">
        <f t="shared" ca="1" si="49"/>
        <v>15</v>
      </c>
      <c r="F486" s="207" t="str">
        <f t="shared" ca="1" si="50"/>
        <v>IfcFlowSegment</v>
      </c>
      <c r="G486" s="189">
        <f t="shared" ca="1" si="51"/>
        <v>33</v>
      </c>
      <c r="H486" s="207" t="str">
        <f t="shared" ca="1" si="52"/>
        <v>ElementoDocumenti</v>
      </c>
      <c r="I486" s="189">
        <f t="shared" ca="1" si="53"/>
        <v>46</v>
      </c>
      <c r="J486" s="189">
        <f t="shared" ca="1" si="54"/>
        <v>13</v>
      </c>
      <c r="K486" s="207" t="str">
        <f t="shared" ca="1" si="55"/>
        <v>Installazione</v>
      </c>
    </row>
    <row r="487" spans="3:11" x14ac:dyDescent="0.25">
      <c r="C487" s="205" t="str">
        <f t="shared" ca="1" si="48"/>
        <v>IfcReinforcingBar.ElementoDocumenti.Collaudo</v>
      </c>
      <c r="D487" s="205" t="str">
        <f t="array" aca="1" ref="D487" ca="1">IFERROR(INDEX(C$41:C$1185,SMALL(IF(C$41:C$1185&lt;&gt;"",ROW(C$41:C$1185)-ROW(C$41)+1),ROWS(D$41:D487))),"")</f>
        <v>IfcFlowSegment.ElementoDocumenti.MatSupp</v>
      </c>
      <c r="E487" s="189">
        <f t="shared" ca="1" si="49"/>
        <v>15</v>
      </c>
      <c r="F487" s="207" t="str">
        <f t="shared" ca="1" si="50"/>
        <v>IfcFlowSegment</v>
      </c>
      <c r="G487" s="189">
        <f t="shared" ca="1" si="51"/>
        <v>33</v>
      </c>
      <c r="H487" s="207" t="str">
        <f t="shared" ca="1" si="52"/>
        <v>ElementoDocumenti</v>
      </c>
      <c r="I487" s="189">
        <f t="shared" ca="1" si="53"/>
        <v>40</v>
      </c>
      <c r="J487" s="189">
        <f t="shared" ca="1" si="54"/>
        <v>7</v>
      </c>
      <c r="K487" s="207" t="str">
        <f t="shared" ca="1" si="55"/>
        <v>MatSupp</v>
      </c>
    </row>
    <row r="488" spans="3:11" x14ac:dyDescent="0.25">
      <c r="C488" s="205" t="str">
        <f t="shared" ca="1" si="48"/>
        <v>IfcReinforcingBar.ElementoDocumenti.Conformità</v>
      </c>
      <c r="D488" s="205" t="str">
        <f t="array" aca="1" ref="D488" ca="1">IFERROR(INDEX(C$41:C$1185,SMALL(IF(C$41:C$1185&lt;&gt;"",ROW(C$41:C$1185)-ROW(C$41)+1),ROWS(D$41:D488))),"")</f>
        <v>IfcFlowSegment.ElementoDocumenti.Conformità</v>
      </c>
      <c r="E488" s="189">
        <f t="shared" ca="1" si="49"/>
        <v>15</v>
      </c>
      <c r="F488" s="207" t="str">
        <f t="shared" ca="1" si="50"/>
        <v>IfcFlowSegment</v>
      </c>
      <c r="G488" s="189">
        <f t="shared" ca="1" si="51"/>
        <v>33</v>
      </c>
      <c r="H488" s="207" t="str">
        <f t="shared" ca="1" si="52"/>
        <v>ElementoDocumenti</v>
      </c>
      <c r="I488" s="189">
        <f t="shared" ca="1" si="53"/>
        <v>43</v>
      </c>
      <c r="J488" s="189">
        <f t="shared" ca="1" si="54"/>
        <v>10</v>
      </c>
      <c r="K488" s="207" t="str">
        <f t="shared" ca="1" si="55"/>
        <v>Conformità</v>
      </c>
    </row>
    <row r="489" spans="3:11" x14ac:dyDescent="0.25">
      <c r="C489" s="205" t="str">
        <f t="shared" ref="C489:C552" ca="1" si="56">OFFSET($C$5,(ROW()-ROW($C$40)-1)-(ROW($C$36)-ROW($C$5)+1)*ROUNDDOWN((ROW()-ROW($C$40)-1)/(ROW($C$36)-ROW($C$5)+1),0),ROUNDDOWN((ROW()-ROW($C$40)-1)/(ROW($C$36)-ROW($C$5)+1),0))</f>
        <v/>
      </c>
      <c r="D489" s="205" t="str">
        <f t="array" aca="1" ref="D489" ca="1">IFERROR(INDEX(C$41:C$1185,SMALL(IF(C$41:C$1185&lt;&gt;"",ROW(C$41:C$1185)-ROW(C$41)+1),ROWS(D$41:D489))),"")</f>
        <v>IfcFlowStorageDevice.ElementoDatiAnagrafici.Numero_di_serie</v>
      </c>
      <c r="E489" s="189">
        <f t="shared" ca="1" si="49"/>
        <v>21</v>
      </c>
      <c r="F489" s="207" t="str">
        <f t="shared" ca="1" si="50"/>
        <v>IfcFlowStorageDevice</v>
      </c>
      <c r="G489" s="189">
        <f t="shared" ca="1" si="51"/>
        <v>44</v>
      </c>
      <c r="H489" s="207" t="str">
        <f t="shared" ca="1" si="52"/>
        <v>ElementoDatiAnagrafici</v>
      </c>
      <c r="I489" s="189">
        <f t="shared" ca="1" si="53"/>
        <v>59</v>
      </c>
      <c r="J489" s="189">
        <f t="shared" ca="1" si="54"/>
        <v>15</v>
      </c>
      <c r="K489" s="207" t="str">
        <f t="shared" ca="1" si="55"/>
        <v>Numero_di_serie</v>
      </c>
    </row>
    <row r="490" spans="3:11" x14ac:dyDescent="0.25">
      <c r="C490" s="205" t="str">
        <f t="shared" ca="1" si="56"/>
        <v>IfcReinforcingMesh.ElementoDatiAnagrafici.Fornitore</v>
      </c>
      <c r="D490" s="205" t="str">
        <f t="array" aca="1" ref="D490" ca="1">IFERROR(INDEX(C$41:C$1185,SMALL(IF(C$41:C$1185&lt;&gt;"",ROW(C$41:C$1185)-ROW(C$41)+1),ROWS(D$41:D490))),"")</f>
        <v>IfcFlowStorageDevice.ElementoDatiAnagrafici.Fornitore</v>
      </c>
      <c r="E490" s="189">
        <f t="shared" ref="E490:E553" ca="1" si="57">FIND(".",D490)</f>
        <v>21</v>
      </c>
      <c r="F490" s="207" t="str">
        <f t="shared" ref="F490:F553" ca="1" si="58">LEFT(D490,E490-1)</f>
        <v>IfcFlowStorageDevice</v>
      </c>
      <c r="G490" s="189">
        <f t="shared" ref="G490:G553" ca="1" si="59">FIND(".",D490,E490+1)</f>
        <v>44</v>
      </c>
      <c r="H490" s="207" t="str">
        <f t="shared" ref="H490:H553" ca="1" si="60">MID(D490,E490+1,G490-E490-1)</f>
        <v>ElementoDatiAnagrafici</v>
      </c>
      <c r="I490" s="189">
        <f t="shared" ref="I490:I553" ca="1" si="61">LEN(D490)</f>
        <v>53</v>
      </c>
      <c r="J490" s="189">
        <f t="shared" ref="J490:J553" ca="1" si="62">I490-G490</f>
        <v>9</v>
      </c>
      <c r="K490" s="207" t="str">
        <f t="shared" ref="K490:K553" ca="1" si="63">MID(D490,G490+1,J490)</f>
        <v>Fornitore</v>
      </c>
    </row>
    <row r="491" spans="3:11" x14ac:dyDescent="0.25">
      <c r="C491" s="205" t="str">
        <f t="shared" ca="1" si="56"/>
        <v/>
      </c>
      <c r="D491" s="205" t="str">
        <f t="array" aca="1" ref="D491" ca="1">IFERROR(INDEX(C$41:C$1185,SMALL(IF(C$41:C$1185&lt;&gt;"",ROW(C$41:C$1185)-ROW(C$41)+1),ROWS(D$41:D491))),"")</f>
        <v>IfcFlowStorageDevice.ElementoDatiAnagrafici.Installatore</v>
      </c>
      <c r="E491" s="189">
        <f t="shared" ca="1" si="57"/>
        <v>21</v>
      </c>
      <c r="F491" s="207" t="str">
        <f t="shared" ca="1" si="58"/>
        <v>IfcFlowStorageDevice</v>
      </c>
      <c r="G491" s="189">
        <f t="shared" ca="1" si="59"/>
        <v>44</v>
      </c>
      <c r="H491" s="207" t="str">
        <f t="shared" ca="1" si="60"/>
        <v>ElementoDatiAnagrafici</v>
      </c>
      <c r="I491" s="189">
        <f t="shared" ca="1" si="61"/>
        <v>56</v>
      </c>
      <c r="J491" s="189">
        <f t="shared" ca="1" si="62"/>
        <v>12</v>
      </c>
      <c r="K491" s="207" t="str">
        <f t="shared" ca="1" si="63"/>
        <v>Installatore</v>
      </c>
    </row>
    <row r="492" spans="3:11" x14ac:dyDescent="0.25">
      <c r="C492" s="205" t="str">
        <f t="shared" ca="1" si="56"/>
        <v>IfcReinforcingMesh.ElementoDatiAnagrafici.Descrizione</v>
      </c>
      <c r="D492" s="205" t="str">
        <f t="array" aca="1" ref="D492" ca="1">IFERROR(INDEX(C$41:C$1185,SMALL(IF(C$41:C$1185&lt;&gt;"",ROW(C$41:C$1185)-ROW(C$41)+1),ROWS(D$41:D492))),"")</f>
        <v>IfcFlowStorageDevice.ElementoDatiAnagrafici.Descrizione</v>
      </c>
      <c r="E492" s="189">
        <f t="shared" ca="1" si="57"/>
        <v>21</v>
      </c>
      <c r="F492" s="207" t="str">
        <f t="shared" ca="1" si="58"/>
        <v>IfcFlowStorageDevice</v>
      </c>
      <c r="G492" s="189">
        <f t="shared" ca="1" si="59"/>
        <v>44</v>
      </c>
      <c r="H492" s="207" t="str">
        <f t="shared" ca="1" si="60"/>
        <v>ElementoDatiAnagrafici</v>
      </c>
      <c r="I492" s="189">
        <f t="shared" ca="1" si="61"/>
        <v>55</v>
      </c>
      <c r="J492" s="189">
        <f t="shared" ca="1" si="62"/>
        <v>11</v>
      </c>
      <c r="K492" s="207" t="str">
        <f t="shared" ca="1" si="63"/>
        <v>Descrizione</v>
      </c>
    </row>
    <row r="493" spans="3:11" x14ac:dyDescent="0.25">
      <c r="C493" s="205" t="str">
        <f t="shared" ca="1" si="56"/>
        <v/>
      </c>
      <c r="D493" s="205" t="str">
        <f t="array" aca="1" ref="D493" ca="1">IFERROR(INDEX(C$41:C$1185,SMALL(IF(C$41:C$1185&lt;&gt;"",ROW(C$41:C$1185)-ROW(C$41)+1),ROWS(D$41:D493))),"")</f>
        <v>IfcFlowStorageDevice.ElementoDatiAnagrafici.Modello</v>
      </c>
      <c r="E493" s="189">
        <f t="shared" ca="1" si="57"/>
        <v>21</v>
      </c>
      <c r="F493" s="207" t="str">
        <f t="shared" ca="1" si="58"/>
        <v>IfcFlowStorageDevice</v>
      </c>
      <c r="G493" s="189">
        <f t="shared" ca="1" si="59"/>
        <v>44</v>
      </c>
      <c r="H493" s="207" t="str">
        <f t="shared" ca="1" si="60"/>
        <v>ElementoDatiAnagrafici</v>
      </c>
      <c r="I493" s="189">
        <f t="shared" ca="1" si="61"/>
        <v>51</v>
      </c>
      <c r="J493" s="189">
        <f t="shared" ca="1" si="62"/>
        <v>7</v>
      </c>
      <c r="K493" s="207" t="str">
        <f t="shared" ca="1" si="63"/>
        <v>Modello</v>
      </c>
    </row>
    <row r="494" spans="3:11" x14ac:dyDescent="0.25">
      <c r="C494" s="205" t="str">
        <f t="shared" ca="1" si="56"/>
        <v>IfcReinforcingMesh.ElementoDatiAnagrafici.Produttore</v>
      </c>
      <c r="D494" s="205" t="str">
        <f t="array" aca="1" ref="D494" ca="1">IFERROR(INDEX(C$41:C$1185,SMALL(IF(C$41:C$1185&lt;&gt;"",ROW(C$41:C$1185)-ROW(C$41)+1),ROWS(D$41:D494))),"")</f>
        <v>IfcFlowStorageDevice.ElementoDatiAnagrafici.Produttore</v>
      </c>
      <c r="E494" s="189">
        <f t="shared" ca="1" si="57"/>
        <v>21</v>
      </c>
      <c r="F494" s="207" t="str">
        <f t="shared" ca="1" si="58"/>
        <v>IfcFlowStorageDevice</v>
      </c>
      <c r="G494" s="189">
        <f t="shared" ca="1" si="59"/>
        <v>44</v>
      </c>
      <c r="H494" s="207" t="str">
        <f t="shared" ca="1" si="60"/>
        <v>ElementoDatiAnagrafici</v>
      </c>
      <c r="I494" s="189">
        <f t="shared" ca="1" si="61"/>
        <v>54</v>
      </c>
      <c r="J494" s="189">
        <f t="shared" ca="1" si="62"/>
        <v>10</v>
      </c>
      <c r="K494" s="207" t="str">
        <f t="shared" ca="1" si="63"/>
        <v>Produttore</v>
      </c>
    </row>
    <row r="495" spans="3:11" x14ac:dyDescent="0.25">
      <c r="C495" s="205" t="str">
        <f t="shared" ca="1" si="56"/>
        <v/>
      </c>
      <c r="D495" s="205" t="str">
        <f t="array" aca="1" ref="D495" ca="1">IFERROR(INDEX(C$41:C$1185,SMALL(IF(C$41:C$1185&lt;&gt;"",ROW(C$41:C$1185)-ROW(C$41)+1),ROWS(D$41:D495))),"")</f>
        <v>IfcFlowStorageDevice.ElementoCodifica.ClasseElementoTecnico</v>
      </c>
      <c r="E495" s="189">
        <f t="shared" ca="1" si="57"/>
        <v>21</v>
      </c>
      <c r="F495" s="207" t="str">
        <f t="shared" ca="1" si="58"/>
        <v>IfcFlowStorageDevice</v>
      </c>
      <c r="G495" s="189">
        <f t="shared" ca="1" si="59"/>
        <v>38</v>
      </c>
      <c r="H495" s="207" t="str">
        <f t="shared" ca="1" si="60"/>
        <v>ElementoCodifica</v>
      </c>
      <c r="I495" s="189">
        <f t="shared" ca="1" si="61"/>
        <v>59</v>
      </c>
      <c r="J495" s="189">
        <f t="shared" ca="1" si="62"/>
        <v>21</v>
      </c>
      <c r="K495" s="207" t="str">
        <f t="shared" ca="1" si="63"/>
        <v>ClasseElementoTecnico</v>
      </c>
    </row>
    <row r="496" spans="3:11" x14ac:dyDescent="0.25">
      <c r="C496" s="205" t="str">
        <f t="shared" ca="1" si="56"/>
        <v/>
      </c>
      <c r="D496" s="205" t="str">
        <f t="array" aca="1" ref="D496" ca="1">IFERROR(INDEX(C$41:C$1185,SMALL(IF(C$41:C$1185&lt;&gt;"",ROW(C$41:C$1185)-ROW(C$41)+1),ROWS(D$41:D496))),"")</f>
        <v>IfcFlowStorageDevice.ElementoFase.Stato</v>
      </c>
      <c r="E496" s="189">
        <f t="shared" ca="1" si="57"/>
        <v>21</v>
      </c>
      <c r="F496" s="207" t="str">
        <f t="shared" ca="1" si="58"/>
        <v>IfcFlowStorageDevice</v>
      </c>
      <c r="G496" s="189">
        <f t="shared" ca="1" si="59"/>
        <v>34</v>
      </c>
      <c r="H496" s="207" t="str">
        <f t="shared" ca="1" si="60"/>
        <v>ElementoFase</v>
      </c>
      <c r="I496" s="189">
        <f t="shared" ca="1" si="61"/>
        <v>39</v>
      </c>
      <c r="J496" s="189">
        <f t="shared" ca="1" si="62"/>
        <v>5</v>
      </c>
      <c r="K496" s="207" t="str">
        <f t="shared" ca="1" si="63"/>
        <v>Stato</v>
      </c>
    </row>
    <row r="497" spans="3:11" x14ac:dyDescent="0.25">
      <c r="C497" s="205" t="str">
        <f t="shared" ca="1" si="56"/>
        <v>IfcReinforcingMesh.ElementoDatiQualitativi.Portante</v>
      </c>
      <c r="D497" s="205" t="str">
        <f t="array" aca="1" ref="D497" ca="1">IFERROR(INDEX(C$41:C$1185,SMALL(IF(C$41:C$1185&lt;&gt;"",ROW(C$41:C$1185)-ROW(C$41)+1),ROWS(D$41:D497))),"")</f>
        <v>IfcFlowStorageDevice.ElementoDocumenti.MUM</v>
      </c>
      <c r="E497" s="189">
        <f t="shared" ca="1" si="57"/>
        <v>21</v>
      </c>
      <c r="F497" s="207" t="str">
        <f t="shared" ca="1" si="58"/>
        <v>IfcFlowStorageDevice</v>
      </c>
      <c r="G497" s="189">
        <f t="shared" ca="1" si="59"/>
        <v>39</v>
      </c>
      <c r="H497" s="207" t="str">
        <f t="shared" ca="1" si="60"/>
        <v>ElementoDocumenti</v>
      </c>
      <c r="I497" s="189">
        <f t="shared" ca="1" si="61"/>
        <v>42</v>
      </c>
      <c r="J497" s="189">
        <f t="shared" ca="1" si="62"/>
        <v>3</v>
      </c>
      <c r="K497" s="207" t="str">
        <f t="shared" ca="1" si="63"/>
        <v>MUM</v>
      </c>
    </row>
    <row r="498" spans="3:11" x14ac:dyDescent="0.25">
      <c r="C498" s="205" t="str">
        <f t="shared" ca="1" si="56"/>
        <v/>
      </c>
      <c r="D498" s="205" t="str">
        <f t="array" aca="1" ref="D498" ca="1">IFERROR(INDEX(C$41:C$1185,SMALL(IF(C$41:C$1185&lt;&gt;"",ROW(C$41:C$1185)-ROW(C$41)+1),ROWS(D$41:D498))),"")</f>
        <v>IfcFlowStorageDevice.ElementoDocumenti.SchedaTecnica</v>
      </c>
      <c r="E498" s="189">
        <f t="shared" ca="1" si="57"/>
        <v>21</v>
      </c>
      <c r="F498" s="207" t="str">
        <f t="shared" ca="1" si="58"/>
        <v>IfcFlowStorageDevice</v>
      </c>
      <c r="G498" s="189">
        <f t="shared" ca="1" si="59"/>
        <v>39</v>
      </c>
      <c r="H498" s="207" t="str">
        <f t="shared" ca="1" si="60"/>
        <v>ElementoDocumenti</v>
      </c>
      <c r="I498" s="189">
        <f t="shared" ca="1" si="61"/>
        <v>52</v>
      </c>
      <c r="J498" s="189">
        <f t="shared" ca="1" si="62"/>
        <v>13</v>
      </c>
      <c r="K498" s="207" t="str">
        <f t="shared" ca="1" si="63"/>
        <v>SchedaTecnica</v>
      </c>
    </row>
    <row r="499" spans="3:11" x14ac:dyDescent="0.25">
      <c r="C499" s="205" t="str">
        <f t="shared" ca="1" si="56"/>
        <v>IfcReinforcingMesh.ElementoDatiQualitativi.Tipologia costruttiva</v>
      </c>
      <c r="D499" s="205" t="str">
        <f t="array" aca="1" ref="D499" ca="1">IFERROR(INDEX(C$41:C$1185,SMALL(IF(C$41:C$1185&lt;&gt;"",ROW(C$41:C$1185)-ROW(C$41)+1),ROWS(D$41:D499))),"")</f>
        <v>IfcFlowStorageDevice.ElementoDocumenti.Website</v>
      </c>
      <c r="E499" s="189">
        <f t="shared" ca="1" si="57"/>
        <v>21</v>
      </c>
      <c r="F499" s="207" t="str">
        <f t="shared" ca="1" si="58"/>
        <v>IfcFlowStorageDevice</v>
      </c>
      <c r="G499" s="189">
        <f t="shared" ca="1" si="59"/>
        <v>39</v>
      </c>
      <c r="H499" s="207" t="str">
        <f t="shared" ca="1" si="60"/>
        <v>ElementoDocumenti</v>
      </c>
      <c r="I499" s="189">
        <f t="shared" ca="1" si="61"/>
        <v>46</v>
      </c>
      <c r="J499" s="189">
        <f t="shared" ca="1" si="62"/>
        <v>7</v>
      </c>
      <c r="K499" s="207" t="str">
        <f t="shared" ca="1" si="63"/>
        <v>Website</v>
      </c>
    </row>
    <row r="500" spans="3:11" x14ac:dyDescent="0.25">
      <c r="C500" s="205" t="str">
        <f t="shared" ca="1" si="56"/>
        <v>IfcReinforcingMesh.ElementoDatiQualitativi.Criticità Riscontrata</v>
      </c>
      <c r="D500" s="205" t="str">
        <f t="array" aca="1" ref="D500" ca="1">IFERROR(INDEX(C$41:C$1185,SMALL(IF(C$41:C$1185&lt;&gt;"",ROW(C$41:C$1185)-ROW(C$41)+1),ROWS(D$41:D500))),"")</f>
        <v>IfcFlowStorageDevice.ElementoDocumenti.DB</v>
      </c>
      <c r="E500" s="189">
        <f t="shared" ca="1" si="57"/>
        <v>21</v>
      </c>
      <c r="F500" s="207" t="str">
        <f t="shared" ca="1" si="58"/>
        <v>IfcFlowStorageDevice</v>
      </c>
      <c r="G500" s="189">
        <f t="shared" ca="1" si="59"/>
        <v>39</v>
      </c>
      <c r="H500" s="207" t="str">
        <f t="shared" ca="1" si="60"/>
        <v>ElementoDocumenti</v>
      </c>
      <c r="I500" s="189">
        <f t="shared" ca="1" si="61"/>
        <v>41</v>
      </c>
      <c r="J500" s="189">
        <f t="shared" ca="1" si="62"/>
        <v>2</v>
      </c>
      <c r="K500" s="207" t="str">
        <f t="shared" ca="1" si="63"/>
        <v>DB</v>
      </c>
    </row>
    <row r="501" spans="3:11" x14ac:dyDescent="0.25">
      <c r="C501" s="205" t="str">
        <f t="shared" ca="1" si="56"/>
        <v/>
      </c>
      <c r="D501" s="205" t="str">
        <f t="array" aca="1" ref="D501" ca="1">IFERROR(INDEX(C$41:C$1185,SMALL(IF(C$41:C$1185&lt;&gt;"",ROW(C$41:C$1185)-ROW(C$41)+1),ROWS(D$41:D501))),"")</f>
        <v>IfcFlowStorageDevice.ElementoDocumenti.CertProd</v>
      </c>
      <c r="E501" s="189">
        <f t="shared" ca="1" si="57"/>
        <v>21</v>
      </c>
      <c r="F501" s="207" t="str">
        <f t="shared" ca="1" si="58"/>
        <v>IfcFlowStorageDevice</v>
      </c>
      <c r="G501" s="189">
        <f t="shared" ca="1" si="59"/>
        <v>39</v>
      </c>
      <c r="H501" s="207" t="str">
        <f t="shared" ca="1" si="60"/>
        <v>ElementoDocumenti</v>
      </c>
      <c r="I501" s="189">
        <f t="shared" ca="1" si="61"/>
        <v>47</v>
      </c>
      <c r="J501" s="189">
        <f t="shared" ca="1" si="62"/>
        <v>8</v>
      </c>
      <c r="K501" s="207" t="str">
        <f t="shared" ca="1" si="63"/>
        <v>CertProd</v>
      </c>
    </row>
    <row r="502" spans="3:11" x14ac:dyDescent="0.25">
      <c r="C502" s="205" t="str">
        <f t="shared" ca="1" si="56"/>
        <v/>
      </c>
      <c r="D502" s="205" t="str">
        <f t="array" aca="1" ref="D502" ca="1">IFERROR(INDEX(C$41:C$1185,SMALL(IF(C$41:C$1185&lt;&gt;"",ROW(C$41:C$1185)-ROW(C$41)+1),ROWS(D$41:D502))),"")</f>
        <v>IfcFlowStorageDevice.ElementoDocumenti.SertSupl</v>
      </c>
      <c r="E502" s="189">
        <f t="shared" ca="1" si="57"/>
        <v>21</v>
      </c>
      <c r="F502" s="207" t="str">
        <f t="shared" ca="1" si="58"/>
        <v>IfcFlowStorageDevice</v>
      </c>
      <c r="G502" s="189">
        <f t="shared" ca="1" si="59"/>
        <v>39</v>
      </c>
      <c r="H502" s="207" t="str">
        <f t="shared" ca="1" si="60"/>
        <v>ElementoDocumenti</v>
      </c>
      <c r="I502" s="189">
        <f t="shared" ca="1" si="61"/>
        <v>47</v>
      </c>
      <c r="J502" s="189">
        <f t="shared" ca="1" si="62"/>
        <v>8</v>
      </c>
      <c r="K502" s="207" t="str">
        <f t="shared" ca="1" si="63"/>
        <v>SertSupl</v>
      </c>
    </row>
    <row r="503" spans="3:11" x14ac:dyDescent="0.25">
      <c r="C503" s="205" t="str">
        <f t="shared" ca="1" si="56"/>
        <v/>
      </c>
      <c r="D503" s="205" t="str">
        <f t="array" aca="1" ref="D503" ca="1">IFERROR(INDEX(C$41:C$1185,SMALL(IF(C$41:C$1185&lt;&gt;"",ROW(C$41:C$1185)-ROW(C$41)+1),ROWS(D$41:D503))),"")</f>
        <v>IfcFlowStorageDevice.ElementoDocumenti.CertOmo</v>
      </c>
      <c r="E503" s="189">
        <f t="shared" ca="1" si="57"/>
        <v>21</v>
      </c>
      <c r="F503" s="207" t="str">
        <f t="shared" ca="1" si="58"/>
        <v>IfcFlowStorageDevice</v>
      </c>
      <c r="G503" s="189">
        <f t="shared" ca="1" si="59"/>
        <v>39</v>
      </c>
      <c r="H503" s="207" t="str">
        <f t="shared" ca="1" si="60"/>
        <v>ElementoDocumenti</v>
      </c>
      <c r="I503" s="189">
        <f t="shared" ca="1" si="61"/>
        <v>46</v>
      </c>
      <c r="J503" s="189">
        <f t="shared" ca="1" si="62"/>
        <v>7</v>
      </c>
      <c r="K503" s="207" t="str">
        <f t="shared" ca="1" si="63"/>
        <v>CertOmo</v>
      </c>
    </row>
    <row r="504" spans="3:11" x14ac:dyDescent="0.25">
      <c r="C504" s="205" t="str">
        <f t="shared" ca="1" si="56"/>
        <v/>
      </c>
      <c r="D504" s="205" t="str">
        <f t="array" aca="1" ref="D504" ca="1">IFERROR(INDEX(C$41:C$1185,SMALL(IF(C$41:C$1185&lt;&gt;"",ROW(C$41:C$1185)-ROW(C$41)+1),ROWS(D$41:D504))),"")</f>
        <v>IfcFlowStorageDevice.ElementoDocumenti.SchedaMontaggio</v>
      </c>
      <c r="E504" s="189">
        <f t="shared" ca="1" si="57"/>
        <v>21</v>
      </c>
      <c r="F504" s="207" t="str">
        <f t="shared" ca="1" si="58"/>
        <v>IfcFlowStorageDevice</v>
      </c>
      <c r="G504" s="189">
        <f t="shared" ca="1" si="59"/>
        <v>39</v>
      </c>
      <c r="H504" s="207" t="str">
        <f t="shared" ca="1" si="60"/>
        <v>ElementoDocumenti</v>
      </c>
      <c r="I504" s="189">
        <f t="shared" ca="1" si="61"/>
        <v>54</v>
      </c>
      <c r="J504" s="189">
        <f t="shared" ca="1" si="62"/>
        <v>15</v>
      </c>
      <c r="K504" s="207" t="str">
        <f t="shared" ca="1" si="63"/>
        <v>SchedaMontaggio</v>
      </c>
    </row>
    <row r="505" spans="3:11" x14ac:dyDescent="0.25">
      <c r="C505" s="205" t="str">
        <f t="shared" ca="1" si="56"/>
        <v/>
      </c>
      <c r="D505" s="205" t="str">
        <f t="array" aca="1" ref="D505" ca="1">IFERROR(INDEX(C$41:C$1185,SMALL(IF(C$41:C$1185&lt;&gt;"",ROW(C$41:C$1185)-ROW(C$41)+1),ROWS(D$41:D505))),"")</f>
        <v>IfcFlowStorageDevice.ElementoDocumenti.Installazione</v>
      </c>
      <c r="E505" s="189">
        <f t="shared" ca="1" si="57"/>
        <v>21</v>
      </c>
      <c r="F505" s="207" t="str">
        <f t="shared" ca="1" si="58"/>
        <v>IfcFlowStorageDevice</v>
      </c>
      <c r="G505" s="189">
        <f t="shared" ca="1" si="59"/>
        <v>39</v>
      </c>
      <c r="H505" s="207" t="str">
        <f t="shared" ca="1" si="60"/>
        <v>ElementoDocumenti</v>
      </c>
      <c r="I505" s="189">
        <f t="shared" ca="1" si="61"/>
        <v>52</v>
      </c>
      <c r="J505" s="189">
        <f t="shared" ca="1" si="62"/>
        <v>13</v>
      </c>
      <c r="K505" s="207" t="str">
        <f t="shared" ca="1" si="63"/>
        <v>Installazione</v>
      </c>
    </row>
    <row r="506" spans="3:11" x14ac:dyDescent="0.25">
      <c r="C506" s="205" t="str">
        <f t="shared" ca="1" si="56"/>
        <v/>
      </c>
      <c r="D506" s="205" t="str">
        <f t="array" aca="1" ref="D506" ca="1">IFERROR(INDEX(C$41:C$1185,SMALL(IF(C$41:C$1185&lt;&gt;"",ROW(C$41:C$1185)-ROW(C$41)+1),ROWS(D$41:D506))),"")</f>
        <v>IfcFlowStorageDevice.ElementoDocumenti.MatSupp</v>
      </c>
      <c r="E506" s="189">
        <f t="shared" ca="1" si="57"/>
        <v>21</v>
      </c>
      <c r="F506" s="207" t="str">
        <f t="shared" ca="1" si="58"/>
        <v>IfcFlowStorageDevice</v>
      </c>
      <c r="G506" s="189">
        <f t="shared" ca="1" si="59"/>
        <v>39</v>
      </c>
      <c r="H506" s="207" t="str">
        <f t="shared" ca="1" si="60"/>
        <v>ElementoDocumenti</v>
      </c>
      <c r="I506" s="189">
        <f t="shared" ca="1" si="61"/>
        <v>46</v>
      </c>
      <c r="J506" s="189">
        <f t="shared" ca="1" si="62"/>
        <v>7</v>
      </c>
      <c r="K506" s="207" t="str">
        <f t="shared" ca="1" si="63"/>
        <v>MatSupp</v>
      </c>
    </row>
    <row r="507" spans="3:11" x14ac:dyDescent="0.25">
      <c r="C507" s="205" t="str">
        <f t="shared" ca="1" si="56"/>
        <v>IfcReinforcingMesh.ElementoCodifica.ClasseElementoTecnico</v>
      </c>
      <c r="D507" s="205" t="str">
        <f t="array" aca="1" ref="D507" ca="1">IFERROR(INDEX(C$41:C$1185,SMALL(IF(C$41:C$1185&lt;&gt;"",ROW(C$41:C$1185)-ROW(C$41)+1),ROWS(D$41:D507))),"")</f>
        <v>IfcFlowStorageDevice.ElementoDocumenti.Collaudo</v>
      </c>
      <c r="E507" s="189">
        <f t="shared" ca="1" si="57"/>
        <v>21</v>
      </c>
      <c r="F507" s="207" t="str">
        <f t="shared" ca="1" si="58"/>
        <v>IfcFlowStorageDevice</v>
      </c>
      <c r="G507" s="189">
        <f t="shared" ca="1" si="59"/>
        <v>39</v>
      </c>
      <c r="H507" s="207" t="str">
        <f t="shared" ca="1" si="60"/>
        <v>ElementoDocumenti</v>
      </c>
      <c r="I507" s="189">
        <f t="shared" ca="1" si="61"/>
        <v>47</v>
      </c>
      <c r="J507" s="189">
        <f t="shared" ca="1" si="62"/>
        <v>8</v>
      </c>
      <c r="K507" s="207" t="str">
        <f t="shared" ca="1" si="63"/>
        <v>Collaudo</v>
      </c>
    </row>
    <row r="508" spans="3:11" x14ac:dyDescent="0.25">
      <c r="C508" s="205" t="str">
        <f t="shared" ca="1" si="56"/>
        <v>IfcReinforcingMesh.ElementoFase.Stato</v>
      </c>
      <c r="D508" s="205" t="str">
        <f t="array" aca="1" ref="D508" ca="1">IFERROR(INDEX(C$41:C$1185,SMALL(IF(C$41:C$1185&lt;&gt;"",ROW(C$41:C$1185)-ROW(C$41)+1),ROWS(D$41:D508))),"")</f>
        <v>IfcFlowStorageDevice.ElementoDocumenti.Conformità</v>
      </c>
      <c r="E508" s="189">
        <f t="shared" ca="1" si="57"/>
        <v>21</v>
      </c>
      <c r="F508" s="207" t="str">
        <f t="shared" ca="1" si="58"/>
        <v>IfcFlowStorageDevice</v>
      </c>
      <c r="G508" s="189">
        <f t="shared" ca="1" si="59"/>
        <v>39</v>
      </c>
      <c r="H508" s="207" t="str">
        <f t="shared" ca="1" si="60"/>
        <v>ElementoDocumenti</v>
      </c>
      <c r="I508" s="189">
        <f t="shared" ca="1" si="61"/>
        <v>49</v>
      </c>
      <c r="J508" s="189">
        <f t="shared" ca="1" si="62"/>
        <v>10</v>
      </c>
      <c r="K508" s="207" t="str">
        <f t="shared" ca="1" si="63"/>
        <v>Conformità</v>
      </c>
    </row>
    <row r="509" spans="3:11" x14ac:dyDescent="0.25">
      <c r="C509" s="205" t="str">
        <f t="shared" ca="1" si="56"/>
        <v/>
      </c>
      <c r="D509" s="205" t="str">
        <f t="array" aca="1" ref="D509" ca="1">IFERROR(INDEX(C$41:C$1185,SMALL(IF(C$41:C$1185&lt;&gt;"",ROW(C$41:C$1185)-ROW(C$41)+1),ROWS(D$41:D509))),"")</f>
        <v>IfcFlowTerminal.ElementoDatiAnagrafici.Numero_di_serie</v>
      </c>
      <c r="E509" s="189">
        <f t="shared" ca="1" si="57"/>
        <v>16</v>
      </c>
      <c r="F509" s="207" t="str">
        <f t="shared" ca="1" si="58"/>
        <v>IfcFlowTerminal</v>
      </c>
      <c r="G509" s="189">
        <f t="shared" ca="1" si="59"/>
        <v>39</v>
      </c>
      <c r="H509" s="207" t="str">
        <f t="shared" ca="1" si="60"/>
        <v>ElementoDatiAnagrafici</v>
      </c>
      <c r="I509" s="189">
        <f t="shared" ca="1" si="61"/>
        <v>54</v>
      </c>
      <c r="J509" s="189">
        <f t="shared" ca="1" si="62"/>
        <v>15</v>
      </c>
      <c r="K509" s="207" t="str">
        <f t="shared" ca="1" si="63"/>
        <v>Numero_di_serie</v>
      </c>
    </row>
    <row r="510" spans="3:11" x14ac:dyDescent="0.25">
      <c r="C510" s="205" t="str">
        <f t="shared" ca="1" si="56"/>
        <v/>
      </c>
      <c r="D510" s="205" t="str">
        <f t="array" aca="1" ref="D510" ca="1">IFERROR(INDEX(C$41:C$1185,SMALL(IF(C$41:C$1185&lt;&gt;"",ROW(C$41:C$1185)-ROW(C$41)+1),ROWS(D$41:D510))),"")</f>
        <v>IfcFlowTerminal.ElementoDatiAnagrafici.Fornitore</v>
      </c>
      <c r="E510" s="189">
        <f t="shared" ca="1" si="57"/>
        <v>16</v>
      </c>
      <c r="F510" s="207" t="str">
        <f t="shared" ca="1" si="58"/>
        <v>IfcFlowTerminal</v>
      </c>
      <c r="G510" s="189">
        <f t="shared" ca="1" si="59"/>
        <v>39</v>
      </c>
      <c r="H510" s="207" t="str">
        <f t="shared" ca="1" si="60"/>
        <v>ElementoDatiAnagrafici</v>
      </c>
      <c r="I510" s="189">
        <f t="shared" ca="1" si="61"/>
        <v>48</v>
      </c>
      <c r="J510" s="189">
        <f t="shared" ca="1" si="62"/>
        <v>9</v>
      </c>
      <c r="K510" s="207" t="str">
        <f t="shared" ca="1" si="63"/>
        <v>Fornitore</v>
      </c>
    </row>
    <row r="511" spans="3:11" x14ac:dyDescent="0.25">
      <c r="C511" s="205" t="str">
        <f t="shared" ca="1" si="56"/>
        <v/>
      </c>
      <c r="D511" s="205" t="str">
        <f t="array" aca="1" ref="D511" ca="1">IFERROR(INDEX(C$41:C$1185,SMALL(IF(C$41:C$1185&lt;&gt;"",ROW(C$41:C$1185)-ROW(C$41)+1),ROWS(D$41:D511))),"")</f>
        <v>IfcFlowTerminal.ElementoDatiAnagrafici.Installatore</v>
      </c>
      <c r="E511" s="189">
        <f t="shared" ca="1" si="57"/>
        <v>16</v>
      </c>
      <c r="F511" s="207" t="str">
        <f t="shared" ca="1" si="58"/>
        <v>IfcFlowTerminal</v>
      </c>
      <c r="G511" s="189">
        <f t="shared" ca="1" si="59"/>
        <v>39</v>
      </c>
      <c r="H511" s="207" t="str">
        <f t="shared" ca="1" si="60"/>
        <v>ElementoDatiAnagrafici</v>
      </c>
      <c r="I511" s="189">
        <f t="shared" ca="1" si="61"/>
        <v>51</v>
      </c>
      <c r="J511" s="189">
        <f t="shared" ca="1" si="62"/>
        <v>12</v>
      </c>
      <c r="K511" s="207" t="str">
        <f t="shared" ca="1" si="63"/>
        <v>Installatore</v>
      </c>
    </row>
    <row r="512" spans="3:11" x14ac:dyDescent="0.25">
      <c r="C512" s="205" t="str">
        <f t="shared" ca="1" si="56"/>
        <v>IfcReinforcingMesh.ElementoDocumenti.DB</v>
      </c>
      <c r="D512" s="205" t="str">
        <f t="array" aca="1" ref="D512" ca="1">IFERROR(INDEX(C$41:C$1185,SMALL(IF(C$41:C$1185&lt;&gt;"",ROW(C$41:C$1185)-ROW(C$41)+1),ROWS(D$41:D512))),"")</f>
        <v>IfcFlowTerminal.ElementoDatiAnagrafici.Descrizione</v>
      </c>
      <c r="E512" s="189">
        <f t="shared" ca="1" si="57"/>
        <v>16</v>
      </c>
      <c r="F512" s="207" t="str">
        <f t="shared" ca="1" si="58"/>
        <v>IfcFlowTerminal</v>
      </c>
      <c r="G512" s="189">
        <f t="shared" ca="1" si="59"/>
        <v>39</v>
      </c>
      <c r="H512" s="207" t="str">
        <f t="shared" ca="1" si="60"/>
        <v>ElementoDatiAnagrafici</v>
      </c>
      <c r="I512" s="189">
        <f t="shared" ca="1" si="61"/>
        <v>50</v>
      </c>
      <c r="J512" s="189">
        <f t="shared" ca="1" si="62"/>
        <v>11</v>
      </c>
      <c r="K512" s="207" t="str">
        <f t="shared" ca="1" si="63"/>
        <v>Descrizione</v>
      </c>
    </row>
    <row r="513" spans="3:11" x14ac:dyDescent="0.25">
      <c r="C513" s="205" t="str">
        <f t="shared" ca="1" si="56"/>
        <v>IfcReinforcingMesh.ElementoDocumenti.CertProd</v>
      </c>
      <c r="D513" s="205" t="str">
        <f t="array" aca="1" ref="D513" ca="1">IFERROR(INDEX(C$41:C$1185,SMALL(IF(C$41:C$1185&lt;&gt;"",ROW(C$41:C$1185)-ROW(C$41)+1),ROWS(D$41:D513))),"")</f>
        <v>IfcFlowTerminal.ElementoDatiAnagrafici.Modello</v>
      </c>
      <c r="E513" s="189">
        <f t="shared" ca="1" si="57"/>
        <v>16</v>
      </c>
      <c r="F513" s="207" t="str">
        <f t="shared" ca="1" si="58"/>
        <v>IfcFlowTerminal</v>
      </c>
      <c r="G513" s="189">
        <f t="shared" ca="1" si="59"/>
        <v>39</v>
      </c>
      <c r="H513" s="207" t="str">
        <f t="shared" ca="1" si="60"/>
        <v>ElementoDatiAnagrafici</v>
      </c>
      <c r="I513" s="189">
        <f t="shared" ca="1" si="61"/>
        <v>46</v>
      </c>
      <c r="J513" s="189">
        <f t="shared" ca="1" si="62"/>
        <v>7</v>
      </c>
      <c r="K513" s="207" t="str">
        <f t="shared" ca="1" si="63"/>
        <v>Modello</v>
      </c>
    </row>
    <row r="514" spans="3:11" x14ac:dyDescent="0.25">
      <c r="C514" s="205" t="str">
        <f t="shared" ca="1" si="56"/>
        <v>IfcReinforcingMesh.ElementoDocumenti.SertSupl</v>
      </c>
      <c r="D514" s="205" t="str">
        <f t="array" aca="1" ref="D514" ca="1">IFERROR(INDEX(C$41:C$1185,SMALL(IF(C$41:C$1185&lt;&gt;"",ROW(C$41:C$1185)-ROW(C$41)+1),ROWS(D$41:D514))),"")</f>
        <v>IfcFlowTerminal.ElementoDatiAnagrafici.Produttore</v>
      </c>
      <c r="E514" s="189">
        <f t="shared" ca="1" si="57"/>
        <v>16</v>
      </c>
      <c r="F514" s="207" t="str">
        <f t="shared" ca="1" si="58"/>
        <v>IfcFlowTerminal</v>
      </c>
      <c r="G514" s="189">
        <f t="shared" ca="1" si="59"/>
        <v>39</v>
      </c>
      <c r="H514" s="207" t="str">
        <f t="shared" ca="1" si="60"/>
        <v>ElementoDatiAnagrafici</v>
      </c>
      <c r="I514" s="189">
        <f t="shared" ca="1" si="61"/>
        <v>49</v>
      </c>
      <c r="J514" s="189">
        <f t="shared" ca="1" si="62"/>
        <v>10</v>
      </c>
      <c r="K514" s="207" t="str">
        <f t="shared" ca="1" si="63"/>
        <v>Produttore</v>
      </c>
    </row>
    <row r="515" spans="3:11" x14ac:dyDescent="0.25">
      <c r="C515" s="205" t="str">
        <f t="shared" ca="1" si="56"/>
        <v/>
      </c>
      <c r="D515" s="205" t="str">
        <f t="array" aca="1" ref="D515" ca="1">IFERROR(INDEX(C$41:C$1185,SMALL(IF(C$41:C$1185&lt;&gt;"",ROW(C$41:C$1185)-ROW(C$41)+1),ROWS(D$41:D515))),"")</f>
        <v>IfcFlowTerminal.ElementoDatiQualitativi.Esterno</v>
      </c>
      <c r="E515" s="189">
        <f t="shared" ca="1" si="57"/>
        <v>16</v>
      </c>
      <c r="F515" s="207" t="str">
        <f t="shared" ca="1" si="58"/>
        <v>IfcFlowTerminal</v>
      </c>
      <c r="G515" s="189">
        <f t="shared" ca="1" si="59"/>
        <v>40</v>
      </c>
      <c r="H515" s="207" t="str">
        <f t="shared" ca="1" si="60"/>
        <v>ElementoDatiQualitativi</v>
      </c>
      <c r="I515" s="189">
        <f t="shared" ca="1" si="61"/>
        <v>47</v>
      </c>
      <c r="J515" s="189">
        <f t="shared" ca="1" si="62"/>
        <v>7</v>
      </c>
      <c r="K515" s="207" t="str">
        <f t="shared" ca="1" si="63"/>
        <v>Esterno</v>
      </c>
    </row>
    <row r="516" spans="3:11" x14ac:dyDescent="0.25">
      <c r="C516" s="205" t="str">
        <f t="shared" ca="1" si="56"/>
        <v/>
      </c>
      <c r="D516" s="205" t="str">
        <f t="array" aca="1" ref="D516" ca="1">IFERROR(INDEX(C$41:C$1185,SMALL(IF(C$41:C$1185&lt;&gt;"",ROW(C$41:C$1185)-ROW(C$41)+1),ROWS(D$41:D516))),"")</f>
        <v>IfcFlowTerminal.ElementoCodifica.ClasseElementoTecnico</v>
      </c>
      <c r="E516" s="189">
        <f t="shared" ca="1" si="57"/>
        <v>16</v>
      </c>
      <c r="F516" s="207" t="str">
        <f t="shared" ca="1" si="58"/>
        <v>IfcFlowTerminal</v>
      </c>
      <c r="G516" s="189">
        <f t="shared" ca="1" si="59"/>
        <v>33</v>
      </c>
      <c r="H516" s="207" t="str">
        <f t="shared" ca="1" si="60"/>
        <v>ElementoCodifica</v>
      </c>
      <c r="I516" s="189">
        <f t="shared" ca="1" si="61"/>
        <v>54</v>
      </c>
      <c r="J516" s="189">
        <f t="shared" ca="1" si="62"/>
        <v>21</v>
      </c>
      <c r="K516" s="207" t="str">
        <f t="shared" ca="1" si="63"/>
        <v>ClasseElementoTecnico</v>
      </c>
    </row>
    <row r="517" spans="3:11" x14ac:dyDescent="0.25">
      <c r="C517" s="205" t="str">
        <f t="shared" ca="1" si="56"/>
        <v/>
      </c>
      <c r="D517" s="205" t="str">
        <f t="array" aca="1" ref="D517" ca="1">IFERROR(INDEX(C$41:C$1185,SMALL(IF(C$41:C$1185&lt;&gt;"",ROW(C$41:C$1185)-ROW(C$41)+1),ROWS(D$41:D517))),"")</f>
        <v>IfcFlowTerminal.ElementoFase.Stato</v>
      </c>
      <c r="E517" s="189">
        <f t="shared" ca="1" si="57"/>
        <v>16</v>
      </c>
      <c r="F517" s="207" t="str">
        <f t="shared" ca="1" si="58"/>
        <v>IfcFlowTerminal</v>
      </c>
      <c r="G517" s="189">
        <f t="shared" ca="1" si="59"/>
        <v>29</v>
      </c>
      <c r="H517" s="207" t="str">
        <f t="shared" ca="1" si="60"/>
        <v>ElementoFase</v>
      </c>
      <c r="I517" s="189">
        <f t="shared" ca="1" si="61"/>
        <v>34</v>
      </c>
      <c r="J517" s="189">
        <f t="shared" ca="1" si="62"/>
        <v>5</v>
      </c>
      <c r="K517" s="207" t="str">
        <f t="shared" ca="1" si="63"/>
        <v>Stato</v>
      </c>
    </row>
    <row r="518" spans="3:11" x14ac:dyDescent="0.25">
      <c r="C518" s="205" t="str">
        <f t="shared" ca="1" si="56"/>
        <v/>
      </c>
      <c r="D518" s="205" t="str">
        <f t="array" aca="1" ref="D518" ca="1">IFERROR(INDEX(C$41:C$1185,SMALL(IF(C$41:C$1185&lt;&gt;"",ROW(C$41:C$1185)-ROW(C$41)+1),ROWS(D$41:D518))),"")</f>
        <v>IfcFlowTerminal.ElementoDocumenti.MUM</v>
      </c>
      <c r="E518" s="189">
        <f t="shared" ca="1" si="57"/>
        <v>16</v>
      </c>
      <c r="F518" s="207" t="str">
        <f t="shared" ca="1" si="58"/>
        <v>IfcFlowTerminal</v>
      </c>
      <c r="G518" s="189">
        <f t="shared" ca="1" si="59"/>
        <v>34</v>
      </c>
      <c r="H518" s="207" t="str">
        <f t="shared" ca="1" si="60"/>
        <v>ElementoDocumenti</v>
      </c>
      <c r="I518" s="189">
        <f t="shared" ca="1" si="61"/>
        <v>37</v>
      </c>
      <c r="J518" s="189">
        <f t="shared" ca="1" si="62"/>
        <v>3</v>
      </c>
      <c r="K518" s="207" t="str">
        <f t="shared" ca="1" si="63"/>
        <v>MUM</v>
      </c>
    </row>
    <row r="519" spans="3:11" x14ac:dyDescent="0.25">
      <c r="C519" s="205" t="str">
        <f t="shared" ca="1" si="56"/>
        <v>IfcReinforcingMesh.ElementoDocumenti.Collaudo</v>
      </c>
      <c r="D519" s="205" t="str">
        <f t="array" aca="1" ref="D519" ca="1">IFERROR(INDEX(C$41:C$1185,SMALL(IF(C$41:C$1185&lt;&gt;"",ROW(C$41:C$1185)-ROW(C$41)+1),ROWS(D$41:D519))),"")</f>
        <v>IfcFlowTerminal.ElementoDocumenti.SchedaTecnica</v>
      </c>
      <c r="E519" s="189">
        <f t="shared" ca="1" si="57"/>
        <v>16</v>
      </c>
      <c r="F519" s="207" t="str">
        <f t="shared" ca="1" si="58"/>
        <v>IfcFlowTerminal</v>
      </c>
      <c r="G519" s="189">
        <f t="shared" ca="1" si="59"/>
        <v>34</v>
      </c>
      <c r="H519" s="207" t="str">
        <f t="shared" ca="1" si="60"/>
        <v>ElementoDocumenti</v>
      </c>
      <c r="I519" s="189">
        <f t="shared" ca="1" si="61"/>
        <v>47</v>
      </c>
      <c r="J519" s="189">
        <f t="shared" ca="1" si="62"/>
        <v>13</v>
      </c>
      <c r="K519" s="207" t="str">
        <f t="shared" ca="1" si="63"/>
        <v>SchedaTecnica</v>
      </c>
    </row>
    <row r="520" spans="3:11" x14ac:dyDescent="0.25">
      <c r="C520" s="205" t="str">
        <f t="shared" ca="1" si="56"/>
        <v>IfcReinforcingMesh.ElementoDocumenti.Conformità</v>
      </c>
      <c r="D520" s="205" t="str">
        <f t="array" aca="1" ref="D520" ca="1">IFERROR(INDEX(C$41:C$1185,SMALL(IF(C$41:C$1185&lt;&gt;"",ROW(C$41:C$1185)-ROW(C$41)+1),ROWS(D$41:D520))),"")</f>
        <v>IfcFlowTerminal.ElementoDocumenti.Website</v>
      </c>
      <c r="E520" s="189">
        <f t="shared" ca="1" si="57"/>
        <v>16</v>
      </c>
      <c r="F520" s="207" t="str">
        <f t="shared" ca="1" si="58"/>
        <v>IfcFlowTerminal</v>
      </c>
      <c r="G520" s="189">
        <f t="shared" ca="1" si="59"/>
        <v>34</v>
      </c>
      <c r="H520" s="207" t="str">
        <f t="shared" ca="1" si="60"/>
        <v>ElementoDocumenti</v>
      </c>
      <c r="I520" s="189">
        <f t="shared" ca="1" si="61"/>
        <v>41</v>
      </c>
      <c r="J520" s="189">
        <f t="shared" ca="1" si="62"/>
        <v>7</v>
      </c>
      <c r="K520" s="207" t="str">
        <f t="shared" ca="1" si="63"/>
        <v>Website</v>
      </c>
    </row>
    <row r="521" spans="3:11" x14ac:dyDescent="0.25">
      <c r="C521" s="205" t="str">
        <f t="shared" ca="1" si="56"/>
        <v/>
      </c>
      <c r="D521" s="205" t="str">
        <f t="array" aca="1" ref="D521" ca="1">IFERROR(INDEX(C$41:C$1185,SMALL(IF(C$41:C$1185&lt;&gt;"",ROW(C$41:C$1185)-ROW(C$41)+1),ROWS(D$41:D521))),"")</f>
        <v>IfcFlowTerminal.ElementoDocumenti.DB</v>
      </c>
      <c r="E521" s="189">
        <f t="shared" ca="1" si="57"/>
        <v>16</v>
      </c>
      <c r="F521" s="207" t="str">
        <f t="shared" ca="1" si="58"/>
        <v>IfcFlowTerminal</v>
      </c>
      <c r="G521" s="189">
        <f t="shared" ca="1" si="59"/>
        <v>34</v>
      </c>
      <c r="H521" s="207" t="str">
        <f t="shared" ca="1" si="60"/>
        <v>ElementoDocumenti</v>
      </c>
      <c r="I521" s="189">
        <f t="shared" ca="1" si="61"/>
        <v>36</v>
      </c>
      <c r="J521" s="189">
        <f t="shared" ca="1" si="62"/>
        <v>2</v>
      </c>
      <c r="K521" s="207" t="str">
        <f t="shared" ca="1" si="63"/>
        <v>DB</v>
      </c>
    </row>
    <row r="522" spans="3:11" x14ac:dyDescent="0.25">
      <c r="C522" s="205" t="str">
        <f t="shared" ca="1" si="56"/>
        <v>IfcTendon.ElementoDatiAnagrafici.Fornitore</v>
      </c>
      <c r="D522" s="205" t="str">
        <f t="array" aca="1" ref="D522" ca="1">IFERROR(INDEX(C$41:C$1185,SMALL(IF(C$41:C$1185&lt;&gt;"",ROW(C$41:C$1185)-ROW(C$41)+1),ROWS(D$41:D522))),"")</f>
        <v>IfcFlowTerminal.ElementoDocumenti.CertProd</v>
      </c>
      <c r="E522" s="189">
        <f t="shared" ca="1" si="57"/>
        <v>16</v>
      </c>
      <c r="F522" s="207" t="str">
        <f t="shared" ca="1" si="58"/>
        <v>IfcFlowTerminal</v>
      </c>
      <c r="G522" s="189">
        <f t="shared" ca="1" si="59"/>
        <v>34</v>
      </c>
      <c r="H522" s="207" t="str">
        <f t="shared" ca="1" si="60"/>
        <v>ElementoDocumenti</v>
      </c>
      <c r="I522" s="189">
        <f t="shared" ca="1" si="61"/>
        <v>42</v>
      </c>
      <c r="J522" s="189">
        <f t="shared" ca="1" si="62"/>
        <v>8</v>
      </c>
      <c r="K522" s="207" t="str">
        <f t="shared" ca="1" si="63"/>
        <v>CertProd</v>
      </c>
    </row>
    <row r="523" spans="3:11" x14ac:dyDescent="0.25">
      <c r="C523" s="205" t="str">
        <f t="shared" ca="1" si="56"/>
        <v/>
      </c>
      <c r="D523" s="205" t="str">
        <f t="array" aca="1" ref="D523" ca="1">IFERROR(INDEX(C$41:C$1185,SMALL(IF(C$41:C$1185&lt;&gt;"",ROW(C$41:C$1185)-ROW(C$41)+1),ROWS(D$41:D523))),"")</f>
        <v>IfcFlowTerminal.ElementoDocumenti.SertSupl</v>
      </c>
      <c r="E523" s="189">
        <f t="shared" ca="1" si="57"/>
        <v>16</v>
      </c>
      <c r="F523" s="207" t="str">
        <f t="shared" ca="1" si="58"/>
        <v>IfcFlowTerminal</v>
      </c>
      <c r="G523" s="189">
        <f t="shared" ca="1" si="59"/>
        <v>34</v>
      </c>
      <c r="H523" s="207" t="str">
        <f t="shared" ca="1" si="60"/>
        <v>ElementoDocumenti</v>
      </c>
      <c r="I523" s="189">
        <f t="shared" ca="1" si="61"/>
        <v>42</v>
      </c>
      <c r="J523" s="189">
        <f t="shared" ca="1" si="62"/>
        <v>8</v>
      </c>
      <c r="K523" s="207" t="str">
        <f t="shared" ca="1" si="63"/>
        <v>SertSupl</v>
      </c>
    </row>
    <row r="524" spans="3:11" x14ac:dyDescent="0.25">
      <c r="C524" s="205" t="str">
        <f t="shared" ca="1" si="56"/>
        <v>IfcTendon.ElementoDatiAnagrafici.Descrizione</v>
      </c>
      <c r="D524" s="205" t="str">
        <f t="array" aca="1" ref="D524" ca="1">IFERROR(INDEX(C$41:C$1185,SMALL(IF(C$41:C$1185&lt;&gt;"",ROW(C$41:C$1185)-ROW(C$41)+1),ROWS(D$41:D524))),"")</f>
        <v>IfcFlowTerminal.ElementoDocumenti.CertOmo</v>
      </c>
      <c r="E524" s="189">
        <f t="shared" ca="1" si="57"/>
        <v>16</v>
      </c>
      <c r="F524" s="207" t="str">
        <f t="shared" ca="1" si="58"/>
        <v>IfcFlowTerminal</v>
      </c>
      <c r="G524" s="189">
        <f t="shared" ca="1" si="59"/>
        <v>34</v>
      </c>
      <c r="H524" s="207" t="str">
        <f t="shared" ca="1" si="60"/>
        <v>ElementoDocumenti</v>
      </c>
      <c r="I524" s="189">
        <f t="shared" ca="1" si="61"/>
        <v>41</v>
      </c>
      <c r="J524" s="189">
        <f t="shared" ca="1" si="62"/>
        <v>7</v>
      </c>
      <c r="K524" s="207" t="str">
        <f t="shared" ca="1" si="63"/>
        <v>CertOmo</v>
      </c>
    </row>
    <row r="525" spans="3:11" x14ac:dyDescent="0.25">
      <c r="C525" s="205" t="str">
        <f t="shared" ca="1" si="56"/>
        <v/>
      </c>
      <c r="D525" s="205" t="str">
        <f t="array" aca="1" ref="D525" ca="1">IFERROR(INDEX(C$41:C$1185,SMALL(IF(C$41:C$1185&lt;&gt;"",ROW(C$41:C$1185)-ROW(C$41)+1),ROWS(D$41:D525))),"")</f>
        <v>IfcFlowTerminal.ElementoDocumenti.SchedaMontaggio</v>
      </c>
      <c r="E525" s="189">
        <f t="shared" ca="1" si="57"/>
        <v>16</v>
      </c>
      <c r="F525" s="207" t="str">
        <f t="shared" ca="1" si="58"/>
        <v>IfcFlowTerminal</v>
      </c>
      <c r="G525" s="189">
        <f t="shared" ca="1" si="59"/>
        <v>34</v>
      </c>
      <c r="H525" s="207" t="str">
        <f t="shared" ca="1" si="60"/>
        <v>ElementoDocumenti</v>
      </c>
      <c r="I525" s="189">
        <f t="shared" ca="1" si="61"/>
        <v>49</v>
      </c>
      <c r="J525" s="189">
        <f t="shared" ca="1" si="62"/>
        <v>15</v>
      </c>
      <c r="K525" s="207" t="str">
        <f t="shared" ca="1" si="63"/>
        <v>SchedaMontaggio</v>
      </c>
    </row>
    <row r="526" spans="3:11" x14ac:dyDescent="0.25">
      <c r="C526" s="205" t="str">
        <f t="shared" ca="1" si="56"/>
        <v>IfcTendon.ElementoDatiAnagrafici.Produttore</v>
      </c>
      <c r="D526" s="205" t="str">
        <f t="array" aca="1" ref="D526" ca="1">IFERROR(INDEX(C$41:C$1185,SMALL(IF(C$41:C$1185&lt;&gt;"",ROW(C$41:C$1185)-ROW(C$41)+1),ROWS(D$41:D526))),"")</f>
        <v>IfcFlowTerminal.ElementoDocumenti.Installazione</v>
      </c>
      <c r="E526" s="189">
        <f t="shared" ca="1" si="57"/>
        <v>16</v>
      </c>
      <c r="F526" s="207" t="str">
        <f t="shared" ca="1" si="58"/>
        <v>IfcFlowTerminal</v>
      </c>
      <c r="G526" s="189">
        <f t="shared" ca="1" si="59"/>
        <v>34</v>
      </c>
      <c r="H526" s="207" t="str">
        <f t="shared" ca="1" si="60"/>
        <v>ElementoDocumenti</v>
      </c>
      <c r="I526" s="189">
        <f t="shared" ca="1" si="61"/>
        <v>47</v>
      </c>
      <c r="J526" s="189">
        <f t="shared" ca="1" si="62"/>
        <v>13</v>
      </c>
      <c r="K526" s="207" t="str">
        <f t="shared" ca="1" si="63"/>
        <v>Installazione</v>
      </c>
    </row>
    <row r="527" spans="3:11" x14ac:dyDescent="0.25">
      <c r="C527" s="205" t="str">
        <f t="shared" ca="1" si="56"/>
        <v/>
      </c>
      <c r="D527" s="205" t="str">
        <f t="array" aca="1" ref="D527" ca="1">IFERROR(INDEX(C$41:C$1185,SMALL(IF(C$41:C$1185&lt;&gt;"",ROW(C$41:C$1185)-ROW(C$41)+1),ROWS(D$41:D527))),"")</f>
        <v>IfcFlowTerminal.ElementoDocumenti.MatSupp</v>
      </c>
      <c r="E527" s="189">
        <f t="shared" ca="1" si="57"/>
        <v>16</v>
      </c>
      <c r="F527" s="207" t="str">
        <f t="shared" ca="1" si="58"/>
        <v>IfcFlowTerminal</v>
      </c>
      <c r="G527" s="189">
        <f t="shared" ca="1" si="59"/>
        <v>34</v>
      </c>
      <c r="H527" s="207" t="str">
        <f t="shared" ca="1" si="60"/>
        <v>ElementoDocumenti</v>
      </c>
      <c r="I527" s="189">
        <f t="shared" ca="1" si="61"/>
        <v>41</v>
      </c>
      <c r="J527" s="189">
        <f t="shared" ca="1" si="62"/>
        <v>7</v>
      </c>
      <c r="K527" s="207" t="str">
        <f t="shared" ca="1" si="63"/>
        <v>MatSupp</v>
      </c>
    </row>
    <row r="528" spans="3:11" x14ac:dyDescent="0.25">
      <c r="C528" s="205" t="str">
        <f t="shared" ca="1" si="56"/>
        <v/>
      </c>
      <c r="D528" s="205" t="str">
        <f t="array" aca="1" ref="D528" ca="1">IFERROR(INDEX(C$41:C$1185,SMALL(IF(C$41:C$1185&lt;&gt;"",ROW(C$41:C$1185)-ROW(C$41)+1),ROWS(D$41:D528))),"")</f>
        <v>IfcFlowTerminal.ElementoDocumenti.Collaudo</v>
      </c>
      <c r="E528" s="189">
        <f t="shared" ca="1" si="57"/>
        <v>16</v>
      </c>
      <c r="F528" s="207" t="str">
        <f t="shared" ca="1" si="58"/>
        <v>IfcFlowTerminal</v>
      </c>
      <c r="G528" s="189">
        <f t="shared" ca="1" si="59"/>
        <v>34</v>
      </c>
      <c r="H528" s="207" t="str">
        <f t="shared" ca="1" si="60"/>
        <v>ElementoDocumenti</v>
      </c>
      <c r="I528" s="189">
        <f t="shared" ca="1" si="61"/>
        <v>42</v>
      </c>
      <c r="J528" s="189">
        <f t="shared" ca="1" si="62"/>
        <v>8</v>
      </c>
      <c r="K528" s="207" t="str">
        <f t="shared" ca="1" si="63"/>
        <v>Collaudo</v>
      </c>
    </row>
    <row r="529" spans="3:11" x14ac:dyDescent="0.25">
      <c r="C529" s="205" t="str">
        <f t="shared" ca="1" si="56"/>
        <v>IfcTendon.ElementoDatiQualitativi.Portante</v>
      </c>
      <c r="D529" s="205" t="str">
        <f t="array" aca="1" ref="D529" ca="1">IFERROR(INDEX(C$41:C$1185,SMALL(IF(C$41:C$1185&lt;&gt;"",ROW(C$41:C$1185)-ROW(C$41)+1),ROWS(D$41:D529))),"")</f>
        <v>IfcFlowTerminal.ElementoDocumenti.Conformità</v>
      </c>
      <c r="E529" s="189">
        <f t="shared" ca="1" si="57"/>
        <v>16</v>
      </c>
      <c r="F529" s="207" t="str">
        <f t="shared" ca="1" si="58"/>
        <v>IfcFlowTerminal</v>
      </c>
      <c r="G529" s="189">
        <f t="shared" ca="1" si="59"/>
        <v>34</v>
      </c>
      <c r="H529" s="207" t="str">
        <f t="shared" ca="1" si="60"/>
        <v>ElementoDocumenti</v>
      </c>
      <c r="I529" s="189">
        <f t="shared" ca="1" si="61"/>
        <v>44</v>
      </c>
      <c r="J529" s="189">
        <f t="shared" ca="1" si="62"/>
        <v>10</v>
      </c>
      <c r="K529" s="207" t="str">
        <f t="shared" ca="1" si="63"/>
        <v>Conformità</v>
      </c>
    </row>
    <row r="530" spans="3:11" x14ac:dyDescent="0.25">
      <c r="C530" s="205" t="str">
        <f t="shared" ca="1" si="56"/>
        <v/>
      </c>
      <c r="D530" s="205" t="str">
        <f t="array" aca="1" ref="D530" ca="1">IFERROR(INDEX(C$41:C$1185,SMALL(IF(C$41:C$1185&lt;&gt;"",ROW(C$41:C$1185)-ROW(C$41)+1),ROWS(D$41:D530))),"")</f>
        <v>IfcFlowTreatmentDevice.ElementoDatiAnagrafici.Numero_di_serie</v>
      </c>
      <c r="E530" s="189">
        <f t="shared" ca="1" si="57"/>
        <v>23</v>
      </c>
      <c r="F530" s="207" t="str">
        <f t="shared" ca="1" si="58"/>
        <v>IfcFlowTreatmentDevice</v>
      </c>
      <c r="G530" s="189">
        <f t="shared" ca="1" si="59"/>
        <v>46</v>
      </c>
      <c r="H530" s="207" t="str">
        <f t="shared" ca="1" si="60"/>
        <v>ElementoDatiAnagrafici</v>
      </c>
      <c r="I530" s="189">
        <f t="shared" ca="1" si="61"/>
        <v>61</v>
      </c>
      <c r="J530" s="189">
        <f t="shared" ca="1" si="62"/>
        <v>15</v>
      </c>
      <c r="K530" s="207" t="str">
        <f t="shared" ca="1" si="63"/>
        <v>Numero_di_serie</v>
      </c>
    </row>
    <row r="531" spans="3:11" x14ac:dyDescent="0.25">
      <c r="C531" s="205" t="str">
        <f t="shared" ca="1" si="56"/>
        <v>IfcTendon.ElementoDatiQualitativi.Tipologia costruttiva</v>
      </c>
      <c r="D531" s="205" t="str">
        <f t="array" aca="1" ref="D531" ca="1">IFERROR(INDEX(C$41:C$1185,SMALL(IF(C$41:C$1185&lt;&gt;"",ROW(C$41:C$1185)-ROW(C$41)+1),ROWS(D$41:D531))),"")</f>
        <v>IfcFlowTreatmentDevice.ElementoDatiAnagrafici.Fornitore</v>
      </c>
      <c r="E531" s="189">
        <f t="shared" ca="1" si="57"/>
        <v>23</v>
      </c>
      <c r="F531" s="207" t="str">
        <f t="shared" ca="1" si="58"/>
        <v>IfcFlowTreatmentDevice</v>
      </c>
      <c r="G531" s="189">
        <f t="shared" ca="1" si="59"/>
        <v>46</v>
      </c>
      <c r="H531" s="207" t="str">
        <f t="shared" ca="1" si="60"/>
        <v>ElementoDatiAnagrafici</v>
      </c>
      <c r="I531" s="189">
        <f t="shared" ca="1" si="61"/>
        <v>55</v>
      </c>
      <c r="J531" s="189">
        <f t="shared" ca="1" si="62"/>
        <v>9</v>
      </c>
      <c r="K531" s="207" t="str">
        <f t="shared" ca="1" si="63"/>
        <v>Fornitore</v>
      </c>
    </row>
    <row r="532" spans="3:11" x14ac:dyDescent="0.25">
      <c r="C532" s="205" t="str">
        <f t="shared" ca="1" si="56"/>
        <v>IfcTendon.ElementoDatiQualitativi.Criticità Riscontrata</v>
      </c>
      <c r="D532" s="205" t="str">
        <f t="array" aca="1" ref="D532" ca="1">IFERROR(INDEX(C$41:C$1185,SMALL(IF(C$41:C$1185&lt;&gt;"",ROW(C$41:C$1185)-ROW(C$41)+1),ROWS(D$41:D532))),"")</f>
        <v>IfcFlowTreatmentDevice.ElementoDatiAnagrafici.Installatore</v>
      </c>
      <c r="E532" s="189">
        <f t="shared" ca="1" si="57"/>
        <v>23</v>
      </c>
      <c r="F532" s="207" t="str">
        <f t="shared" ca="1" si="58"/>
        <v>IfcFlowTreatmentDevice</v>
      </c>
      <c r="G532" s="189">
        <f t="shared" ca="1" si="59"/>
        <v>46</v>
      </c>
      <c r="H532" s="207" t="str">
        <f t="shared" ca="1" si="60"/>
        <v>ElementoDatiAnagrafici</v>
      </c>
      <c r="I532" s="189">
        <f t="shared" ca="1" si="61"/>
        <v>58</v>
      </c>
      <c r="J532" s="189">
        <f t="shared" ca="1" si="62"/>
        <v>12</v>
      </c>
      <c r="K532" s="207" t="str">
        <f t="shared" ca="1" si="63"/>
        <v>Installatore</v>
      </c>
    </row>
    <row r="533" spans="3:11" x14ac:dyDescent="0.25">
      <c r="C533" s="205" t="str">
        <f t="shared" ca="1" si="56"/>
        <v/>
      </c>
      <c r="D533" s="205" t="str">
        <f t="array" aca="1" ref="D533" ca="1">IFERROR(INDEX(C$41:C$1185,SMALL(IF(C$41:C$1185&lt;&gt;"",ROW(C$41:C$1185)-ROW(C$41)+1),ROWS(D$41:D533))),"")</f>
        <v>IfcFlowTreatmentDevice.ElementoDatiAnagrafici.Descrizione</v>
      </c>
      <c r="E533" s="189">
        <f t="shared" ca="1" si="57"/>
        <v>23</v>
      </c>
      <c r="F533" s="207" t="str">
        <f t="shared" ca="1" si="58"/>
        <v>IfcFlowTreatmentDevice</v>
      </c>
      <c r="G533" s="189">
        <f t="shared" ca="1" si="59"/>
        <v>46</v>
      </c>
      <c r="H533" s="207" t="str">
        <f t="shared" ca="1" si="60"/>
        <v>ElementoDatiAnagrafici</v>
      </c>
      <c r="I533" s="189">
        <f t="shared" ca="1" si="61"/>
        <v>57</v>
      </c>
      <c r="J533" s="189">
        <f t="shared" ca="1" si="62"/>
        <v>11</v>
      </c>
      <c r="K533" s="207" t="str">
        <f t="shared" ca="1" si="63"/>
        <v>Descrizione</v>
      </c>
    </row>
    <row r="534" spans="3:11" x14ac:dyDescent="0.25">
      <c r="C534" s="205" t="str">
        <f t="shared" ca="1" si="56"/>
        <v/>
      </c>
      <c r="D534" s="205" t="str">
        <f t="array" aca="1" ref="D534" ca="1">IFERROR(INDEX(C$41:C$1185,SMALL(IF(C$41:C$1185&lt;&gt;"",ROW(C$41:C$1185)-ROW(C$41)+1),ROWS(D$41:D534))),"")</f>
        <v>IfcFlowTreatmentDevice.ElementoDatiAnagrafici.Modello</v>
      </c>
      <c r="E534" s="189">
        <f t="shared" ca="1" si="57"/>
        <v>23</v>
      </c>
      <c r="F534" s="207" t="str">
        <f t="shared" ca="1" si="58"/>
        <v>IfcFlowTreatmentDevice</v>
      </c>
      <c r="G534" s="189">
        <f t="shared" ca="1" si="59"/>
        <v>46</v>
      </c>
      <c r="H534" s="207" t="str">
        <f t="shared" ca="1" si="60"/>
        <v>ElementoDatiAnagrafici</v>
      </c>
      <c r="I534" s="189">
        <f t="shared" ca="1" si="61"/>
        <v>53</v>
      </c>
      <c r="J534" s="189">
        <f t="shared" ca="1" si="62"/>
        <v>7</v>
      </c>
      <c r="K534" s="207" t="str">
        <f t="shared" ca="1" si="63"/>
        <v>Modello</v>
      </c>
    </row>
    <row r="535" spans="3:11" x14ac:dyDescent="0.25">
      <c r="C535" s="205" t="str">
        <f t="shared" ca="1" si="56"/>
        <v/>
      </c>
      <c r="D535" s="205" t="str">
        <f t="array" aca="1" ref="D535" ca="1">IFERROR(INDEX(C$41:C$1185,SMALL(IF(C$41:C$1185&lt;&gt;"",ROW(C$41:C$1185)-ROW(C$41)+1),ROWS(D$41:D535))),"")</f>
        <v>IfcFlowTreatmentDevice.ElementoDatiAnagrafici.Produttore</v>
      </c>
      <c r="E535" s="189">
        <f t="shared" ca="1" si="57"/>
        <v>23</v>
      </c>
      <c r="F535" s="207" t="str">
        <f t="shared" ca="1" si="58"/>
        <v>IfcFlowTreatmentDevice</v>
      </c>
      <c r="G535" s="189">
        <f t="shared" ca="1" si="59"/>
        <v>46</v>
      </c>
      <c r="H535" s="207" t="str">
        <f t="shared" ca="1" si="60"/>
        <v>ElementoDatiAnagrafici</v>
      </c>
      <c r="I535" s="189">
        <f t="shared" ca="1" si="61"/>
        <v>56</v>
      </c>
      <c r="J535" s="189">
        <f t="shared" ca="1" si="62"/>
        <v>10</v>
      </c>
      <c r="K535" s="207" t="str">
        <f t="shared" ca="1" si="63"/>
        <v>Produttore</v>
      </c>
    </row>
    <row r="536" spans="3:11" x14ac:dyDescent="0.25">
      <c r="C536" s="205" t="str">
        <f t="shared" ca="1" si="56"/>
        <v/>
      </c>
      <c r="D536" s="205" t="str">
        <f t="array" aca="1" ref="D536" ca="1">IFERROR(INDEX(C$41:C$1185,SMALL(IF(C$41:C$1185&lt;&gt;"",ROW(C$41:C$1185)-ROW(C$41)+1),ROWS(D$41:D536))),"")</f>
        <v>IfcFlowTreatmentDevice.ElementoCodifica.ClasseElementoTecnico</v>
      </c>
      <c r="E536" s="189">
        <f t="shared" ca="1" si="57"/>
        <v>23</v>
      </c>
      <c r="F536" s="207" t="str">
        <f t="shared" ca="1" si="58"/>
        <v>IfcFlowTreatmentDevice</v>
      </c>
      <c r="G536" s="189">
        <f t="shared" ca="1" si="59"/>
        <v>40</v>
      </c>
      <c r="H536" s="207" t="str">
        <f t="shared" ca="1" si="60"/>
        <v>ElementoCodifica</v>
      </c>
      <c r="I536" s="189">
        <f t="shared" ca="1" si="61"/>
        <v>61</v>
      </c>
      <c r="J536" s="189">
        <f t="shared" ca="1" si="62"/>
        <v>21</v>
      </c>
      <c r="K536" s="207" t="str">
        <f t="shared" ca="1" si="63"/>
        <v>ClasseElementoTecnico</v>
      </c>
    </row>
    <row r="537" spans="3:11" x14ac:dyDescent="0.25">
      <c r="C537" s="205" t="str">
        <f t="shared" ca="1" si="56"/>
        <v/>
      </c>
      <c r="D537" s="205" t="str">
        <f t="array" aca="1" ref="D537" ca="1">IFERROR(INDEX(C$41:C$1185,SMALL(IF(C$41:C$1185&lt;&gt;"",ROW(C$41:C$1185)-ROW(C$41)+1),ROWS(D$41:D537))),"")</f>
        <v>IfcFlowTreatmentDevice.ElementoFase.Stato</v>
      </c>
      <c r="E537" s="189">
        <f t="shared" ca="1" si="57"/>
        <v>23</v>
      </c>
      <c r="F537" s="207" t="str">
        <f t="shared" ca="1" si="58"/>
        <v>IfcFlowTreatmentDevice</v>
      </c>
      <c r="G537" s="189">
        <f t="shared" ca="1" si="59"/>
        <v>36</v>
      </c>
      <c r="H537" s="207" t="str">
        <f t="shared" ca="1" si="60"/>
        <v>ElementoFase</v>
      </c>
      <c r="I537" s="189">
        <f t="shared" ca="1" si="61"/>
        <v>41</v>
      </c>
      <c r="J537" s="189">
        <f t="shared" ca="1" si="62"/>
        <v>5</v>
      </c>
      <c r="K537" s="207" t="str">
        <f t="shared" ca="1" si="63"/>
        <v>Stato</v>
      </c>
    </row>
    <row r="538" spans="3:11" x14ac:dyDescent="0.25">
      <c r="C538" s="205" t="str">
        <f t="shared" ca="1" si="56"/>
        <v/>
      </c>
      <c r="D538" s="205" t="str">
        <f t="array" aca="1" ref="D538" ca="1">IFERROR(INDEX(C$41:C$1185,SMALL(IF(C$41:C$1185&lt;&gt;"",ROW(C$41:C$1185)-ROW(C$41)+1),ROWS(D$41:D538))),"")</f>
        <v>IfcFlowTreatmentDevice.ElementoDocumenti.MUM</v>
      </c>
      <c r="E538" s="189">
        <f t="shared" ca="1" si="57"/>
        <v>23</v>
      </c>
      <c r="F538" s="207" t="str">
        <f t="shared" ca="1" si="58"/>
        <v>IfcFlowTreatmentDevice</v>
      </c>
      <c r="G538" s="189">
        <f t="shared" ca="1" si="59"/>
        <v>41</v>
      </c>
      <c r="H538" s="207" t="str">
        <f t="shared" ca="1" si="60"/>
        <v>ElementoDocumenti</v>
      </c>
      <c r="I538" s="189">
        <f t="shared" ca="1" si="61"/>
        <v>44</v>
      </c>
      <c r="J538" s="189">
        <f t="shared" ca="1" si="62"/>
        <v>3</v>
      </c>
      <c r="K538" s="207" t="str">
        <f t="shared" ca="1" si="63"/>
        <v>MUM</v>
      </c>
    </row>
    <row r="539" spans="3:11" x14ac:dyDescent="0.25">
      <c r="C539" s="205" t="str">
        <f t="shared" ca="1" si="56"/>
        <v>IfcTendon.ElementoCodifica.ClasseElementoTecnico</v>
      </c>
      <c r="D539" s="205" t="str">
        <f t="array" aca="1" ref="D539" ca="1">IFERROR(INDEX(C$41:C$1185,SMALL(IF(C$41:C$1185&lt;&gt;"",ROW(C$41:C$1185)-ROW(C$41)+1),ROWS(D$41:D539))),"")</f>
        <v>IfcFlowTreatmentDevice.ElementoDocumenti.SchedaTecnica</v>
      </c>
      <c r="E539" s="189">
        <f t="shared" ca="1" si="57"/>
        <v>23</v>
      </c>
      <c r="F539" s="207" t="str">
        <f t="shared" ca="1" si="58"/>
        <v>IfcFlowTreatmentDevice</v>
      </c>
      <c r="G539" s="189">
        <f t="shared" ca="1" si="59"/>
        <v>41</v>
      </c>
      <c r="H539" s="207" t="str">
        <f t="shared" ca="1" si="60"/>
        <v>ElementoDocumenti</v>
      </c>
      <c r="I539" s="189">
        <f t="shared" ca="1" si="61"/>
        <v>54</v>
      </c>
      <c r="J539" s="189">
        <f t="shared" ca="1" si="62"/>
        <v>13</v>
      </c>
      <c r="K539" s="207" t="str">
        <f t="shared" ca="1" si="63"/>
        <v>SchedaTecnica</v>
      </c>
    </row>
    <row r="540" spans="3:11" x14ac:dyDescent="0.25">
      <c r="C540" s="205" t="str">
        <f t="shared" ca="1" si="56"/>
        <v>IfcTendon.ElementoFase.Stato</v>
      </c>
      <c r="D540" s="205" t="str">
        <f t="array" aca="1" ref="D540" ca="1">IFERROR(INDEX(C$41:C$1185,SMALL(IF(C$41:C$1185&lt;&gt;"",ROW(C$41:C$1185)-ROW(C$41)+1),ROWS(D$41:D540))),"")</f>
        <v>IfcFlowTreatmentDevice.ElementoDocumenti.Website</v>
      </c>
      <c r="E540" s="189">
        <f t="shared" ca="1" si="57"/>
        <v>23</v>
      </c>
      <c r="F540" s="207" t="str">
        <f t="shared" ca="1" si="58"/>
        <v>IfcFlowTreatmentDevice</v>
      </c>
      <c r="G540" s="189">
        <f t="shared" ca="1" si="59"/>
        <v>41</v>
      </c>
      <c r="H540" s="207" t="str">
        <f t="shared" ca="1" si="60"/>
        <v>ElementoDocumenti</v>
      </c>
      <c r="I540" s="189">
        <f t="shared" ca="1" si="61"/>
        <v>48</v>
      </c>
      <c r="J540" s="189">
        <f t="shared" ca="1" si="62"/>
        <v>7</v>
      </c>
      <c r="K540" s="207" t="str">
        <f t="shared" ca="1" si="63"/>
        <v>Website</v>
      </c>
    </row>
    <row r="541" spans="3:11" x14ac:dyDescent="0.25">
      <c r="C541" s="205" t="str">
        <f t="shared" ca="1" si="56"/>
        <v/>
      </c>
      <c r="D541" s="205" t="str">
        <f t="array" aca="1" ref="D541" ca="1">IFERROR(INDEX(C$41:C$1185,SMALL(IF(C$41:C$1185&lt;&gt;"",ROW(C$41:C$1185)-ROW(C$41)+1),ROWS(D$41:D541))),"")</f>
        <v>IfcFlowTreatmentDevice.ElementoDocumenti.DB</v>
      </c>
      <c r="E541" s="189">
        <f t="shared" ca="1" si="57"/>
        <v>23</v>
      </c>
      <c r="F541" s="207" t="str">
        <f t="shared" ca="1" si="58"/>
        <v>IfcFlowTreatmentDevice</v>
      </c>
      <c r="G541" s="189">
        <f t="shared" ca="1" si="59"/>
        <v>41</v>
      </c>
      <c r="H541" s="207" t="str">
        <f t="shared" ca="1" si="60"/>
        <v>ElementoDocumenti</v>
      </c>
      <c r="I541" s="189">
        <f t="shared" ca="1" si="61"/>
        <v>43</v>
      </c>
      <c r="J541" s="189">
        <f t="shared" ca="1" si="62"/>
        <v>2</v>
      </c>
      <c r="K541" s="207" t="str">
        <f t="shared" ca="1" si="63"/>
        <v>DB</v>
      </c>
    </row>
    <row r="542" spans="3:11" x14ac:dyDescent="0.25">
      <c r="C542" s="205" t="str">
        <f t="shared" ca="1" si="56"/>
        <v/>
      </c>
      <c r="D542" s="205" t="str">
        <f t="array" aca="1" ref="D542" ca="1">IFERROR(INDEX(C$41:C$1185,SMALL(IF(C$41:C$1185&lt;&gt;"",ROW(C$41:C$1185)-ROW(C$41)+1),ROWS(D$41:D542))),"")</f>
        <v>IfcFlowTreatmentDevice.ElementoDocumenti.CertProd</v>
      </c>
      <c r="E542" s="189">
        <f t="shared" ca="1" si="57"/>
        <v>23</v>
      </c>
      <c r="F542" s="207" t="str">
        <f t="shared" ca="1" si="58"/>
        <v>IfcFlowTreatmentDevice</v>
      </c>
      <c r="G542" s="189">
        <f t="shared" ca="1" si="59"/>
        <v>41</v>
      </c>
      <c r="H542" s="207" t="str">
        <f t="shared" ca="1" si="60"/>
        <v>ElementoDocumenti</v>
      </c>
      <c r="I542" s="189">
        <f t="shared" ca="1" si="61"/>
        <v>49</v>
      </c>
      <c r="J542" s="189">
        <f t="shared" ca="1" si="62"/>
        <v>8</v>
      </c>
      <c r="K542" s="207" t="str">
        <f t="shared" ca="1" si="63"/>
        <v>CertProd</v>
      </c>
    </row>
    <row r="543" spans="3:11" x14ac:dyDescent="0.25">
      <c r="C543" s="205" t="str">
        <f t="shared" ca="1" si="56"/>
        <v/>
      </c>
      <c r="D543" s="205" t="str">
        <f t="array" aca="1" ref="D543" ca="1">IFERROR(INDEX(C$41:C$1185,SMALL(IF(C$41:C$1185&lt;&gt;"",ROW(C$41:C$1185)-ROW(C$41)+1),ROWS(D$41:D543))),"")</f>
        <v>IfcFlowTreatmentDevice.ElementoDocumenti.SertSupl</v>
      </c>
      <c r="E543" s="189">
        <f t="shared" ca="1" si="57"/>
        <v>23</v>
      </c>
      <c r="F543" s="207" t="str">
        <f t="shared" ca="1" si="58"/>
        <v>IfcFlowTreatmentDevice</v>
      </c>
      <c r="G543" s="189">
        <f t="shared" ca="1" si="59"/>
        <v>41</v>
      </c>
      <c r="H543" s="207" t="str">
        <f t="shared" ca="1" si="60"/>
        <v>ElementoDocumenti</v>
      </c>
      <c r="I543" s="189">
        <f t="shared" ca="1" si="61"/>
        <v>49</v>
      </c>
      <c r="J543" s="189">
        <f t="shared" ca="1" si="62"/>
        <v>8</v>
      </c>
      <c r="K543" s="207" t="str">
        <f t="shared" ca="1" si="63"/>
        <v>SertSupl</v>
      </c>
    </row>
    <row r="544" spans="3:11" x14ac:dyDescent="0.25">
      <c r="C544" s="205" t="str">
        <f t="shared" ca="1" si="56"/>
        <v>IfcTendon.ElementoDocumenti.DB</v>
      </c>
      <c r="D544" s="205" t="str">
        <f t="array" aca="1" ref="D544" ca="1">IFERROR(INDEX(C$41:C$1185,SMALL(IF(C$41:C$1185&lt;&gt;"",ROW(C$41:C$1185)-ROW(C$41)+1),ROWS(D$41:D544))),"")</f>
        <v>IfcFlowTreatmentDevice.ElementoDocumenti.CertOmo</v>
      </c>
      <c r="E544" s="189">
        <f t="shared" ca="1" si="57"/>
        <v>23</v>
      </c>
      <c r="F544" s="207" t="str">
        <f t="shared" ca="1" si="58"/>
        <v>IfcFlowTreatmentDevice</v>
      </c>
      <c r="G544" s="189">
        <f t="shared" ca="1" si="59"/>
        <v>41</v>
      </c>
      <c r="H544" s="207" t="str">
        <f t="shared" ca="1" si="60"/>
        <v>ElementoDocumenti</v>
      </c>
      <c r="I544" s="189">
        <f t="shared" ca="1" si="61"/>
        <v>48</v>
      </c>
      <c r="J544" s="189">
        <f t="shared" ca="1" si="62"/>
        <v>7</v>
      </c>
      <c r="K544" s="207" t="str">
        <f t="shared" ca="1" si="63"/>
        <v>CertOmo</v>
      </c>
    </row>
    <row r="545" spans="3:11" x14ac:dyDescent="0.25">
      <c r="C545" s="205" t="str">
        <f t="shared" ca="1" si="56"/>
        <v>IfcTendon.ElementoDocumenti.CertProd</v>
      </c>
      <c r="D545" s="205" t="str">
        <f t="array" aca="1" ref="D545" ca="1">IFERROR(INDEX(C$41:C$1185,SMALL(IF(C$41:C$1185&lt;&gt;"",ROW(C$41:C$1185)-ROW(C$41)+1),ROWS(D$41:D545))),"")</f>
        <v>IfcFlowTreatmentDevice.ElementoDocumenti.SchedaMontaggio</v>
      </c>
      <c r="E545" s="189">
        <f t="shared" ca="1" si="57"/>
        <v>23</v>
      </c>
      <c r="F545" s="207" t="str">
        <f t="shared" ca="1" si="58"/>
        <v>IfcFlowTreatmentDevice</v>
      </c>
      <c r="G545" s="189">
        <f t="shared" ca="1" si="59"/>
        <v>41</v>
      </c>
      <c r="H545" s="207" t="str">
        <f t="shared" ca="1" si="60"/>
        <v>ElementoDocumenti</v>
      </c>
      <c r="I545" s="189">
        <f t="shared" ca="1" si="61"/>
        <v>56</v>
      </c>
      <c r="J545" s="189">
        <f t="shared" ca="1" si="62"/>
        <v>15</v>
      </c>
      <c r="K545" s="207" t="str">
        <f t="shared" ca="1" si="63"/>
        <v>SchedaMontaggio</v>
      </c>
    </row>
    <row r="546" spans="3:11" x14ac:dyDescent="0.25">
      <c r="C546" s="205" t="str">
        <f t="shared" ca="1" si="56"/>
        <v>IfcTendon.ElementoDocumenti.SertSupl</v>
      </c>
      <c r="D546" s="205" t="str">
        <f t="array" aca="1" ref="D546" ca="1">IFERROR(INDEX(C$41:C$1185,SMALL(IF(C$41:C$1185&lt;&gt;"",ROW(C$41:C$1185)-ROW(C$41)+1),ROWS(D$41:D546))),"")</f>
        <v>IfcFlowTreatmentDevice.ElementoDocumenti.Installazione</v>
      </c>
      <c r="E546" s="189">
        <f t="shared" ca="1" si="57"/>
        <v>23</v>
      </c>
      <c r="F546" s="207" t="str">
        <f t="shared" ca="1" si="58"/>
        <v>IfcFlowTreatmentDevice</v>
      </c>
      <c r="G546" s="189">
        <f t="shared" ca="1" si="59"/>
        <v>41</v>
      </c>
      <c r="H546" s="207" t="str">
        <f t="shared" ca="1" si="60"/>
        <v>ElementoDocumenti</v>
      </c>
      <c r="I546" s="189">
        <f t="shared" ca="1" si="61"/>
        <v>54</v>
      </c>
      <c r="J546" s="189">
        <f t="shared" ca="1" si="62"/>
        <v>13</v>
      </c>
      <c r="K546" s="207" t="str">
        <f t="shared" ca="1" si="63"/>
        <v>Installazione</v>
      </c>
    </row>
    <row r="547" spans="3:11" x14ac:dyDescent="0.25">
      <c r="C547" s="205" t="str">
        <f t="shared" ca="1" si="56"/>
        <v/>
      </c>
      <c r="D547" s="205" t="str">
        <f t="array" aca="1" ref="D547" ca="1">IFERROR(INDEX(C$41:C$1185,SMALL(IF(C$41:C$1185&lt;&gt;"",ROW(C$41:C$1185)-ROW(C$41)+1),ROWS(D$41:D547))),"")</f>
        <v>IfcFlowTreatmentDevice.ElementoDocumenti.MatSupp</v>
      </c>
      <c r="E547" s="189">
        <f t="shared" ca="1" si="57"/>
        <v>23</v>
      </c>
      <c r="F547" s="207" t="str">
        <f t="shared" ca="1" si="58"/>
        <v>IfcFlowTreatmentDevice</v>
      </c>
      <c r="G547" s="189">
        <f t="shared" ca="1" si="59"/>
        <v>41</v>
      </c>
      <c r="H547" s="207" t="str">
        <f t="shared" ca="1" si="60"/>
        <v>ElementoDocumenti</v>
      </c>
      <c r="I547" s="189">
        <f t="shared" ca="1" si="61"/>
        <v>48</v>
      </c>
      <c r="J547" s="189">
        <f t="shared" ca="1" si="62"/>
        <v>7</v>
      </c>
      <c r="K547" s="207" t="str">
        <f t="shared" ca="1" si="63"/>
        <v>MatSupp</v>
      </c>
    </row>
    <row r="548" spans="3:11" x14ac:dyDescent="0.25">
      <c r="C548" s="205" t="str">
        <f t="shared" ca="1" si="56"/>
        <v/>
      </c>
      <c r="D548" s="205" t="str">
        <f t="array" aca="1" ref="D548" ca="1">IFERROR(INDEX(C$41:C$1185,SMALL(IF(C$41:C$1185&lt;&gt;"",ROW(C$41:C$1185)-ROW(C$41)+1),ROWS(D$41:D548))),"")</f>
        <v>IfcFlowTreatmentDevice.ElementoDocumenti.Collaudo</v>
      </c>
      <c r="E548" s="189">
        <f t="shared" ca="1" si="57"/>
        <v>23</v>
      </c>
      <c r="F548" s="207" t="str">
        <f t="shared" ca="1" si="58"/>
        <v>IfcFlowTreatmentDevice</v>
      </c>
      <c r="G548" s="189">
        <f t="shared" ca="1" si="59"/>
        <v>41</v>
      </c>
      <c r="H548" s="207" t="str">
        <f t="shared" ca="1" si="60"/>
        <v>ElementoDocumenti</v>
      </c>
      <c r="I548" s="189">
        <f t="shared" ca="1" si="61"/>
        <v>49</v>
      </c>
      <c r="J548" s="189">
        <f t="shared" ca="1" si="62"/>
        <v>8</v>
      </c>
      <c r="K548" s="207" t="str">
        <f t="shared" ca="1" si="63"/>
        <v>Collaudo</v>
      </c>
    </row>
    <row r="549" spans="3:11" x14ac:dyDescent="0.25">
      <c r="C549" s="205" t="str">
        <f t="shared" ca="1" si="56"/>
        <v/>
      </c>
      <c r="D549" s="205" t="str">
        <f t="array" aca="1" ref="D549" ca="1">IFERROR(INDEX(C$41:C$1185,SMALL(IF(C$41:C$1185&lt;&gt;"",ROW(C$41:C$1185)-ROW(C$41)+1),ROWS(D$41:D549))),"")</f>
        <v>IfcFlowTreatmentDevice.ElementoDocumenti.Conformità</v>
      </c>
      <c r="E549" s="189">
        <f t="shared" ca="1" si="57"/>
        <v>23</v>
      </c>
      <c r="F549" s="207" t="str">
        <f t="shared" ca="1" si="58"/>
        <v>IfcFlowTreatmentDevice</v>
      </c>
      <c r="G549" s="189">
        <f t="shared" ca="1" si="59"/>
        <v>41</v>
      </c>
      <c r="H549" s="207" t="str">
        <f t="shared" ca="1" si="60"/>
        <v>ElementoDocumenti</v>
      </c>
      <c r="I549" s="189">
        <f t="shared" ca="1" si="61"/>
        <v>51</v>
      </c>
      <c r="J549" s="189">
        <f t="shared" ca="1" si="62"/>
        <v>10</v>
      </c>
      <c r="K549" s="207" t="str">
        <f t="shared" ca="1" si="63"/>
        <v>Conformità</v>
      </c>
    </row>
    <row r="550" spans="3:11" x14ac:dyDescent="0.25">
      <c r="C550" s="205" t="str">
        <f t="shared" ca="1" si="56"/>
        <v/>
      </c>
      <c r="D550" s="205" t="str">
        <f t="array" aca="1" ref="D550" ca="1">IFERROR(INDEX(C$41:C$1185,SMALL(IF(C$41:C$1185&lt;&gt;"",ROW(C$41:C$1185)-ROW(C$41)+1),ROWS(D$41:D550))),"")</f>
        <v>IfcTransportElement.ElementoDatiAnagrafici.Numero_di_serie</v>
      </c>
      <c r="E550" s="189">
        <f t="shared" ca="1" si="57"/>
        <v>20</v>
      </c>
      <c r="F550" s="207" t="str">
        <f t="shared" ca="1" si="58"/>
        <v>IfcTransportElement</v>
      </c>
      <c r="G550" s="189">
        <f t="shared" ca="1" si="59"/>
        <v>43</v>
      </c>
      <c r="H550" s="207" t="str">
        <f t="shared" ca="1" si="60"/>
        <v>ElementoDatiAnagrafici</v>
      </c>
      <c r="I550" s="189">
        <f t="shared" ca="1" si="61"/>
        <v>58</v>
      </c>
      <c r="J550" s="189">
        <f t="shared" ca="1" si="62"/>
        <v>15</v>
      </c>
      <c r="K550" s="207" t="str">
        <f t="shared" ca="1" si="63"/>
        <v>Numero_di_serie</v>
      </c>
    </row>
    <row r="551" spans="3:11" x14ac:dyDescent="0.25">
      <c r="C551" s="205" t="str">
        <f t="shared" ca="1" si="56"/>
        <v>IfcTendon.ElementoDocumenti.Collaudo</v>
      </c>
      <c r="D551" s="205" t="str">
        <f t="array" aca="1" ref="D551" ca="1">IFERROR(INDEX(C$41:C$1185,SMALL(IF(C$41:C$1185&lt;&gt;"",ROW(C$41:C$1185)-ROW(C$41)+1),ROWS(D$41:D551))),"")</f>
        <v>IfcTransportElement.ElementoDatiAnagrafici.Fornitore</v>
      </c>
      <c r="E551" s="189">
        <f t="shared" ca="1" si="57"/>
        <v>20</v>
      </c>
      <c r="F551" s="207" t="str">
        <f t="shared" ca="1" si="58"/>
        <v>IfcTransportElement</v>
      </c>
      <c r="G551" s="189">
        <f t="shared" ca="1" si="59"/>
        <v>43</v>
      </c>
      <c r="H551" s="207" t="str">
        <f t="shared" ca="1" si="60"/>
        <v>ElementoDatiAnagrafici</v>
      </c>
      <c r="I551" s="189">
        <f t="shared" ca="1" si="61"/>
        <v>52</v>
      </c>
      <c r="J551" s="189">
        <f t="shared" ca="1" si="62"/>
        <v>9</v>
      </c>
      <c r="K551" s="207" t="str">
        <f t="shared" ca="1" si="63"/>
        <v>Fornitore</v>
      </c>
    </row>
    <row r="552" spans="3:11" x14ac:dyDescent="0.25">
      <c r="C552" s="205" t="str">
        <f t="shared" ca="1" si="56"/>
        <v>IfcTendon.ElementoDocumenti.Conformità</v>
      </c>
      <c r="D552" s="205" t="str">
        <f t="array" aca="1" ref="D552" ca="1">IFERROR(INDEX(C$41:C$1185,SMALL(IF(C$41:C$1185&lt;&gt;"",ROW(C$41:C$1185)-ROW(C$41)+1),ROWS(D$41:D552))),"")</f>
        <v>IfcTransportElement.ElementoDatiAnagrafici.Installatore</v>
      </c>
      <c r="E552" s="189">
        <f t="shared" ca="1" si="57"/>
        <v>20</v>
      </c>
      <c r="F552" s="207" t="str">
        <f t="shared" ca="1" si="58"/>
        <v>IfcTransportElement</v>
      </c>
      <c r="G552" s="189">
        <f t="shared" ca="1" si="59"/>
        <v>43</v>
      </c>
      <c r="H552" s="207" t="str">
        <f t="shared" ca="1" si="60"/>
        <v>ElementoDatiAnagrafici</v>
      </c>
      <c r="I552" s="189">
        <f t="shared" ca="1" si="61"/>
        <v>55</v>
      </c>
      <c r="J552" s="189">
        <f t="shared" ca="1" si="62"/>
        <v>12</v>
      </c>
      <c r="K552" s="207" t="str">
        <f t="shared" ca="1" si="63"/>
        <v>Installatore</v>
      </c>
    </row>
    <row r="553" spans="3:11" x14ac:dyDescent="0.25">
      <c r="C553" s="205" t="str">
        <f t="shared" ref="C553:C616" ca="1" si="64">OFFSET($C$5,(ROW()-ROW($C$40)-1)-(ROW($C$36)-ROW($C$5)+1)*ROUNDDOWN((ROW()-ROW($C$40)-1)/(ROW($C$36)-ROW($C$5)+1),0),ROUNDDOWN((ROW()-ROW($C$40)-1)/(ROW($C$36)-ROW($C$5)+1),0))</f>
        <v/>
      </c>
      <c r="D553" s="205" t="str">
        <f t="array" aca="1" ref="D553" ca="1">IFERROR(INDEX(C$41:C$1185,SMALL(IF(C$41:C$1185&lt;&gt;"",ROW(C$41:C$1185)-ROW(C$41)+1),ROWS(D$41:D553))),"")</f>
        <v>IfcTransportElement.ElementoDatiAnagrafici.Descrizione</v>
      </c>
      <c r="E553" s="189">
        <f t="shared" ca="1" si="57"/>
        <v>20</v>
      </c>
      <c r="F553" s="207" t="str">
        <f t="shared" ca="1" si="58"/>
        <v>IfcTransportElement</v>
      </c>
      <c r="G553" s="189">
        <f t="shared" ca="1" si="59"/>
        <v>43</v>
      </c>
      <c r="H553" s="207" t="str">
        <f t="shared" ca="1" si="60"/>
        <v>ElementoDatiAnagrafici</v>
      </c>
      <c r="I553" s="189">
        <f t="shared" ca="1" si="61"/>
        <v>54</v>
      </c>
      <c r="J553" s="189">
        <f t="shared" ca="1" si="62"/>
        <v>11</v>
      </c>
      <c r="K553" s="207" t="str">
        <f t="shared" ca="1" si="63"/>
        <v>Descrizione</v>
      </c>
    </row>
    <row r="554" spans="3:11" x14ac:dyDescent="0.25">
      <c r="C554" s="205" t="str">
        <f t="shared" ca="1" si="64"/>
        <v/>
      </c>
      <c r="D554" s="205" t="str">
        <f t="array" aca="1" ref="D554" ca="1">IFERROR(INDEX(C$41:C$1185,SMALL(IF(C$41:C$1185&lt;&gt;"",ROW(C$41:C$1185)-ROW(C$41)+1),ROWS(D$41:D554))),"")</f>
        <v>IfcTransportElement.ElementoDatiAnagrafici.Modello</v>
      </c>
      <c r="E554" s="189">
        <f t="shared" ref="E554:E617" ca="1" si="65">FIND(".",D554)</f>
        <v>20</v>
      </c>
      <c r="F554" s="207" t="str">
        <f t="shared" ref="F554:F617" ca="1" si="66">LEFT(D554,E554-1)</f>
        <v>IfcTransportElement</v>
      </c>
      <c r="G554" s="189">
        <f t="shared" ref="G554:G617" ca="1" si="67">FIND(".",D554,E554+1)</f>
        <v>43</v>
      </c>
      <c r="H554" s="207" t="str">
        <f t="shared" ref="H554:H617" ca="1" si="68">MID(D554,E554+1,G554-E554-1)</f>
        <v>ElementoDatiAnagrafici</v>
      </c>
      <c r="I554" s="189">
        <f t="shared" ref="I554:I617" ca="1" si="69">LEN(D554)</f>
        <v>50</v>
      </c>
      <c r="J554" s="189">
        <f t="shared" ref="J554:J617" ca="1" si="70">I554-G554</f>
        <v>7</v>
      </c>
      <c r="K554" s="207" t="str">
        <f t="shared" ref="K554:K617" ca="1" si="71">MID(D554,G554+1,J554)</f>
        <v>Modello</v>
      </c>
    </row>
    <row r="555" spans="3:11" x14ac:dyDescent="0.25">
      <c r="C555" s="205" t="str">
        <f t="shared" ca="1" si="64"/>
        <v/>
      </c>
      <c r="D555" s="205" t="str">
        <f t="array" aca="1" ref="D555" ca="1">IFERROR(INDEX(C$41:C$1185,SMALL(IF(C$41:C$1185&lt;&gt;"",ROW(C$41:C$1185)-ROW(C$41)+1),ROWS(D$41:D555))),"")</f>
        <v>IfcTransportElement.ElementoDatiAnagrafici.Produttore</v>
      </c>
      <c r="E555" s="189">
        <f t="shared" ca="1" si="65"/>
        <v>20</v>
      </c>
      <c r="F555" s="207" t="str">
        <f t="shared" ca="1" si="66"/>
        <v>IfcTransportElement</v>
      </c>
      <c r="G555" s="189">
        <f t="shared" ca="1" si="67"/>
        <v>43</v>
      </c>
      <c r="H555" s="207" t="str">
        <f t="shared" ca="1" si="68"/>
        <v>ElementoDatiAnagrafici</v>
      </c>
      <c r="I555" s="189">
        <f t="shared" ca="1" si="69"/>
        <v>53</v>
      </c>
      <c r="J555" s="189">
        <f t="shared" ca="1" si="70"/>
        <v>10</v>
      </c>
      <c r="K555" s="207" t="str">
        <f t="shared" ca="1" si="71"/>
        <v>Produttore</v>
      </c>
    </row>
    <row r="556" spans="3:11" x14ac:dyDescent="0.25">
      <c r="C556" s="205" t="str">
        <f t="shared" ca="1" si="64"/>
        <v/>
      </c>
      <c r="D556" s="205" t="str">
        <f t="array" aca="1" ref="D556" ca="1">IFERROR(INDEX(C$41:C$1185,SMALL(IF(C$41:C$1185&lt;&gt;"",ROW(C$41:C$1185)-ROW(C$41)+1),ROWS(D$41:D556))),"")</f>
        <v>IfcTransportElement.ElementoDatiQualitativi.AccessibilitaDisabili</v>
      </c>
      <c r="E556" s="189">
        <f t="shared" ca="1" si="65"/>
        <v>20</v>
      </c>
      <c r="F556" s="207" t="str">
        <f t="shared" ca="1" si="66"/>
        <v>IfcTransportElement</v>
      </c>
      <c r="G556" s="189">
        <f t="shared" ca="1" si="67"/>
        <v>44</v>
      </c>
      <c r="H556" s="207" t="str">
        <f t="shared" ca="1" si="68"/>
        <v>ElementoDatiQualitativi</v>
      </c>
      <c r="I556" s="189">
        <f t="shared" ca="1" si="69"/>
        <v>65</v>
      </c>
      <c r="J556" s="189">
        <f t="shared" ca="1" si="70"/>
        <v>21</v>
      </c>
      <c r="K556" s="207" t="str">
        <f t="shared" ca="1" si="71"/>
        <v>AccessibilitaDisabili</v>
      </c>
    </row>
    <row r="557" spans="3:11" x14ac:dyDescent="0.25">
      <c r="C557" s="205" t="str">
        <f t="shared" ca="1" si="64"/>
        <v/>
      </c>
      <c r="D557" s="205" t="str">
        <f t="array" aca="1" ref="D557" ca="1">IFERROR(INDEX(C$41:C$1185,SMALL(IF(C$41:C$1185&lt;&gt;"",ROW(C$41:C$1185)-ROW(C$41)+1),ROWS(D$41:D557))),"")</f>
        <v>IfcTransportElement.ElementoDatiQualitativi.Esterno</v>
      </c>
      <c r="E557" s="189">
        <f t="shared" ca="1" si="65"/>
        <v>20</v>
      </c>
      <c r="F557" s="207" t="str">
        <f t="shared" ca="1" si="66"/>
        <v>IfcTransportElement</v>
      </c>
      <c r="G557" s="189">
        <f t="shared" ca="1" si="67"/>
        <v>44</v>
      </c>
      <c r="H557" s="207" t="str">
        <f t="shared" ca="1" si="68"/>
        <v>ElementoDatiQualitativi</v>
      </c>
      <c r="I557" s="189">
        <f t="shared" ca="1" si="69"/>
        <v>51</v>
      </c>
      <c r="J557" s="189">
        <f t="shared" ca="1" si="70"/>
        <v>7</v>
      </c>
      <c r="K557" s="207" t="str">
        <f t="shared" ca="1" si="71"/>
        <v>Esterno</v>
      </c>
    </row>
    <row r="558" spans="3:11" x14ac:dyDescent="0.25">
      <c r="C558" s="205" t="str">
        <f t="shared" ca="1" si="64"/>
        <v/>
      </c>
      <c r="D558" s="205" t="str">
        <f t="array" aca="1" ref="D558" ca="1">IFERROR(INDEX(C$41:C$1185,SMALL(IF(C$41:C$1185&lt;&gt;"",ROW(C$41:C$1185)-ROW(C$41)+1),ROWS(D$41:D558))),"")</f>
        <v>IfcTransportElement.ElementoCodifica.ClasseElementoTecnico</v>
      </c>
      <c r="E558" s="189">
        <f t="shared" ca="1" si="65"/>
        <v>20</v>
      </c>
      <c r="F558" s="207" t="str">
        <f t="shared" ca="1" si="66"/>
        <v>IfcTransportElement</v>
      </c>
      <c r="G558" s="189">
        <f t="shared" ca="1" si="67"/>
        <v>37</v>
      </c>
      <c r="H558" s="207" t="str">
        <f t="shared" ca="1" si="68"/>
        <v>ElementoCodifica</v>
      </c>
      <c r="I558" s="189">
        <f t="shared" ca="1" si="69"/>
        <v>58</v>
      </c>
      <c r="J558" s="189">
        <f t="shared" ca="1" si="70"/>
        <v>21</v>
      </c>
      <c r="K558" s="207" t="str">
        <f t="shared" ca="1" si="71"/>
        <v>ClasseElementoTecnico</v>
      </c>
    </row>
    <row r="559" spans="3:11" x14ac:dyDescent="0.25">
      <c r="C559" s="205" t="str">
        <f t="shared" ca="1" si="64"/>
        <v/>
      </c>
      <c r="D559" s="205" t="str">
        <f t="array" aca="1" ref="D559" ca="1">IFERROR(INDEX(C$41:C$1185,SMALL(IF(C$41:C$1185&lt;&gt;"",ROW(C$41:C$1185)-ROW(C$41)+1),ROWS(D$41:D559))),"")</f>
        <v>IfcTransportElement.ElementoFase.Stato</v>
      </c>
      <c r="E559" s="189">
        <f t="shared" ca="1" si="65"/>
        <v>20</v>
      </c>
      <c r="F559" s="207" t="str">
        <f t="shared" ca="1" si="66"/>
        <v>IfcTransportElement</v>
      </c>
      <c r="G559" s="189">
        <f t="shared" ca="1" si="67"/>
        <v>33</v>
      </c>
      <c r="H559" s="207" t="str">
        <f t="shared" ca="1" si="68"/>
        <v>ElementoFase</v>
      </c>
      <c r="I559" s="189">
        <f t="shared" ca="1" si="69"/>
        <v>38</v>
      </c>
      <c r="J559" s="189">
        <f t="shared" ca="1" si="70"/>
        <v>5</v>
      </c>
      <c r="K559" s="207" t="str">
        <f t="shared" ca="1" si="71"/>
        <v>Stato</v>
      </c>
    </row>
    <row r="560" spans="3:11" x14ac:dyDescent="0.25">
      <c r="C560" s="205" t="str">
        <f t="shared" ca="1" si="64"/>
        <v/>
      </c>
      <c r="D560" s="205" t="str">
        <f t="array" aca="1" ref="D560" ca="1">IFERROR(INDEX(C$41:C$1185,SMALL(IF(C$41:C$1185&lt;&gt;"",ROW(C$41:C$1185)-ROW(C$41)+1),ROWS(D$41:D560))),"")</f>
        <v>IfcTransportElement.ElementoDocumenti.MUM</v>
      </c>
      <c r="E560" s="189">
        <f t="shared" ca="1" si="65"/>
        <v>20</v>
      </c>
      <c r="F560" s="207" t="str">
        <f t="shared" ca="1" si="66"/>
        <v>IfcTransportElement</v>
      </c>
      <c r="G560" s="189">
        <f t="shared" ca="1" si="67"/>
        <v>38</v>
      </c>
      <c r="H560" s="207" t="str">
        <f t="shared" ca="1" si="68"/>
        <v>ElementoDocumenti</v>
      </c>
      <c r="I560" s="189">
        <f t="shared" ca="1" si="69"/>
        <v>41</v>
      </c>
      <c r="J560" s="189">
        <f t="shared" ca="1" si="70"/>
        <v>3</v>
      </c>
      <c r="K560" s="207" t="str">
        <f t="shared" ca="1" si="71"/>
        <v>MUM</v>
      </c>
    </row>
    <row r="561" spans="3:11" x14ac:dyDescent="0.25">
      <c r="C561" s="205" t="str">
        <f t="shared" ca="1" si="64"/>
        <v>IfcFooting.ElementoDatiQualitativi.Portante</v>
      </c>
      <c r="D561" s="205" t="str">
        <f t="array" aca="1" ref="D561" ca="1">IFERROR(INDEX(C$41:C$1185,SMALL(IF(C$41:C$1185&lt;&gt;"",ROW(C$41:C$1185)-ROW(C$41)+1),ROWS(D$41:D561))),"")</f>
        <v>IfcTransportElement.ElementoDocumenti.SchedaTecnica</v>
      </c>
      <c r="E561" s="189">
        <f t="shared" ca="1" si="65"/>
        <v>20</v>
      </c>
      <c r="F561" s="207" t="str">
        <f t="shared" ca="1" si="66"/>
        <v>IfcTransportElement</v>
      </c>
      <c r="G561" s="189">
        <f t="shared" ca="1" si="67"/>
        <v>38</v>
      </c>
      <c r="H561" s="207" t="str">
        <f t="shared" ca="1" si="68"/>
        <v>ElementoDocumenti</v>
      </c>
      <c r="I561" s="189">
        <f t="shared" ca="1" si="69"/>
        <v>51</v>
      </c>
      <c r="J561" s="189">
        <f t="shared" ca="1" si="70"/>
        <v>13</v>
      </c>
      <c r="K561" s="207" t="str">
        <f t="shared" ca="1" si="71"/>
        <v>SchedaTecnica</v>
      </c>
    </row>
    <row r="562" spans="3:11" x14ac:dyDescent="0.25">
      <c r="C562" s="205" t="str">
        <f t="shared" ca="1" si="64"/>
        <v/>
      </c>
      <c r="D562" s="205" t="str">
        <f t="array" aca="1" ref="D562" ca="1">IFERROR(INDEX(C$41:C$1185,SMALL(IF(C$41:C$1185&lt;&gt;"",ROW(C$41:C$1185)-ROW(C$41)+1),ROWS(D$41:D562))),"")</f>
        <v>IfcTransportElement.ElementoDocumenti.Website</v>
      </c>
      <c r="E562" s="189">
        <f t="shared" ca="1" si="65"/>
        <v>20</v>
      </c>
      <c r="F562" s="207" t="str">
        <f t="shared" ca="1" si="66"/>
        <v>IfcTransportElement</v>
      </c>
      <c r="G562" s="189">
        <f t="shared" ca="1" si="67"/>
        <v>38</v>
      </c>
      <c r="H562" s="207" t="str">
        <f t="shared" ca="1" si="68"/>
        <v>ElementoDocumenti</v>
      </c>
      <c r="I562" s="189">
        <f t="shared" ca="1" si="69"/>
        <v>45</v>
      </c>
      <c r="J562" s="189">
        <f t="shared" ca="1" si="70"/>
        <v>7</v>
      </c>
      <c r="K562" s="207" t="str">
        <f t="shared" ca="1" si="71"/>
        <v>Website</v>
      </c>
    </row>
    <row r="563" spans="3:11" x14ac:dyDescent="0.25">
      <c r="C563" s="205" t="str">
        <f t="shared" ca="1" si="64"/>
        <v/>
      </c>
      <c r="D563" s="205" t="str">
        <f t="array" aca="1" ref="D563" ca="1">IFERROR(INDEX(C$41:C$1185,SMALL(IF(C$41:C$1185&lt;&gt;"",ROW(C$41:C$1185)-ROW(C$41)+1),ROWS(D$41:D563))),"")</f>
        <v>IfcTransportElement.ElementoDocumenti.DB</v>
      </c>
      <c r="E563" s="189">
        <f t="shared" ca="1" si="65"/>
        <v>20</v>
      </c>
      <c r="F563" s="207" t="str">
        <f t="shared" ca="1" si="66"/>
        <v>IfcTransportElement</v>
      </c>
      <c r="G563" s="189">
        <f t="shared" ca="1" si="67"/>
        <v>38</v>
      </c>
      <c r="H563" s="207" t="str">
        <f t="shared" ca="1" si="68"/>
        <v>ElementoDocumenti</v>
      </c>
      <c r="I563" s="189">
        <f t="shared" ca="1" si="69"/>
        <v>40</v>
      </c>
      <c r="J563" s="189">
        <f t="shared" ca="1" si="70"/>
        <v>2</v>
      </c>
      <c r="K563" s="207" t="str">
        <f t="shared" ca="1" si="71"/>
        <v>DB</v>
      </c>
    </row>
    <row r="564" spans="3:11" x14ac:dyDescent="0.25">
      <c r="C564" s="205" t="str">
        <f t="shared" ca="1" si="64"/>
        <v/>
      </c>
      <c r="D564" s="205" t="str">
        <f t="array" aca="1" ref="D564" ca="1">IFERROR(INDEX(C$41:C$1185,SMALL(IF(C$41:C$1185&lt;&gt;"",ROW(C$41:C$1185)-ROW(C$41)+1),ROWS(D$41:D564))),"")</f>
        <v>IfcTransportElement.ElementoDocumenti.CertProd</v>
      </c>
      <c r="E564" s="189">
        <f t="shared" ca="1" si="65"/>
        <v>20</v>
      </c>
      <c r="F564" s="207" t="str">
        <f t="shared" ca="1" si="66"/>
        <v>IfcTransportElement</v>
      </c>
      <c r="G564" s="189">
        <f t="shared" ca="1" si="67"/>
        <v>38</v>
      </c>
      <c r="H564" s="207" t="str">
        <f t="shared" ca="1" si="68"/>
        <v>ElementoDocumenti</v>
      </c>
      <c r="I564" s="189">
        <f t="shared" ca="1" si="69"/>
        <v>46</v>
      </c>
      <c r="J564" s="189">
        <f t="shared" ca="1" si="70"/>
        <v>8</v>
      </c>
      <c r="K564" s="207" t="str">
        <f t="shared" ca="1" si="71"/>
        <v>CertProd</v>
      </c>
    </row>
    <row r="565" spans="3:11" x14ac:dyDescent="0.25">
      <c r="C565" s="205" t="str">
        <f t="shared" ca="1" si="64"/>
        <v/>
      </c>
      <c r="D565" s="205" t="str">
        <f t="array" aca="1" ref="D565" ca="1">IFERROR(INDEX(C$41:C$1185,SMALL(IF(C$41:C$1185&lt;&gt;"",ROW(C$41:C$1185)-ROW(C$41)+1),ROWS(D$41:D565))),"")</f>
        <v>IfcTransportElement.ElementoDocumenti.SchedaMontaggio</v>
      </c>
      <c r="E565" s="189">
        <f t="shared" ca="1" si="65"/>
        <v>20</v>
      </c>
      <c r="F565" s="207" t="str">
        <f t="shared" ca="1" si="66"/>
        <v>IfcTransportElement</v>
      </c>
      <c r="G565" s="189">
        <f t="shared" ca="1" si="67"/>
        <v>38</v>
      </c>
      <c r="H565" s="207" t="str">
        <f t="shared" ca="1" si="68"/>
        <v>ElementoDocumenti</v>
      </c>
      <c r="I565" s="189">
        <f t="shared" ca="1" si="69"/>
        <v>53</v>
      </c>
      <c r="J565" s="189">
        <f t="shared" ca="1" si="70"/>
        <v>15</v>
      </c>
      <c r="K565" s="207" t="str">
        <f t="shared" ca="1" si="71"/>
        <v>SchedaMontaggio</v>
      </c>
    </row>
    <row r="566" spans="3:11" x14ac:dyDescent="0.25">
      <c r="C566" s="205" t="str">
        <f t="shared" ca="1" si="64"/>
        <v/>
      </c>
      <c r="D566" s="205" t="str">
        <f t="array" aca="1" ref="D566" ca="1">IFERROR(INDEX(C$41:C$1185,SMALL(IF(C$41:C$1185&lt;&gt;"",ROW(C$41:C$1185)-ROW(C$41)+1),ROWS(D$41:D566))),"")</f>
        <v>IfcTransportElement.ElementoDocumenti.Installazione</v>
      </c>
      <c r="E566" s="189">
        <f t="shared" ca="1" si="65"/>
        <v>20</v>
      </c>
      <c r="F566" s="207" t="str">
        <f t="shared" ca="1" si="66"/>
        <v>IfcTransportElement</v>
      </c>
      <c r="G566" s="189">
        <f t="shared" ca="1" si="67"/>
        <v>38</v>
      </c>
      <c r="H566" s="207" t="str">
        <f t="shared" ca="1" si="68"/>
        <v>ElementoDocumenti</v>
      </c>
      <c r="I566" s="189">
        <f t="shared" ca="1" si="69"/>
        <v>51</v>
      </c>
      <c r="J566" s="189">
        <f t="shared" ca="1" si="70"/>
        <v>13</v>
      </c>
      <c r="K566" s="207" t="str">
        <f t="shared" ca="1" si="71"/>
        <v>Installazione</v>
      </c>
    </row>
    <row r="567" spans="3:11" x14ac:dyDescent="0.25">
      <c r="C567" s="205" t="str">
        <f t="shared" ca="1" si="64"/>
        <v/>
      </c>
      <c r="D567" s="205" t="str">
        <f t="array" aca="1" ref="D567" ca="1">IFERROR(INDEX(C$41:C$1185,SMALL(IF(C$41:C$1185&lt;&gt;"",ROW(C$41:C$1185)-ROW(C$41)+1),ROWS(D$41:D567))),"")</f>
        <v>IfcTransportElement.ElementoDocumenti.MatSupp</v>
      </c>
      <c r="E567" s="189">
        <f t="shared" ca="1" si="65"/>
        <v>20</v>
      </c>
      <c r="F567" s="207" t="str">
        <f t="shared" ca="1" si="66"/>
        <v>IfcTransportElement</v>
      </c>
      <c r="G567" s="189">
        <f t="shared" ca="1" si="67"/>
        <v>38</v>
      </c>
      <c r="H567" s="207" t="str">
        <f t="shared" ca="1" si="68"/>
        <v>ElementoDocumenti</v>
      </c>
      <c r="I567" s="189">
        <f t="shared" ca="1" si="69"/>
        <v>45</v>
      </c>
      <c r="J567" s="189">
        <f t="shared" ca="1" si="70"/>
        <v>7</v>
      </c>
      <c r="K567" s="207" t="str">
        <f t="shared" ca="1" si="71"/>
        <v>MatSupp</v>
      </c>
    </row>
    <row r="568" spans="3:11" x14ac:dyDescent="0.25">
      <c r="C568" s="205" t="str">
        <f t="shared" ca="1" si="64"/>
        <v/>
      </c>
      <c r="D568" s="205" t="str">
        <f t="array" aca="1" ref="D568" ca="1">IFERROR(INDEX(C$41:C$1185,SMALL(IF(C$41:C$1185&lt;&gt;"",ROW(C$41:C$1185)-ROW(C$41)+1),ROWS(D$41:D568))),"")</f>
        <v>IfcTransportElement.ElementoDocumenti.Collaudo</v>
      </c>
      <c r="E568" s="189">
        <f t="shared" ca="1" si="65"/>
        <v>20</v>
      </c>
      <c r="F568" s="207" t="str">
        <f t="shared" ca="1" si="66"/>
        <v>IfcTransportElement</v>
      </c>
      <c r="G568" s="189">
        <f t="shared" ca="1" si="67"/>
        <v>38</v>
      </c>
      <c r="H568" s="207" t="str">
        <f t="shared" ca="1" si="68"/>
        <v>ElementoDocumenti</v>
      </c>
      <c r="I568" s="189">
        <f t="shared" ca="1" si="69"/>
        <v>46</v>
      </c>
      <c r="J568" s="189">
        <f t="shared" ca="1" si="70"/>
        <v>8</v>
      </c>
      <c r="K568" s="207" t="str">
        <f t="shared" ca="1" si="71"/>
        <v>Collaudo</v>
      </c>
    </row>
    <row r="569" spans="3:11" x14ac:dyDescent="0.25">
      <c r="C569" s="205" t="str">
        <f t="shared" ca="1" si="64"/>
        <v/>
      </c>
      <c r="D569" s="205" t="str">
        <f t="array" aca="1" ref="D569" ca="1">IFERROR(INDEX(C$41:C$1185,SMALL(IF(C$41:C$1185&lt;&gt;"",ROW(C$41:C$1185)-ROW(C$41)+1),ROWS(D$41:D569))),"")</f>
        <v>IfcTransportElement.ElementoDocumenti.Conformità</v>
      </c>
      <c r="E569" s="189">
        <f t="shared" ca="1" si="65"/>
        <v>20</v>
      </c>
      <c r="F569" s="207" t="str">
        <f t="shared" ca="1" si="66"/>
        <v>IfcTransportElement</v>
      </c>
      <c r="G569" s="189">
        <f t="shared" ca="1" si="67"/>
        <v>38</v>
      </c>
      <c r="H569" s="207" t="str">
        <f t="shared" ca="1" si="68"/>
        <v>ElementoDocumenti</v>
      </c>
      <c r="I569" s="189">
        <f t="shared" ca="1" si="69"/>
        <v>48</v>
      </c>
      <c r="J569" s="189">
        <f t="shared" ca="1" si="70"/>
        <v>10</v>
      </c>
      <c r="K569" s="207" t="str">
        <f t="shared" ca="1" si="71"/>
        <v>Conformità</v>
      </c>
    </row>
    <row r="570" spans="3:11" x14ac:dyDescent="0.25">
      <c r="C570" s="205" t="str">
        <f t="shared" ca="1" si="64"/>
        <v/>
      </c>
      <c r="D570" s="205" t="str">
        <f t="array" aca="1" ref="D570" ca="1">IFERROR(INDEX(C$41:C$1185,SMALL(IF(C$41:C$1185&lt;&gt;"",ROW(C$41:C$1185)-ROW(C$41)+1),ROWS(D$41:D570))),"")</f>
        <v>IfcFurnishingElement.ElementoDatiAnagrafici.Numero_di_serie</v>
      </c>
      <c r="E570" s="189">
        <f t="shared" ca="1" si="65"/>
        <v>21</v>
      </c>
      <c r="F570" s="207" t="str">
        <f t="shared" ca="1" si="66"/>
        <v>IfcFurnishingElement</v>
      </c>
      <c r="G570" s="189">
        <f t="shared" ca="1" si="67"/>
        <v>44</v>
      </c>
      <c r="H570" s="207" t="str">
        <f t="shared" ca="1" si="68"/>
        <v>ElementoDatiAnagrafici</v>
      </c>
      <c r="I570" s="189">
        <f t="shared" ca="1" si="69"/>
        <v>59</v>
      </c>
      <c r="J570" s="189">
        <f t="shared" ca="1" si="70"/>
        <v>15</v>
      </c>
      <c r="K570" s="207" t="str">
        <f t="shared" ca="1" si="71"/>
        <v>Numero_di_serie</v>
      </c>
    </row>
    <row r="571" spans="3:11" x14ac:dyDescent="0.25">
      <c r="C571" s="205" t="str">
        <f t="shared" ca="1" si="64"/>
        <v>IfcFooting.ElementoCodifica.ClasseElementoTecnico</v>
      </c>
      <c r="D571" s="205" t="str">
        <f t="array" aca="1" ref="D571" ca="1">IFERROR(INDEX(C$41:C$1185,SMALL(IF(C$41:C$1185&lt;&gt;"",ROW(C$41:C$1185)-ROW(C$41)+1),ROWS(D$41:D571))),"")</f>
        <v>IfcFurnishingElement.ElementoDatiAnagrafici.Fornitore</v>
      </c>
      <c r="E571" s="189">
        <f t="shared" ca="1" si="65"/>
        <v>21</v>
      </c>
      <c r="F571" s="207" t="str">
        <f t="shared" ca="1" si="66"/>
        <v>IfcFurnishingElement</v>
      </c>
      <c r="G571" s="189">
        <f t="shared" ca="1" si="67"/>
        <v>44</v>
      </c>
      <c r="H571" s="207" t="str">
        <f t="shared" ca="1" si="68"/>
        <v>ElementoDatiAnagrafici</v>
      </c>
      <c r="I571" s="189">
        <f t="shared" ca="1" si="69"/>
        <v>53</v>
      </c>
      <c r="J571" s="189">
        <f t="shared" ca="1" si="70"/>
        <v>9</v>
      </c>
      <c r="K571" s="207" t="str">
        <f t="shared" ca="1" si="71"/>
        <v>Fornitore</v>
      </c>
    </row>
    <row r="572" spans="3:11" x14ac:dyDescent="0.25">
      <c r="C572" s="205" t="str">
        <f t="shared" ca="1" si="64"/>
        <v>IfcFooting.ElementoFase.Stato</v>
      </c>
      <c r="D572" s="205" t="str">
        <f t="array" aca="1" ref="D572" ca="1">IFERROR(INDEX(C$41:C$1185,SMALL(IF(C$41:C$1185&lt;&gt;"",ROW(C$41:C$1185)-ROW(C$41)+1),ROWS(D$41:D572))),"")</f>
        <v>IfcFurnishingElement.ElementoDatiAnagrafici.Installatore</v>
      </c>
      <c r="E572" s="189">
        <f t="shared" ca="1" si="65"/>
        <v>21</v>
      </c>
      <c r="F572" s="207" t="str">
        <f t="shared" ca="1" si="66"/>
        <v>IfcFurnishingElement</v>
      </c>
      <c r="G572" s="189">
        <f t="shared" ca="1" si="67"/>
        <v>44</v>
      </c>
      <c r="H572" s="207" t="str">
        <f t="shared" ca="1" si="68"/>
        <v>ElementoDatiAnagrafici</v>
      </c>
      <c r="I572" s="189">
        <f t="shared" ca="1" si="69"/>
        <v>56</v>
      </c>
      <c r="J572" s="189">
        <f t="shared" ca="1" si="70"/>
        <v>12</v>
      </c>
      <c r="K572" s="207" t="str">
        <f t="shared" ca="1" si="71"/>
        <v>Installatore</v>
      </c>
    </row>
    <row r="573" spans="3:11" x14ac:dyDescent="0.25">
      <c r="C573" s="205" t="str">
        <f t="shared" ca="1" si="64"/>
        <v/>
      </c>
      <c r="D573" s="205" t="str">
        <f t="array" aca="1" ref="D573" ca="1">IFERROR(INDEX(C$41:C$1185,SMALL(IF(C$41:C$1185&lt;&gt;"",ROW(C$41:C$1185)-ROW(C$41)+1),ROWS(D$41:D573))),"")</f>
        <v>IfcFurnishingElement.ElementoDatiAnagrafici.Descrizione</v>
      </c>
      <c r="E573" s="189">
        <f t="shared" ca="1" si="65"/>
        <v>21</v>
      </c>
      <c r="F573" s="207" t="str">
        <f t="shared" ca="1" si="66"/>
        <v>IfcFurnishingElement</v>
      </c>
      <c r="G573" s="189">
        <f t="shared" ca="1" si="67"/>
        <v>44</v>
      </c>
      <c r="H573" s="207" t="str">
        <f t="shared" ca="1" si="68"/>
        <v>ElementoDatiAnagrafici</v>
      </c>
      <c r="I573" s="189">
        <f t="shared" ca="1" si="69"/>
        <v>55</v>
      </c>
      <c r="J573" s="189">
        <f t="shared" ca="1" si="70"/>
        <v>11</v>
      </c>
      <c r="K573" s="207" t="str">
        <f t="shared" ca="1" si="71"/>
        <v>Descrizione</v>
      </c>
    </row>
    <row r="574" spans="3:11" x14ac:dyDescent="0.25">
      <c r="C574" s="205" t="str">
        <f t="shared" ca="1" si="64"/>
        <v/>
      </c>
      <c r="D574" s="205" t="str">
        <f t="array" aca="1" ref="D574" ca="1">IFERROR(INDEX(C$41:C$1185,SMALL(IF(C$41:C$1185&lt;&gt;"",ROW(C$41:C$1185)-ROW(C$41)+1),ROWS(D$41:D574))),"")</f>
        <v>IfcFurnishingElement.ElementoDatiAnagrafici.Modello</v>
      </c>
      <c r="E574" s="189">
        <f t="shared" ca="1" si="65"/>
        <v>21</v>
      </c>
      <c r="F574" s="207" t="str">
        <f t="shared" ca="1" si="66"/>
        <v>IfcFurnishingElement</v>
      </c>
      <c r="G574" s="189">
        <f t="shared" ca="1" si="67"/>
        <v>44</v>
      </c>
      <c r="H574" s="207" t="str">
        <f t="shared" ca="1" si="68"/>
        <v>ElementoDatiAnagrafici</v>
      </c>
      <c r="I574" s="189">
        <f t="shared" ca="1" si="69"/>
        <v>51</v>
      </c>
      <c r="J574" s="189">
        <f t="shared" ca="1" si="70"/>
        <v>7</v>
      </c>
      <c r="K574" s="207" t="str">
        <f t="shared" ca="1" si="71"/>
        <v>Modello</v>
      </c>
    </row>
    <row r="575" spans="3:11" x14ac:dyDescent="0.25">
      <c r="C575" s="205" t="str">
        <f t="shared" ca="1" si="64"/>
        <v/>
      </c>
      <c r="D575" s="205" t="str">
        <f t="array" aca="1" ref="D575" ca="1">IFERROR(INDEX(C$41:C$1185,SMALL(IF(C$41:C$1185&lt;&gt;"",ROW(C$41:C$1185)-ROW(C$41)+1),ROWS(D$41:D575))),"")</f>
        <v>IfcFurnishingElement.ElementoDatiAnagrafici.Produttore</v>
      </c>
      <c r="E575" s="189">
        <f t="shared" ca="1" si="65"/>
        <v>21</v>
      </c>
      <c r="F575" s="207" t="str">
        <f t="shared" ca="1" si="66"/>
        <v>IfcFurnishingElement</v>
      </c>
      <c r="G575" s="189">
        <f t="shared" ca="1" si="67"/>
        <v>44</v>
      </c>
      <c r="H575" s="207" t="str">
        <f t="shared" ca="1" si="68"/>
        <v>ElementoDatiAnagrafici</v>
      </c>
      <c r="I575" s="189">
        <f t="shared" ca="1" si="69"/>
        <v>54</v>
      </c>
      <c r="J575" s="189">
        <f t="shared" ca="1" si="70"/>
        <v>10</v>
      </c>
      <c r="K575" s="207" t="str">
        <f t="shared" ca="1" si="71"/>
        <v>Produttore</v>
      </c>
    </row>
    <row r="576" spans="3:11" x14ac:dyDescent="0.25">
      <c r="C576" s="205" t="str">
        <f t="shared" ca="1" si="64"/>
        <v>IfcFooting.ElementoDocumenti.DB</v>
      </c>
      <c r="D576" s="205" t="str">
        <f t="array" aca="1" ref="D576" ca="1">IFERROR(INDEX(C$41:C$1185,SMALL(IF(C$41:C$1185&lt;&gt;"",ROW(C$41:C$1185)-ROW(C$41)+1),ROWS(D$41:D576))),"")</f>
        <v>IfcFurnishingElement.ElementoDatiQualitativi.Esterno</v>
      </c>
      <c r="E576" s="189">
        <f t="shared" ca="1" si="65"/>
        <v>21</v>
      </c>
      <c r="F576" s="207" t="str">
        <f t="shared" ca="1" si="66"/>
        <v>IfcFurnishingElement</v>
      </c>
      <c r="G576" s="189">
        <f t="shared" ca="1" si="67"/>
        <v>45</v>
      </c>
      <c r="H576" s="207" t="str">
        <f t="shared" ca="1" si="68"/>
        <v>ElementoDatiQualitativi</v>
      </c>
      <c r="I576" s="189">
        <f t="shared" ca="1" si="69"/>
        <v>52</v>
      </c>
      <c r="J576" s="189">
        <f t="shared" ca="1" si="70"/>
        <v>7</v>
      </c>
      <c r="K576" s="207" t="str">
        <f t="shared" ca="1" si="71"/>
        <v>Esterno</v>
      </c>
    </row>
    <row r="577" spans="3:11" x14ac:dyDescent="0.25">
      <c r="C577" s="205" t="str">
        <f t="shared" ca="1" si="64"/>
        <v/>
      </c>
      <c r="D577" s="205" t="str">
        <f t="array" aca="1" ref="D577" ca="1">IFERROR(INDEX(C$41:C$1185,SMALL(IF(C$41:C$1185&lt;&gt;"",ROW(C$41:C$1185)-ROW(C$41)+1),ROWS(D$41:D577))),"")</f>
        <v>IfcFurnishingElement.ElementoDatiAntincendio.Combustibile</v>
      </c>
      <c r="E577" s="189">
        <f t="shared" ca="1" si="65"/>
        <v>21</v>
      </c>
      <c r="F577" s="207" t="str">
        <f t="shared" ca="1" si="66"/>
        <v>IfcFurnishingElement</v>
      </c>
      <c r="G577" s="189">
        <f t="shared" ca="1" si="67"/>
        <v>45</v>
      </c>
      <c r="H577" s="207" t="str">
        <f t="shared" ca="1" si="68"/>
        <v>ElementoDatiAntincendio</v>
      </c>
      <c r="I577" s="189">
        <f t="shared" ca="1" si="69"/>
        <v>57</v>
      </c>
      <c r="J577" s="189">
        <f t="shared" ca="1" si="70"/>
        <v>12</v>
      </c>
      <c r="K577" s="207" t="str">
        <f t="shared" ca="1" si="71"/>
        <v>Combustibile</v>
      </c>
    </row>
    <row r="578" spans="3:11" x14ac:dyDescent="0.25">
      <c r="C578" s="205" t="str">
        <f t="shared" ca="1" si="64"/>
        <v/>
      </c>
      <c r="D578" s="205" t="str">
        <f t="array" aca="1" ref="D578" ca="1">IFERROR(INDEX(C$41:C$1185,SMALL(IF(C$41:C$1185&lt;&gt;"",ROW(C$41:C$1185)-ROW(C$41)+1),ROWS(D$41:D578))),"")</f>
        <v>IfcFurnishingElement.ElementoCodifica.ClasseElementoTecnico</v>
      </c>
      <c r="E578" s="189">
        <f t="shared" ca="1" si="65"/>
        <v>21</v>
      </c>
      <c r="F578" s="207" t="str">
        <f t="shared" ca="1" si="66"/>
        <v>IfcFurnishingElement</v>
      </c>
      <c r="G578" s="189">
        <f t="shared" ca="1" si="67"/>
        <v>38</v>
      </c>
      <c r="H578" s="207" t="str">
        <f t="shared" ca="1" si="68"/>
        <v>ElementoCodifica</v>
      </c>
      <c r="I578" s="189">
        <f t="shared" ca="1" si="69"/>
        <v>59</v>
      </c>
      <c r="J578" s="189">
        <f t="shared" ca="1" si="70"/>
        <v>21</v>
      </c>
      <c r="K578" s="207" t="str">
        <f t="shared" ca="1" si="71"/>
        <v>ClasseElementoTecnico</v>
      </c>
    </row>
    <row r="579" spans="3:11" x14ac:dyDescent="0.25">
      <c r="C579" s="205" t="str">
        <f t="shared" ca="1" si="64"/>
        <v/>
      </c>
      <c r="D579" s="205" t="str">
        <f t="array" aca="1" ref="D579" ca="1">IFERROR(INDEX(C$41:C$1185,SMALL(IF(C$41:C$1185&lt;&gt;"",ROW(C$41:C$1185)-ROW(C$41)+1),ROWS(D$41:D579))),"")</f>
        <v>IfcFurnishingElement.ElementoFase.Stato</v>
      </c>
      <c r="E579" s="189">
        <f t="shared" ca="1" si="65"/>
        <v>21</v>
      </c>
      <c r="F579" s="207" t="str">
        <f t="shared" ca="1" si="66"/>
        <v>IfcFurnishingElement</v>
      </c>
      <c r="G579" s="189">
        <f t="shared" ca="1" si="67"/>
        <v>34</v>
      </c>
      <c r="H579" s="207" t="str">
        <f t="shared" ca="1" si="68"/>
        <v>ElementoFase</v>
      </c>
      <c r="I579" s="189">
        <f t="shared" ca="1" si="69"/>
        <v>39</v>
      </c>
      <c r="J579" s="189">
        <f t="shared" ca="1" si="70"/>
        <v>5</v>
      </c>
      <c r="K579" s="207" t="str">
        <f t="shared" ca="1" si="71"/>
        <v>Stato</v>
      </c>
    </row>
    <row r="580" spans="3:11" x14ac:dyDescent="0.25">
      <c r="C580" s="205" t="str">
        <f t="shared" ca="1" si="64"/>
        <v/>
      </c>
      <c r="D580" s="205" t="str">
        <f t="array" aca="1" ref="D580" ca="1">IFERROR(INDEX(C$41:C$1185,SMALL(IF(C$41:C$1185&lt;&gt;"",ROW(C$41:C$1185)-ROW(C$41)+1),ROWS(D$41:D580))),"")</f>
        <v>IfcFurnishingElement.ElementoDocumenti.SchedaTecnica</v>
      </c>
      <c r="E580" s="189">
        <f t="shared" ca="1" si="65"/>
        <v>21</v>
      </c>
      <c r="F580" s="207" t="str">
        <f t="shared" ca="1" si="66"/>
        <v>IfcFurnishingElement</v>
      </c>
      <c r="G580" s="189">
        <f t="shared" ca="1" si="67"/>
        <v>39</v>
      </c>
      <c r="H580" s="207" t="str">
        <f t="shared" ca="1" si="68"/>
        <v>ElementoDocumenti</v>
      </c>
      <c r="I580" s="189">
        <f t="shared" ca="1" si="69"/>
        <v>52</v>
      </c>
      <c r="J580" s="189">
        <f t="shared" ca="1" si="70"/>
        <v>13</v>
      </c>
      <c r="K580" s="207" t="str">
        <f t="shared" ca="1" si="71"/>
        <v>SchedaTecnica</v>
      </c>
    </row>
    <row r="581" spans="3:11" x14ac:dyDescent="0.25">
      <c r="C581" s="205" t="str">
        <f t="shared" ca="1" si="64"/>
        <v/>
      </c>
      <c r="D581" s="205" t="str">
        <f t="array" aca="1" ref="D581" ca="1">IFERROR(INDEX(C$41:C$1185,SMALL(IF(C$41:C$1185&lt;&gt;"",ROW(C$41:C$1185)-ROW(C$41)+1),ROWS(D$41:D581))),"")</f>
        <v>IfcFurnishingElement.ElementoDocumenti.Website</v>
      </c>
      <c r="E581" s="189">
        <f t="shared" ca="1" si="65"/>
        <v>21</v>
      </c>
      <c r="F581" s="207" t="str">
        <f t="shared" ca="1" si="66"/>
        <v>IfcFurnishingElement</v>
      </c>
      <c r="G581" s="189">
        <f t="shared" ca="1" si="67"/>
        <v>39</v>
      </c>
      <c r="H581" s="207" t="str">
        <f t="shared" ca="1" si="68"/>
        <v>ElementoDocumenti</v>
      </c>
      <c r="I581" s="189">
        <f t="shared" ca="1" si="69"/>
        <v>46</v>
      </c>
      <c r="J581" s="189">
        <f t="shared" ca="1" si="70"/>
        <v>7</v>
      </c>
      <c r="K581" s="207" t="str">
        <f t="shared" ca="1" si="71"/>
        <v>Website</v>
      </c>
    </row>
    <row r="582" spans="3:11" x14ac:dyDescent="0.25">
      <c r="C582" s="205" t="str">
        <f t="shared" ca="1" si="64"/>
        <v/>
      </c>
      <c r="D582" s="205" t="str">
        <f t="array" aca="1" ref="D582" ca="1">IFERROR(INDEX(C$41:C$1185,SMALL(IF(C$41:C$1185&lt;&gt;"",ROW(C$41:C$1185)-ROW(C$41)+1),ROWS(D$41:D582))),"")</f>
        <v>IfcFurnishingElement.ElementoDocumenti.DB</v>
      </c>
      <c r="E582" s="189">
        <f t="shared" ca="1" si="65"/>
        <v>21</v>
      </c>
      <c r="F582" s="207" t="str">
        <f t="shared" ca="1" si="66"/>
        <v>IfcFurnishingElement</v>
      </c>
      <c r="G582" s="189">
        <f t="shared" ca="1" si="67"/>
        <v>39</v>
      </c>
      <c r="H582" s="207" t="str">
        <f t="shared" ca="1" si="68"/>
        <v>ElementoDocumenti</v>
      </c>
      <c r="I582" s="189">
        <f t="shared" ca="1" si="69"/>
        <v>41</v>
      </c>
      <c r="J582" s="189">
        <f t="shared" ca="1" si="70"/>
        <v>2</v>
      </c>
      <c r="K582" s="207" t="str">
        <f t="shared" ca="1" si="71"/>
        <v>DB</v>
      </c>
    </row>
    <row r="583" spans="3:11" x14ac:dyDescent="0.25">
      <c r="C583" s="205" t="str">
        <f t="shared" ca="1" si="64"/>
        <v>IfcFooting.ElementoDocumenti.Collaudo</v>
      </c>
      <c r="D583" s="205" t="str">
        <f t="array" aca="1" ref="D583" ca="1">IFERROR(INDEX(C$41:C$1185,SMALL(IF(C$41:C$1185&lt;&gt;"",ROW(C$41:C$1185)-ROW(C$41)+1),ROWS(D$41:D583))),"")</f>
        <v>IfcFurnishingElement.ElementoDocumenti.CertProd</v>
      </c>
      <c r="E583" s="189">
        <f t="shared" ca="1" si="65"/>
        <v>21</v>
      </c>
      <c r="F583" s="207" t="str">
        <f t="shared" ca="1" si="66"/>
        <v>IfcFurnishingElement</v>
      </c>
      <c r="G583" s="189">
        <f t="shared" ca="1" si="67"/>
        <v>39</v>
      </c>
      <c r="H583" s="207" t="str">
        <f t="shared" ca="1" si="68"/>
        <v>ElementoDocumenti</v>
      </c>
      <c r="I583" s="189">
        <f t="shared" ca="1" si="69"/>
        <v>47</v>
      </c>
      <c r="J583" s="189">
        <f t="shared" ca="1" si="70"/>
        <v>8</v>
      </c>
      <c r="K583" s="207" t="str">
        <f t="shared" ca="1" si="71"/>
        <v>CertProd</v>
      </c>
    </row>
    <row r="584" spans="3:11" x14ac:dyDescent="0.25">
      <c r="C584" s="205" t="str">
        <f t="shared" ca="1" si="64"/>
        <v>IfcFooting.ElementoDocumenti.Conformità</v>
      </c>
      <c r="D584" s="205" t="str">
        <f t="array" aca="1" ref="D584" ca="1">IFERROR(INDEX(C$41:C$1185,SMALL(IF(C$41:C$1185&lt;&gt;"",ROW(C$41:C$1185)-ROW(C$41)+1),ROWS(D$41:D584))),"")</f>
        <v>IfcFurnishingElement.ElementoDocumenti.SchedaMontaggio</v>
      </c>
      <c r="E584" s="189">
        <f t="shared" ca="1" si="65"/>
        <v>21</v>
      </c>
      <c r="F584" s="207" t="str">
        <f t="shared" ca="1" si="66"/>
        <v>IfcFurnishingElement</v>
      </c>
      <c r="G584" s="189">
        <f t="shared" ca="1" si="67"/>
        <v>39</v>
      </c>
      <c r="H584" s="207" t="str">
        <f t="shared" ca="1" si="68"/>
        <v>ElementoDocumenti</v>
      </c>
      <c r="I584" s="189">
        <f t="shared" ca="1" si="69"/>
        <v>54</v>
      </c>
      <c r="J584" s="189">
        <f t="shared" ca="1" si="70"/>
        <v>15</v>
      </c>
      <c r="K584" s="207" t="str">
        <f t="shared" ca="1" si="71"/>
        <v>SchedaMontaggio</v>
      </c>
    </row>
    <row r="585" spans="3:11" x14ac:dyDescent="0.25">
      <c r="C585" s="205" t="str">
        <f t="shared" ca="1" si="64"/>
        <v/>
      </c>
      <c r="D585" s="205" t="str">
        <f t="array" aca="1" ref="D585" ca="1">IFERROR(INDEX(C$41:C$1185,SMALL(IF(C$41:C$1185&lt;&gt;"",ROW(C$41:C$1185)-ROW(C$41)+1),ROWS(D$41:D585))),"")</f>
        <v>IfcFurnishingElement.ElementoDocumenti.Installazione</v>
      </c>
      <c r="E585" s="189">
        <f t="shared" ca="1" si="65"/>
        <v>21</v>
      </c>
      <c r="F585" s="207" t="str">
        <f t="shared" ca="1" si="66"/>
        <v>IfcFurnishingElement</v>
      </c>
      <c r="G585" s="189">
        <f t="shared" ca="1" si="67"/>
        <v>39</v>
      </c>
      <c r="H585" s="207" t="str">
        <f t="shared" ca="1" si="68"/>
        <v>ElementoDocumenti</v>
      </c>
      <c r="I585" s="189">
        <f t="shared" ca="1" si="69"/>
        <v>52</v>
      </c>
      <c r="J585" s="189">
        <f t="shared" ca="1" si="70"/>
        <v>13</v>
      </c>
      <c r="K585" s="207" t="str">
        <f t="shared" ca="1" si="71"/>
        <v>Installazione</v>
      </c>
    </row>
    <row r="586" spans="3:11" x14ac:dyDescent="0.25">
      <c r="C586" s="205" t="str">
        <f t="shared" ca="1" si="64"/>
        <v/>
      </c>
      <c r="D586" s="205">
        <f t="array" aca="1" ref="D586" ca="1">IFERROR(INDEX(C$41:C$1185,SMALL(IF(C$41:C$1185&lt;&gt;"",ROW(C$41:C$1185)-ROW(C$41)+1),ROWS(D$41:D586))),"")</f>
        <v>0</v>
      </c>
      <c r="E586" s="189" t="e">
        <f t="shared" ca="1" si="65"/>
        <v>#VALUE!</v>
      </c>
      <c r="F586" s="207" t="e">
        <f t="shared" ca="1" si="66"/>
        <v>#VALUE!</v>
      </c>
      <c r="G586" s="189" t="e">
        <f t="shared" ca="1" si="67"/>
        <v>#VALUE!</v>
      </c>
      <c r="H586" s="207" t="e">
        <f t="shared" ca="1" si="68"/>
        <v>#VALUE!</v>
      </c>
      <c r="I586" s="189">
        <f t="shared" ca="1" si="69"/>
        <v>1</v>
      </c>
      <c r="J586" s="189" t="e">
        <f t="shared" ca="1" si="70"/>
        <v>#VALUE!</v>
      </c>
      <c r="K586" s="207" t="e">
        <f t="shared" ca="1" si="71"/>
        <v>#VALUE!</v>
      </c>
    </row>
    <row r="587" spans="3:11" x14ac:dyDescent="0.25">
      <c r="C587" s="205" t="str">
        <f t="shared" ca="1" si="64"/>
        <v/>
      </c>
      <c r="D587" s="205">
        <f t="array" aca="1" ref="D587" ca="1">IFERROR(INDEX(C$41:C$1185,SMALL(IF(C$41:C$1185&lt;&gt;"",ROW(C$41:C$1185)-ROW(C$41)+1),ROWS(D$41:D587))),"")</f>
        <v>0</v>
      </c>
      <c r="E587" s="189" t="e">
        <f t="shared" ca="1" si="65"/>
        <v>#VALUE!</v>
      </c>
      <c r="F587" s="207" t="e">
        <f t="shared" ca="1" si="66"/>
        <v>#VALUE!</v>
      </c>
      <c r="G587" s="189" t="e">
        <f t="shared" ca="1" si="67"/>
        <v>#VALUE!</v>
      </c>
      <c r="H587" s="207" t="e">
        <f t="shared" ca="1" si="68"/>
        <v>#VALUE!</v>
      </c>
      <c r="I587" s="189">
        <f t="shared" ca="1" si="69"/>
        <v>1</v>
      </c>
      <c r="J587" s="189" t="e">
        <f t="shared" ca="1" si="70"/>
        <v>#VALUE!</v>
      </c>
      <c r="K587" s="207" t="e">
        <f t="shared" ca="1" si="71"/>
        <v>#VALUE!</v>
      </c>
    </row>
    <row r="588" spans="3:11" x14ac:dyDescent="0.25">
      <c r="C588" s="205" t="str">
        <f t="shared" ca="1" si="64"/>
        <v/>
      </c>
      <c r="D588" s="205">
        <f t="array" aca="1" ref="D588" ca="1">IFERROR(INDEX(C$41:C$1185,SMALL(IF(C$41:C$1185&lt;&gt;"",ROW(C$41:C$1185)-ROW(C$41)+1),ROWS(D$41:D588))),"")</f>
        <v>0</v>
      </c>
      <c r="E588" s="189" t="e">
        <f t="shared" ca="1" si="65"/>
        <v>#VALUE!</v>
      </c>
      <c r="F588" s="207" t="e">
        <f t="shared" ca="1" si="66"/>
        <v>#VALUE!</v>
      </c>
      <c r="G588" s="189" t="e">
        <f t="shared" ca="1" si="67"/>
        <v>#VALUE!</v>
      </c>
      <c r="H588" s="207" t="e">
        <f t="shared" ca="1" si="68"/>
        <v>#VALUE!</v>
      </c>
      <c r="I588" s="189">
        <f t="shared" ca="1" si="69"/>
        <v>1</v>
      </c>
      <c r="J588" s="189" t="e">
        <f t="shared" ca="1" si="70"/>
        <v>#VALUE!</v>
      </c>
      <c r="K588" s="207" t="e">
        <f t="shared" ca="1" si="71"/>
        <v>#VALUE!</v>
      </c>
    </row>
    <row r="589" spans="3:11" x14ac:dyDescent="0.25">
      <c r="C589" s="205" t="str">
        <f t="shared" ca="1" si="64"/>
        <v/>
      </c>
      <c r="D589" s="205">
        <f t="array" aca="1" ref="D589" ca="1">IFERROR(INDEX(C$41:C$1185,SMALL(IF(C$41:C$1185&lt;&gt;"",ROW(C$41:C$1185)-ROW(C$41)+1),ROWS(D$41:D589))),"")</f>
        <v>0</v>
      </c>
      <c r="E589" s="189" t="e">
        <f t="shared" ca="1" si="65"/>
        <v>#VALUE!</v>
      </c>
      <c r="F589" s="207" t="e">
        <f t="shared" ca="1" si="66"/>
        <v>#VALUE!</v>
      </c>
      <c r="G589" s="189" t="e">
        <f t="shared" ca="1" si="67"/>
        <v>#VALUE!</v>
      </c>
      <c r="H589" s="207" t="e">
        <f t="shared" ca="1" si="68"/>
        <v>#VALUE!</v>
      </c>
      <c r="I589" s="189">
        <f t="shared" ca="1" si="69"/>
        <v>1</v>
      </c>
      <c r="J589" s="189" t="e">
        <f t="shared" ca="1" si="70"/>
        <v>#VALUE!</v>
      </c>
      <c r="K589" s="207" t="e">
        <f t="shared" ca="1" si="71"/>
        <v>#VALUE!</v>
      </c>
    </row>
    <row r="590" spans="3:11" x14ac:dyDescent="0.25">
      <c r="C590" s="205" t="str">
        <f t="shared" ca="1" si="64"/>
        <v/>
      </c>
      <c r="D590" s="205">
        <f t="array" aca="1" ref="D590" ca="1">IFERROR(INDEX(C$41:C$1185,SMALL(IF(C$41:C$1185&lt;&gt;"",ROW(C$41:C$1185)-ROW(C$41)+1),ROWS(D$41:D590))),"")</f>
        <v>0</v>
      </c>
      <c r="E590" s="189" t="e">
        <f t="shared" ca="1" si="65"/>
        <v>#VALUE!</v>
      </c>
      <c r="F590" s="207" t="e">
        <f t="shared" ca="1" si="66"/>
        <v>#VALUE!</v>
      </c>
      <c r="G590" s="189" t="e">
        <f t="shared" ca="1" si="67"/>
        <v>#VALUE!</v>
      </c>
      <c r="H590" s="207" t="e">
        <f t="shared" ca="1" si="68"/>
        <v>#VALUE!</v>
      </c>
      <c r="I590" s="189">
        <f t="shared" ca="1" si="69"/>
        <v>1</v>
      </c>
      <c r="J590" s="189" t="e">
        <f t="shared" ca="1" si="70"/>
        <v>#VALUE!</v>
      </c>
      <c r="K590" s="207" t="e">
        <f t="shared" ca="1" si="71"/>
        <v>#VALUE!</v>
      </c>
    </row>
    <row r="591" spans="3:11" x14ac:dyDescent="0.25">
      <c r="C591" s="205" t="str">
        <f t="shared" ca="1" si="64"/>
        <v/>
      </c>
      <c r="D591" s="205">
        <f t="array" aca="1" ref="D591" ca="1">IFERROR(INDEX(C$41:C$1185,SMALL(IF(C$41:C$1185&lt;&gt;"",ROW(C$41:C$1185)-ROW(C$41)+1),ROWS(D$41:D591))),"")</f>
        <v>0</v>
      </c>
      <c r="E591" s="189" t="e">
        <f t="shared" ca="1" si="65"/>
        <v>#VALUE!</v>
      </c>
      <c r="F591" s="207" t="e">
        <f t="shared" ca="1" si="66"/>
        <v>#VALUE!</v>
      </c>
      <c r="G591" s="189" t="e">
        <f t="shared" ca="1" si="67"/>
        <v>#VALUE!</v>
      </c>
      <c r="H591" s="207" t="e">
        <f t="shared" ca="1" si="68"/>
        <v>#VALUE!</v>
      </c>
      <c r="I591" s="189">
        <f t="shared" ca="1" si="69"/>
        <v>1</v>
      </c>
      <c r="J591" s="189" t="e">
        <f t="shared" ca="1" si="70"/>
        <v>#VALUE!</v>
      </c>
      <c r="K591" s="207" t="e">
        <f t="shared" ca="1" si="71"/>
        <v>#VALUE!</v>
      </c>
    </row>
    <row r="592" spans="3:11" x14ac:dyDescent="0.25">
      <c r="C592" s="205" t="str">
        <f t="shared" ca="1" si="64"/>
        <v/>
      </c>
      <c r="D592" s="205">
        <f t="array" aca="1" ref="D592" ca="1">IFERROR(INDEX(C$41:C$1185,SMALL(IF(C$41:C$1185&lt;&gt;"",ROW(C$41:C$1185)-ROW(C$41)+1),ROWS(D$41:D592))),"")</f>
        <v>0</v>
      </c>
      <c r="E592" s="189" t="e">
        <f t="shared" ca="1" si="65"/>
        <v>#VALUE!</v>
      </c>
      <c r="F592" s="207" t="e">
        <f t="shared" ca="1" si="66"/>
        <v>#VALUE!</v>
      </c>
      <c r="G592" s="189" t="e">
        <f t="shared" ca="1" si="67"/>
        <v>#VALUE!</v>
      </c>
      <c r="H592" s="207" t="e">
        <f t="shared" ca="1" si="68"/>
        <v>#VALUE!</v>
      </c>
      <c r="I592" s="189">
        <f t="shared" ca="1" si="69"/>
        <v>1</v>
      </c>
      <c r="J592" s="189" t="e">
        <f t="shared" ca="1" si="70"/>
        <v>#VALUE!</v>
      </c>
      <c r="K592" s="207" t="e">
        <f t="shared" ca="1" si="71"/>
        <v>#VALUE!</v>
      </c>
    </row>
    <row r="593" spans="3:11" x14ac:dyDescent="0.25">
      <c r="C593" s="205" t="str">
        <f t="shared" ca="1" si="64"/>
        <v>IfcMember.ElementoDatiQualitativi.Portante</v>
      </c>
      <c r="D593" s="205">
        <f t="array" aca="1" ref="D593" ca="1">IFERROR(INDEX(C$41:C$1185,SMALL(IF(C$41:C$1185&lt;&gt;"",ROW(C$41:C$1185)-ROW(C$41)+1),ROWS(D$41:D593))),"")</f>
        <v>0</v>
      </c>
      <c r="E593" s="189" t="e">
        <f t="shared" ca="1" si="65"/>
        <v>#VALUE!</v>
      </c>
      <c r="F593" s="207" t="e">
        <f t="shared" ca="1" si="66"/>
        <v>#VALUE!</v>
      </c>
      <c r="G593" s="189" t="e">
        <f t="shared" ca="1" si="67"/>
        <v>#VALUE!</v>
      </c>
      <c r="H593" s="207" t="e">
        <f t="shared" ca="1" si="68"/>
        <v>#VALUE!</v>
      </c>
      <c r="I593" s="189">
        <f t="shared" ca="1" si="69"/>
        <v>1</v>
      </c>
      <c r="J593" s="189" t="e">
        <f t="shared" ca="1" si="70"/>
        <v>#VALUE!</v>
      </c>
      <c r="K593" s="207" t="e">
        <f t="shared" ca="1" si="71"/>
        <v>#VALUE!</v>
      </c>
    </row>
    <row r="594" spans="3:11" x14ac:dyDescent="0.25">
      <c r="C594" s="205" t="str">
        <f t="shared" ca="1" si="64"/>
        <v/>
      </c>
      <c r="D594" s="205">
        <f t="array" aca="1" ref="D594" ca="1">IFERROR(INDEX(C$41:C$1185,SMALL(IF(C$41:C$1185&lt;&gt;"",ROW(C$41:C$1185)-ROW(C$41)+1),ROWS(D$41:D594))),"")</f>
        <v>0</v>
      </c>
      <c r="E594" s="189" t="e">
        <f t="shared" ca="1" si="65"/>
        <v>#VALUE!</v>
      </c>
      <c r="F594" s="207" t="e">
        <f t="shared" ca="1" si="66"/>
        <v>#VALUE!</v>
      </c>
      <c r="G594" s="189" t="e">
        <f t="shared" ca="1" si="67"/>
        <v>#VALUE!</v>
      </c>
      <c r="H594" s="207" t="e">
        <f t="shared" ca="1" si="68"/>
        <v>#VALUE!</v>
      </c>
      <c r="I594" s="189">
        <f t="shared" ca="1" si="69"/>
        <v>1</v>
      </c>
      <c r="J594" s="189" t="e">
        <f t="shared" ca="1" si="70"/>
        <v>#VALUE!</v>
      </c>
      <c r="K594" s="207" t="e">
        <f t="shared" ca="1" si="71"/>
        <v>#VALUE!</v>
      </c>
    </row>
    <row r="595" spans="3:11" x14ac:dyDescent="0.25">
      <c r="C595" s="205" t="str">
        <f t="shared" ca="1" si="64"/>
        <v/>
      </c>
      <c r="D595" s="205">
        <f t="array" aca="1" ref="D595" ca="1">IFERROR(INDEX(C$41:C$1185,SMALL(IF(C$41:C$1185&lt;&gt;"",ROW(C$41:C$1185)-ROW(C$41)+1),ROWS(D$41:D595))),"")</f>
        <v>0</v>
      </c>
      <c r="E595" s="189" t="e">
        <f t="shared" ca="1" si="65"/>
        <v>#VALUE!</v>
      </c>
      <c r="F595" s="207" t="e">
        <f t="shared" ca="1" si="66"/>
        <v>#VALUE!</v>
      </c>
      <c r="G595" s="189" t="e">
        <f t="shared" ca="1" si="67"/>
        <v>#VALUE!</v>
      </c>
      <c r="H595" s="207" t="e">
        <f t="shared" ca="1" si="68"/>
        <v>#VALUE!</v>
      </c>
      <c r="I595" s="189">
        <f t="shared" ca="1" si="69"/>
        <v>1</v>
      </c>
      <c r="J595" s="189" t="e">
        <f t="shared" ca="1" si="70"/>
        <v>#VALUE!</v>
      </c>
      <c r="K595" s="207" t="e">
        <f t="shared" ca="1" si="71"/>
        <v>#VALUE!</v>
      </c>
    </row>
    <row r="596" spans="3:11" x14ac:dyDescent="0.25">
      <c r="C596" s="205" t="str">
        <f t="shared" ca="1" si="64"/>
        <v/>
      </c>
      <c r="D596" s="205">
        <f t="array" aca="1" ref="D596" ca="1">IFERROR(INDEX(C$41:C$1185,SMALL(IF(C$41:C$1185&lt;&gt;"",ROW(C$41:C$1185)-ROW(C$41)+1),ROWS(D$41:D596))),"")</f>
        <v>0</v>
      </c>
      <c r="E596" s="189" t="e">
        <f t="shared" ca="1" si="65"/>
        <v>#VALUE!</v>
      </c>
      <c r="F596" s="207" t="e">
        <f t="shared" ca="1" si="66"/>
        <v>#VALUE!</v>
      </c>
      <c r="G596" s="189" t="e">
        <f t="shared" ca="1" si="67"/>
        <v>#VALUE!</v>
      </c>
      <c r="H596" s="207" t="e">
        <f t="shared" ca="1" si="68"/>
        <v>#VALUE!</v>
      </c>
      <c r="I596" s="189">
        <f t="shared" ca="1" si="69"/>
        <v>1</v>
      </c>
      <c r="J596" s="189" t="e">
        <f t="shared" ca="1" si="70"/>
        <v>#VALUE!</v>
      </c>
      <c r="K596" s="207" t="e">
        <f t="shared" ca="1" si="71"/>
        <v>#VALUE!</v>
      </c>
    </row>
    <row r="597" spans="3:11" x14ac:dyDescent="0.25">
      <c r="C597" s="205" t="str">
        <f t="shared" ca="1" si="64"/>
        <v/>
      </c>
      <c r="D597" s="205">
        <f t="array" aca="1" ref="D597" ca="1">IFERROR(INDEX(C$41:C$1185,SMALL(IF(C$41:C$1185&lt;&gt;"",ROW(C$41:C$1185)-ROW(C$41)+1),ROWS(D$41:D597))),"")</f>
        <v>0</v>
      </c>
      <c r="E597" s="189" t="e">
        <f t="shared" ca="1" si="65"/>
        <v>#VALUE!</v>
      </c>
      <c r="F597" s="207" t="e">
        <f t="shared" ca="1" si="66"/>
        <v>#VALUE!</v>
      </c>
      <c r="G597" s="189" t="e">
        <f t="shared" ca="1" si="67"/>
        <v>#VALUE!</v>
      </c>
      <c r="H597" s="207" t="e">
        <f t="shared" ca="1" si="68"/>
        <v>#VALUE!</v>
      </c>
      <c r="I597" s="189">
        <f t="shared" ca="1" si="69"/>
        <v>1</v>
      </c>
      <c r="J597" s="189" t="e">
        <f t="shared" ca="1" si="70"/>
        <v>#VALUE!</v>
      </c>
      <c r="K597" s="207" t="e">
        <f t="shared" ca="1" si="71"/>
        <v>#VALUE!</v>
      </c>
    </row>
    <row r="598" spans="3:11" x14ac:dyDescent="0.25">
      <c r="C598" s="205" t="str">
        <f t="shared" ca="1" si="64"/>
        <v/>
      </c>
      <c r="D598" s="205">
        <f t="array" aca="1" ref="D598" ca="1">IFERROR(INDEX(C$41:C$1185,SMALL(IF(C$41:C$1185&lt;&gt;"",ROW(C$41:C$1185)-ROW(C$41)+1),ROWS(D$41:D598))),"")</f>
        <v>0</v>
      </c>
      <c r="E598" s="189" t="e">
        <f t="shared" ca="1" si="65"/>
        <v>#VALUE!</v>
      </c>
      <c r="F598" s="207" t="e">
        <f t="shared" ca="1" si="66"/>
        <v>#VALUE!</v>
      </c>
      <c r="G598" s="189" t="e">
        <f t="shared" ca="1" si="67"/>
        <v>#VALUE!</v>
      </c>
      <c r="H598" s="207" t="e">
        <f t="shared" ca="1" si="68"/>
        <v>#VALUE!</v>
      </c>
      <c r="I598" s="189">
        <f t="shared" ca="1" si="69"/>
        <v>1</v>
      </c>
      <c r="J598" s="189" t="e">
        <f t="shared" ca="1" si="70"/>
        <v>#VALUE!</v>
      </c>
      <c r="K598" s="207" t="e">
        <f t="shared" ca="1" si="71"/>
        <v>#VALUE!</v>
      </c>
    </row>
    <row r="599" spans="3:11" x14ac:dyDescent="0.25">
      <c r="C599" s="205" t="str">
        <f t="shared" ca="1" si="64"/>
        <v/>
      </c>
      <c r="D599" s="205">
        <f t="array" aca="1" ref="D599" ca="1">IFERROR(INDEX(C$41:C$1185,SMALL(IF(C$41:C$1185&lt;&gt;"",ROW(C$41:C$1185)-ROW(C$41)+1),ROWS(D$41:D599))),"")</f>
        <v>0</v>
      </c>
      <c r="E599" s="189" t="e">
        <f t="shared" ca="1" si="65"/>
        <v>#VALUE!</v>
      </c>
      <c r="F599" s="207" t="e">
        <f t="shared" ca="1" si="66"/>
        <v>#VALUE!</v>
      </c>
      <c r="G599" s="189" t="e">
        <f t="shared" ca="1" si="67"/>
        <v>#VALUE!</v>
      </c>
      <c r="H599" s="207" t="e">
        <f t="shared" ca="1" si="68"/>
        <v>#VALUE!</v>
      </c>
      <c r="I599" s="189">
        <f t="shared" ca="1" si="69"/>
        <v>1</v>
      </c>
      <c r="J599" s="189" t="e">
        <f t="shared" ca="1" si="70"/>
        <v>#VALUE!</v>
      </c>
      <c r="K599" s="207" t="e">
        <f t="shared" ca="1" si="71"/>
        <v>#VALUE!</v>
      </c>
    </row>
    <row r="600" spans="3:11" x14ac:dyDescent="0.25">
      <c r="C600" s="205" t="str">
        <f t="shared" ca="1" si="64"/>
        <v/>
      </c>
      <c r="D600" s="205">
        <f t="array" aca="1" ref="D600" ca="1">IFERROR(INDEX(C$41:C$1185,SMALL(IF(C$41:C$1185&lt;&gt;"",ROW(C$41:C$1185)-ROW(C$41)+1),ROWS(D$41:D600))),"")</f>
        <v>0</v>
      </c>
      <c r="E600" s="189" t="e">
        <f t="shared" ca="1" si="65"/>
        <v>#VALUE!</v>
      </c>
      <c r="F600" s="207" t="e">
        <f t="shared" ca="1" si="66"/>
        <v>#VALUE!</v>
      </c>
      <c r="G600" s="189" t="e">
        <f t="shared" ca="1" si="67"/>
        <v>#VALUE!</v>
      </c>
      <c r="H600" s="207" t="e">
        <f t="shared" ca="1" si="68"/>
        <v>#VALUE!</v>
      </c>
      <c r="I600" s="189">
        <f t="shared" ca="1" si="69"/>
        <v>1</v>
      </c>
      <c r="J600" s="189" t="e">
        <f t="shared" ca="1" si="70"/>
        <v>#VALUE!</v>
      </c>
      <c r="K600" s="207" t="e">
        <f t="shared" ca="1" si="71"/>
        <v>#VALUE!</v>
      </c>
    </row>
    <row r="601" spans="3:11" x14ac:dyDescent="0.25">
      <c r="C601" s="205" t="str">
        <f t="shared" ca="1" si="64"/>
        <v/>
      </c>
      <c r="D601" s="205">
        <f t="array" aca="1" ref="D601" ca="1">IFERROR(INDEX(C$41:C$1185,SMALL(IF(C$41:C$1185&lt;&gt;"",ROW(C$41:C$1185)-ROW(C$41)+1),ROWS(D$41:D601))),"")</f>
        <v>0</v>
      </c>
      <c r="E601" s="189" t="e">
        <f t="shared" ca="1" si="65"/>
        <v>#VALUE!</v>
      </c>
      <c r="F601" s="207" t="e">
        <f t="shared" ca="1" si="66"/>
        <v>#VALUE!</v>
      </c>
      <c r="G601" s="189" t="e">
        <f t="shared" ca="1" si="67"/>
        <v>#VALUE!</v>
      </c>
      <c r="H601" s="207" t="e">
        <f t="shared" ca="1" si="68"/>
        <v>#VALUE!</v>
      </c>
      <c r="I601" s="189">
        <f t="shared" ca="1" si="69"/>
        <v>1</v>
      </c>
      <c r="J601" s="189" t="e">
        <f t="shared" ca="1" si="70"/>
        <v>#VALUE!</v>
      </c>
      <c r="K601" s="207" t="e">
        <f t="shared" ca="1" si="71"/>
        <v>#VALUE!</v>
      </c>
    </row>
    <row r="602" spans="3:11" x14ac:dyDescent="0.25">
      <c r="C602" s="205" t="str">
        <f t="shared" ca="1" si="64"/>
        <v/>
      </c>
      <c r="D602" s="205">
        <f t="array" aca="1" ref="D602" ca="1">IFERROR(INDEX(C$41:C$1185,SMALL(IF(C$41:C$1185&lt;&gt;"",ROW(C$41:C$1185)-ROW(C$41)+1),ROWS(D$41:D602))),"")</f>
        <v>0</v>
      </c>
      <c r="E602" s="189" t="e">
        <f t="shared" ca="1" si="65"/>
        <v>#VALUE!</v>
      </c>
      <c r="F602" s="207" t="e">
        <f t="shared" ca="1" si="66"/>
        <v>#VALUE!</v>
      </c>
      <c r="G602" s="189" t="e">
        <f t="shared" ca="1" si="67"/>
        <v>#VALUE!</v>
      </c>
      <c r="H602" s="207" t="e">
        <f t="shared" ca="1" si="68"/>
        <v>#VALUE!</v>
      </c>
      <c r="I602" s="189">
        <f t="shared" ca="1" si="69"/>
        <v>1</v>
      </c>
      <c r="J602" s="189" t="e">
        <f t="shared" ca="1" si="70"/>
        <v>#VALUE!</v>
      </c>
      <c r="K602" s="207" t="e">
        <f t="shared" ca="1" si="71"/>
        <v>#VALUE!</v>
      </c>
    </row>
    <row r="603" spans="3:11" x14ac:dyDescent="0.25">
      <c r="C603" s="205" t="str">
        <f t="shared" ca="1" si="64"/>
        <v>IfcMember.ElementoCodifica.ClasseElementoTecnico</v>
      </c>
      <c r="D603" s="205">
        <f t="array" aca="1" ref="D603" ca="1">IFERROR(INDEX(C$41:C$1185,SMALL(IF(C$41:C$1185&lt;&gt;"",ROW(C$41:C$1185)-ROW(C$41)+1),ROWS(D$41:D603))),"")</f>
        <v>0</v>
      </c>
      <c r="E603" s="189" t="e">
        <f t="shared" ca="1" si="65"/>
        <v>#VALUE!</v>
      </c>
      <c r="F603" s="207" t="e">
        <f t="shared" ca="1" si="66"/>
        <v>#VALUE!</v>
      </c>
      <c r="G603" s="189" t="e">
        <f t="shared" ca="1" si="67"/>
        <v>#VALUE!</v>
      </c>
      <c r="H603" s="207" t="e">
        <f t="shared" ca="1" si="68"/>
        <v>#VALUE!</v>
      </c>
      <c r="I603" s="189">
        <f t="shared" ca="1" si="69"/>
        <v>1</v>
      </c>
      <c r="J603" s="189" t="e">
        <f t="shared" ca="1" si="70"/>
        <v>#VALUE!</v>
      </c>
      <c r="K603" s="207" t="e">
        <f t="shared" ca="1" si="71"/>
        <v>#VALUE!</v>
      </c>
    </row>
    <row r="604" spans="3:11" x14ac:dyDescent="0.25">
      <c r="C604" s="205" t="str">
        <f t="shared" ca="1" si="64"/>
        <v>IfcMember.ElementoFase.Stato</v>
      </c>
      <c r="D604" s="205">
        <f t="array" aca="1" ref="D604" ca="1">IFERROR(INDEX(C$41:C$1185,SMALL(IF(C$41:C$1185&lt;&gt;"",ROW(C$41:C$1185)-ROW(C$41)+1),ROWS(D$41:D604))),"")</f>
        <v>0</v>
      </c>
      <c r="E604" s="189" t="e">
        <f t="shared" ca="1" si="65"/>
        <v>#VALUE!</v>
      </c>
      <c r="F604" s="207" t="e">
        <f t="shared" ca="1" si="66"/>
        <v>#VALUE!</v>
      </c>
      <c r="G604" s="189" t="e">
        <f t="shared" ca="1" si="67"/>
        <v>#VALUE!</v>
      </c>
      <c r="H604" s="207" t="e">
        <f t="shared" ca="1" si="68"/>
        <v>#VALUE!</v>
      </c>
      <c r="I604" s="189">
        <f t="shared" ca="1" si="69"/>
        <v>1</v>
      </c>
      <c r="J604" s="189" t="e">
        <f t="shared" ca="1" si="70"/>
        <v>#VALUE!</v>
      </c>
      <c r="K604" s="207" t="e">
        <f t="shared" ca="1" si="71"/>
        <v>#VALUE!</v>
      </c>
    </row>
    <row r="605" spans="3:11" x14ac:dyDescent="0.25">
      <c r="C605" s="205" t="str">
        <f t="shared" ca="1" si="64"/>
        <v/>
      </c>
      <c r="D605" s="205">
        <f t="array" aca="1" ref="D605" ca="1">IFERROR(INDEX(C$41:C$1185,SMALL(IF(C$41:C$1185&lt;&gt;"",ROW(C$41:C$1185)-ROW(C$41)+1),ROWS(D$41:D605))),"")</f>
        <v>0</v>
      </c>
      <c r="E605" s="189" t="e">
        <f t="shared" ca="1" si="65"/>
        <v>#VALUE!</v>
      </c>
      <c r="F605" s="207" t="e">
        <f t="shared" ca="1" si="66"/>
        <v>#VALUE!</v>
      </c>
      <c r="G605" s="189" t="e">
        <f t="shared" ca="1" si="67"/>
        <v>#VALUE!</v>
      </c>
      <c r="H605" s="207" t="e">
        <f t="shared" ca="1" si="68"/>
        <v>#VALUE!</v>
      </c>
      <c r="I605" s="189">
        <f t="shared" ca="1" si="69"/>
        <v>1</v>
      </c>
      <c r="J605" s="189" t="e">
        <f t="shared" ca="1" si="70"/>
        <v>#VALUE!</v>
      </c>
      <c r="K605" s="207" t="e">
        <f t="shared" ca="1" si="71"/>
        <v>#VALUE!</v>
      </c>
    </row>
    <row r="606" spans="3:11" x14ac:dyDescent="0.25">
      <c r="C606" s="205" t="str">
        <f t="shared" ca="1" si="64"/>
        <v/>
      </c>
      <c r="D606" s="205">
        <f t="array" aca="1" ref="D606" ca="1">IFERROR(INDEX(C$41:C$1185,SMALL(IF(C$41:C$1185&lt;&gt;"",ROW(C$41:C$1185)-ROW(C$41)+1),ROWS(D$41:D606))),"")</f>
        <v>0</v>
      </c>
      <c r="E606" s="189" t="e">
        <f t="shared" ca="1" si="65"/>
        <v>#VALUE!</v>
      </c>
      <c r="F606" s="207" t="e">
        <f t="shared" ca="1" si="66"/>
        <v>#VALUE!</v>
      </c>
      <c r="G606" s="189" t="e">
        <f t="shared" ca="1" si="67"/>
        <v>#VALUE!</v>
      </c>
      <c r="H606" s="207" t="e">
        <f t="shared" ca="1" si="68"/>
        <v>#VALUE!</v>
      </c>
      <c r="I606" s="189">
        <f t="shared" ca="1" si="69"/>
        <v>1</v>
      </c>
      <c r="J606" s="189" t="e">
        <f t="shared" ca="1" si="70"/>
        <v>#VALUE!</v>
      </c>
      <c r="K606" s="207" t="e">
        <f t="shared" ca="1" si="71"/>
        <v>#VALUE!</v>
      </c>
    </row>
    <row r="607" spans="3:11" x14ac:dyDescent="0.25">
      <c r="C607" s="205" t="str">
        <f t="shared" ca="1" si="64"/>
        <v/>
      </c>
      <c r="D607" s="205">
        <f t="array" aca="1" ref="D607" ca="1">IFERROR(INDEX(C$41:C$1185,SMALL(IF(C$41:C$1185&lt;&gt;"",ROW(C$41:C$1185)-ROW(C$41)+1),ROWS(D$41:D607))),"")</f>
        <v>0</v>
      </c>
      <c r="E607" s="189" t="e">
        <f t="shared" ca="1" si="65"/>
        <v>#VALUE!</v>
      </c>
      <c r="F607" s="207" t="e">
        <f t="shared" ca="1" si="66"/>
        <v>#VALUE!</v>
      </c>
      <c r="G607" s="189" t="e">
        <f t="shared" ca="1" si="67"/>
        <v>#VALUE!</v>
      </c>
      <c r="H607" s="207" t="e">
        <f t="shared" ca="1" si="68"/>
        <v>#VALUE!</v>
      </c>
      <c r="I607" s="189">
        <f t="shared" ca="1" si="69"/>
        <v>1</v>
      </c>
      <c r="J607" s="189" t="e">
        <f t="shared" ca="1" si="70"/>
        <v>#VALUE!</v>
      </c>
      <c r="K607" s="207" t="e">
        <f t="shared" ca="1" si="71"/>
        <v>#VALUE!</v>
      </c>
    </row>
    <row r="608" spans="3:11" x14ac:dyDescent="0.25">
      <c r="C608" s="205" t="str">
        <f t="shared" ca="1" si="64"/>
        <v>IfcMember.ElementoDocumenti.DB</v>
      </c>
      <c r="D608" s="205">
        <f t="array" aca="1" ref="D608" ca="1">IFERROR(INDEX(C$41:C$1185,SMALL(IF(C$41:C$1185&lt;&gt;"",ROW(C$41:C$1185)-ROW(C$41)+1),ROWS(D$41:D608))),"")</f>
        <v>0</v>
      </c>
      <c r="E608" s="189" t="e">
        <f t="shared" ca="1" si="65"/>
        <v>#VALUE!</v>
      </c>
      <c r="F608" s="207" t="e">
        <f t="shared" ca="1" si="66"/>
        <v>#VALUE!</v>
      </c>
      <c r="G608" s="189" t="e">
        <f t="shared" ca="1" si="67"/>
        <v>#VALUE!</v>
      </c>
      <c r="H608" s="207" t="e">
        <f t="shared" ca="1" si="68"/>
        <v>#VALUE!</v>
      </c>
      <c r="I608" s="189">
        <f t="shared" ca="1" si="69"/>
        <v>1</v>
      </c>
      <c r="J608" s="189" t="e">
        <f t="shared" ca="1" si="70"/>
        <v>#VALUE!</v>
      </c>
      <c r="K608" s="207" t="e">
        <f t="shared" ca="1" si="71"/>
        <v>#VALUE!</v>
      </c>
    </row>
    <row r="609" spans="3:11" x14ac:dyDescent="0.25">
      <c r="C609" s="205" t="str">
        <f t="shared" ca="1" si="64"/>
        <v/>
      </c>
      <c r="D609" s="205">
        <f t="array" aca="1" ref="D609" ca="1">IFERROR(INDEX(C$41:C$1185,SMALL(IF(C$41:C$1185&lt;&gt;"",ROW(C$41:C$1185)-ROW(C$41)+1),ROWS(D$41:D609))),"")</f>
        <v>0</v>
      </c>
      <c r="E609" s="189" t="e">
        <f t="shared" ca="1" si="65"/>
        <v>#VALUE!</v>
      </c>
      <c r="F609" s="207" t="e">
        <f t="shared" ca="1" si="66"/>
        <v>#VALUE!</v>
      </c>
      <c r="G609" s="189" t="e">
        <f t="shared" ca="1" si="67"/>
        <v>#VALUE!</v>
      </c>
      <c r="H609" s="207" t="e">
        <f t="shared" ca="1" si="68"/>
        <v>#VALUE!</v>
      </c>
      <c r="I609" s="189">
        <f t="shared" ca="1" si="69"/>
        <v>1</v>
      </c>
      <c r="J609" s="189" t="e">
        <f t="shared" ca="1" si="70"/>
        <v>#VALUE!</v>
      </c>
      <c r="K609" s="207" t="e">
        <f t="shared" ca="1" si="71"/>
        <v>#VALUE!</v>
      </c>
    </row>
    <row r="610" spans="3:11" x14ac:dyDescent="0.25">
      <c r="C610" s="205" t="str">
        <f t="shared" ca="1" si="64"/>
        <v/>
      </c>
      <c r="D610" s="205">
        <f t="array" aca="1" ref="D610" ca="1">IFERROR(INDEX(C$41:C$1185,SMALL(IF(C$41:C$1185&lt;&gt;"",ROW(C$41:C$1185)-ROW(C$41)+1),ROWS(D$41:D610))),"")</f>
        <v>0</v>
      </c>
      <c r="E610" s="189" t="e">
        <f t="shared" ca="1" si="65"/>
        <v>#VALUE!</v>
      </c>
      <c r="F610" s="207" t="e">
        <f t="shared" ca="1" si="66"/>
        <v>#VALUE!</v>
      </c>
      <c r="G610" s="189" t="e">
        <f t="shared" ca="1" si="67"/>
        <v>#VALUE!</v>
      </c>
      <c r="H610" s="207" t="e">
        <f t="shared" ca="1" si="68"/>
        <v>#VALUE!</v>
      </c>
      <c r="I610" s="189">
        <f t="shared" ca="1" si="69"/>
        <v>1</v>
      </c>
      <c r="J610" s="189" t="e">
        <f t="shared" ca="1" si="70"/>
        <v>#VALUE!</v>
      </c>
      <c r="K610" s="207" t="e">
        <f t="shared" ca="1" si="71"/>
        <v>#VALUE!</v>
      </c>
    </row>
    <row r="611" spans="3:11" x14ac:dyDescent="0.25">
      <c r="C611" s="205" t="str">
        <f t="shared" ca="1" si="64"/>
        <v/>
      </c>
      <c r="D611" s="205">
        <f t="array" aca="1" ref="D611" ca="1">IFERROR(INDEX(C$41:C$1185,SMALL(IF(C$41:C$1185&lt;&gt;"",ROW(C$41:C$1185)-ROW(C$41)+1),ROWS(D$41:D611))),"")</f>
        <v>0</v>
      </c>
      <c r="E611" s="189" t="e">
        <f t="shared" ca="1" si="65"/>
        <v>#VALUE!</v>
      </c>
      <c r="F611" s="207" t="e">
        <f t="shared" ca="1" si="66"/>
        <v>#VALUE!</v>
      </c>
      <c r="G611" s="189" t="e">
        <f t="shared" ca="1" si="67"/>
        <v>#VALUE!</v>
      </c>
      <c r="H611" s="207" t="e">
        <f t="shared" ca="1" si="68"/>
        <v>#VALUE!</v>
      </c>
      <c r="I611" s="189">
        <f t="shared" ca="1" si="69"/>
        <v>1</v>
      </c>
      <c r="J611" s="189" t="e">
        <f t="shared" ca="1" si="70"/>
        <v>#VALUE!</v>
      </c>
      <c r="K611" s="207" t="e">
        <f t="shared" ca="1" si="71"/>
        <v>#VALUE!</v>
      </c>
    </row>
    <row r="612" spans="3:11" x14ac:dyDescent="0.25">
      <c r="C612" s="205" t="str">
        <f t="shared" ca="1" si="64"/>
        <v/>
      </c>
      <c r="D612" s="205" t="str">
        <f t="array" aca="1" ref="D612" ca="1">IFERROR(INDEX(C$41:C$1185,SMALL(IF(C$41:C$1185&lt;&gt;"",ROW(C$41:C$1185)-ROW(C$41)+1),ROWS(D$41:D612))),"")</f>
        <v/>
      </c>
      <c r="E612" s="189" t="e">
        <f t="shared" ca="1" si="65"/>
        <v>#VALUE!</v>
      </c>
      <c r="F612" s="207" t="e">
        <f t="shared" ca="1" si="66"/>
        <v>#VALUE!</v>
      </c>
      <c r="G612" s="189" t="e">
        <f t="shared" ca="1" si="67"/>
        <v>#VALUE!</v>
      </c>
      <c r="H612" s="207" t="e">
        <f t="shared" ca="1" si="68"/>
        <v>#VALUE!</v>
      </c>
      <c r="I612" s="189">
        <f t="shared" ca="1" si="69"/>
        <v>0</v>
      </c>
      <c r="J612" s="189" t="e">
        <f t="shared" ca="1" si="70"/>
        <v>#VALUE!</v>
      </c>
      <c r="K612" s="207" t="e">
        <f t="shared" ca="1" si="71"/>
        <v>#VALUE!</v>
      </c>
    </row>
    <row r="613" spans="3:11" x14ac:dyDescent="0.25">
      <c r="C613" s="205" t="str">
        <f t="shared" ca="1" si="64"/>
        <v/>
      </c>
      <c r="D613" s="205" t="str">
        <f t="array" aca="1" ref="D613" ca="1">IFERROR(INDEX(C$41:C$1185,SMALL(IF(C$41:C$1185&lt;&gt;"",ROW(C$41:C$1185)-ROW(C$41)+1),ROWS(D$41:D613))),"")</f>
        <v/>
      </c>
      <c r="E613" s="189" t="e">
        <f t="shared" ca="1" si="65"/>
        <v>#VALUE!</v>
      </c>
      <c r="F613" s="207" t="e">
        <f t="shared" ca="1" si="66"/>
        <v>#VALUE!</v>
      </c>
      <c r="G613" s="189" t="e">
        <f t="shared" ca="1" si="67"/>
        <v>#VALUE!</v>
      </c>
      <c r="H613" s="207" t="e">
        <f t="shared" ca="1" si="68"/>
        <v>#VALUE!</v>
      </c>
      <c r="I613" s="189">
        <f t="shared" ca="1" si="69"/>
        <v>0</v>
      </c>
      <c r="J613" s="189" t="e">
        <f t="shared" ca="1" si="70"/>
        <v>#VALUE!</v>
      </c>
      <c r="K613" s="207" t="e">
        <f t="shared" ca="1" si="71"/>
        <v>#VALUE!</v>
      </c>
    </row>
    <row r="614" spans="3:11" x14ac:dyDescent="0.25">
      <c r="C614" s="205" t="str">
        <f t="shared" ca="1" si="64"/>
        <v/>
      </c>
      <c r="D614" s="205" t="str">
        <f t="array" aca="1" ref="D614" ca="1">IFERROR(INDEX(C$41:C$1185,SMALL(IF(C$41:C$1185&lt;&gt;"",ROW(C$41:C$1185)-ROW(C$41)+1),ROWS(D$41:D614))),"")</f>
        <v/>
      </c>
      <c r="E614" s="189" t="e">
        <f t="shared" ca="1" si="65"/>
        <v>#VALUE!</v>
      </c>
      <c r="F614" s="207" t="e">
        <f t="shared" ca="1" si="66"/>
        <v>#VALUE!</v>
      </c>
      <c r="G614" s="189" t="e">
        <f t="shared" ca="1" si="67"/>
        <v>#VALUE!</v>
      </c>
      <c r="H614" s="207" t="e">
        <f t="shared" ca="1" si="68"/>
        <v>#VALUE!</v>
      </c>
      <c r="I614" s="189">
        <f t="shared" ca="1" si="69"/>
        <v>0</v>
      </c>
      <c r="J614" s="189" t="e">
        <f t="shared" ca="1" si="70"/>
        <v>#VALUE!</v>
      </c>
      <c r="K614" s="207" t="e">
        <f t="shared" ca="1" si="71"/>
        <v>#VALUE!</v>
      </c>
    </row>
    <row r="615" spans="3:11" x14ac:dyDescent="0.25">
      <c r="C615" s="205" t="str">
        <f t="shared" ca="1" si="64"/>
        <v>IfcMember.ElementoDocumenti.Collaudo</v>
      </c>
      <c r="D615" s="205" t="str">
        <f t="array" aca="1" ref="D615" ca="1">IFERROR(INDEX(C$41:C$1185,SMALL(IF(C$41:C$1185&lt;&gt;"",ROW(C$41:C$1185)-ROW(C$41)+1),ROWS(D$41:D615))),"")</f>
        <v/>
      </c>
      <c r="E615" s="189" t="e">
        <f t="shared" ca="1" si="65"/>
        <v>#VALUE!</v>
      </c>
      <c r="F615" s="207" t="e">
        <f t="shared" ca="1" si="66"/>
        <v>#VALUE!</v>
      </c>
      <c r="G615" s="189" t="e">
        <f t="shared" ca="1" si="67"/>
        <v>#VALUE!</v>
      </c>
      <c r="H615" s="207" t="e">
        <f t="shared" ca="1" si="68"/>
        <v>#VALUE!</v>
      </c>
      <c r="I615" s="189">
        <f t="shared" ca="1" si="69"/>
        <v>0</v>
      </c>
      <c r="J615" s="189" t="e">
        <f t="shared" ca="1" si="70"/>
        <v>#VALUE!</v>
      </c>
      <c r="K615" s="207" t="e">
        <f t="shared" ca="1" si="71"/>
        <v>#VALUE!</v>
      </c>
    </row>
    <row r="616" spans="3:11" x14ac:dyDescent="0.25">
      <c r="C616" s="205" t="str">
        <f t="shared" ca="1" si="64"/>
        <v>IfcMember.ElementoDocumenti.Conformità</v>
      </c>
      <c r="D616" s="205" t="str">
        <f t="array" aca="1" ref="D616" ca="1">IFERROR(INDEX(C$41:C$1185,SMALL(IF(C$41:C$1185&lt;&gt;"",ROW(C$41:C$1185)-ROW(C$41)+1),ROWS(D$41:D616))),"")</f>
        <v/>
      </c>
      <c r="E616" s="189" t="e">
        <f t="shared" ca="1" si="65"/>
        <v>#VALUE!</v>
      </c>
      <c r="F616" s="207" t="e">
        <f t="shared" ca="1" si="66"/>
        <v>#VALUE!</v>
      </c>
      <c r="G616" s="189" t="e">
        <f t="shared" ca="1" si="67"/>
        <v>#VALUE!</v>
      </c>
      <c r="H616" s="207" t="e">
        <f t="shared" ca="1" si="68"/>
        <v>#VALUE!</v>
      </c>
      <c r="I616" s="189">
        <f t="shared" ca="1" si="69"/>
        <v>0</v>
      </c>
      <c r="J616" s="189" t="e">
        <f t="shared" ca="1" si="70"/>
        <v>#VALUE!</v>
      </c>
      <c r="K616" s="207" t="e">
        <f t="shared" ca="1" si="71"/>
        <v>#VALUE!</v>
      </c>
    </row>
    <row r="617" spans="3:11" x14ac:dyDescent="0.25">
      <c r="C617" s="205" t="str">
        <f t="shared" ref="C617:C680" ca="1" si="72">OFFSET($C$5,(ROW()-ROW($C$40)-1)-(ROW($C$36)-ROW($C$5)+1)*ROUNDDOWN((ROW()-ROW($C$40)-1)/(ROW($C$36)-ROW($C$5)+1),0),ROUNDDOWN((ROW()-ROW($C$40)-1)/(ROW($C$36)-ROW($C$5)+1),0))</f>
        <v/>
      </c>
      <c r="D617" s="205" t="str">
        <f t="array" aca="1" ref="D617" ca="1">IFERROR(INDEX(C$41:C$1185,SMALL(IF(C$41:C$1185&lt;&gt;"",ROW(C$41:C$1185)-ROW(C$41)+1),ROWS(D$41:D617))),"")</f>
        <v/>
      </c>
      <c r="E617" s="189" t="e">
        <f t="shared" ca="1" si="65"/>
        <v>#VALUE!</v>
      </c>
      <c r="F617" s="207" t="e">
        <f t="shared" ca="1" si="66"/>
        <v>#VALUE!</v>
      </c>
      <c r="G617" s="189" t="e">
        <f t="shared" ca="1" si="67"/>
        <v>#VALUE!</v>
      </c>
      <c r="H617" s="207" t="e">
        <f t="shared" ca="1" si="68"/>
        <v>#VALUE!</v>
      </c>
      <c r="I617" s="189">
        <f t="shared" ca="1" si="69"/>
        <v>0</v>
      </c>
      <c r="J617" s="189" t="e">
        <f t="shared" ca="1" si="70"/>
        <v>#VALUE!</v>
      </c>
      <c r="K617" s="207" t="e">
        <f t="shared" ca="1" si="71"/>
        <v>#VALUE!</v>
      </c>
    </row>
    <row r="618" spans="3:11" x14ac:dyDescent="0.25">
      <c r="C618" s="205" t="str">
        <f t="shared" ca="1" si="72"/>
        <v/>
      </c>
      <c r="D618" s="205" t="str">
        <f t="array" aca="1" ref="D618" ca="1">IFERROR(INDEX(C$41:C$1185,SMALL(IF(C$41:C$1185&lt;&gt;"",ROW(C$41:C$1185)-ROW(C$41)+1),ROWS(D$41:D618))),"")</f>
        <v/>
      </c>
      <c r="E618" s="189" t="e">
        <f t="shared" ref="E618:E681" ca="1" si="73">FIND(".",D618)</f>
        <v>#VALUE!</v>
      </c>
      <c r="F618" s="207" t="e">
        <f t="shared" ref="F618:F681" ca="1" si="74">LEFT(D618,E618-1)</f>
        <v>#VALUE!</v>
      </c>
      <c r="G618" s="189" t="e">
        <f t="shared" ref="G618:G681" ca="1" si="75">FIND(".",D618,E618+1)</f>
        <v>#VALUE!</v>
      </c>
      <c r="H618" s="207" t="e">
        <f t="shared" ref="H618:H681" ca="1" si="76">MID(D618,E618+1,G618-E618-1)</f>
        <v>#VALUE!</v>
      </c>
      <c r="I618" s="189">
        <f t="shared" ref="I618:I681" ca="1" si="77">LEN(D618)</f>
        <v>0</v>
      </c>
      <c r="J618" s="189" t="e">
        <f t="shared" ref="J618:J681" ca="1" si="78">I618-G618</f>
        <v>#VALUE!</v>
      </c>
      <c r="K618" s="207" t="e">
        <f t="shared" ref="K618:K681" ca="1" si="79">MID(D618,G618+1,J618)</f>
        <v>#VALUE!</v>
      </c>
    </row>
    <row r="619" spans="3:11" x14ac:dyDescent="0.25">
      <c r="C619" s="205" t="str">
        <f t="shared" ca="1" si="72"/>
        <v/>
      </c>
      <c r="D619" s="205" t="str">
        <f t="array" aca="1" ref="D619" ca="1">IFERROR(INDEX(C$41:C$1185,SMALL(IF(C$41:C$1185&lt;&gt;"",ROW(C$41:C$1185)-ROW(C$41)+1),ROWS(D$41:D619))),"")</f>
        <v/>
      </c>
      <c r="E619" s="189" t="e">
        <f t="shared" ca="1" si="73"/>
        <v>#VALUE!</v>
      </c>
      <c r="F619" s="207" t="e">
        <f t="shared" ca="1" si="74"/>
        <v>#VALUE!</v>
      </c>
      <c r="G619" s="189" t="e">
        <f t="shared" ca="1" si="75"/>
        <v>#VALUE!</v>
      </c>
      <c r="H619" s="207" t="e">
        <f t="shared" ca="1" si="76"/>
        <v>#VALUE!</v>
      </c>
      <c r="I619" s="189">
        <f t="shared" ca="1" si="77"/>
        <v>0</v>
      </c>
      <c r="J619" s="189" t="e">
        <f t="shared" ca="1" si="78"/>
        <v>#VALUE!</v>
      </c>
      <c r="K619" s="207" t="e">
        <f t="shared" ca="1" si="79"/>
        <v>#VALUE!</v>
      </c>
    </row>
    <row r="620" spans="3:11" x14ac:dyDescent="0.25">
      <c r="C620" s="205" t="str">
        <f t="shared" ca="1" si="72"/>
        <v/>
      </c>
      <c r="D620" s="205" t="str">
        <f t="array" aca="1" ref="D620" ca="1">IFERROR(INDEX(C$41:C$1185,SMALL(IF(C$41:C$1185&lt;&gt;"",ROW(C$41:C$1185)-ROW(C$41)+1),ROWS(D$41:D620))),"")</f>
        <v/>
      </c>
      <c r="E620" s="189" t="e">
        <f t="shared" ca="1" si="73"/>
        <v>#VALUE!</v>
      </c>
      <c r="F620" s="207" t="e">
        <f t="shared" ca="1" si="74"/>
        <v>#VALUE!</v>
      </c>
      <c r="G620" s="189" t="e">
        <f t="shared" ca="1" si="75"/>
        <v>#VALUE!</v>
      </c>
      <c r="H620" s="207" t="e">
        <f t="shared" ca="1" si="76"/>
        <v>#VALUE!</v>
      </c>
      <c r="I620" s="189">
        <f t="shared" ca="1" si="77"/>
        <v>0</v>
      </c>
      <c r="J620" s="189" t="e">
        <f t="shared" ca="1" si="78"/>
        <v>#VALUE!</v>
      </c>
      <c r="K620" s="207" t="e">
        <f t="shared" ca="1" si="79"/>
        <v>#VALUE!</v>
      </c>
    </row>
    <row r="621" spans="3:11" x14ac:dyDescent="0.25">
      <c r="C621" s="205" t="str">
        <f t="shared" ca="1" si="72"/>
        <v/>
      </c>
      <c r="D621" s="205" t="str">
        <f t="array" aca="1" ref="D621" ca="1">IFERROR(INDEX(C$41:C$1185,SMALL(IF(C$41:C$1185&lt;&gt;"",ROW(C$41:C$1185)-ROW(C$41)+1),ROWS(D$41:D621))),"")</f>
        <v/>
      </c>
      <c r="E621" s="189" t="e">
        <f t="shared" ca="1" si="73"/>
        <v>#VALUE!</v>
      </c>
      <c r="F621" s="207" t="e">
        <f t="shared" ca="1" si="74"/>
        <v>#VALUE!</v>
      </c>
      <c r="G621" s="189" t="e">
        <f t="shared" ca="1" si="75"/>
        <v>#VALUE!</v>
      </c>
      <c r="H621" s="207" t="e">
        <f t="shared" ca="1" si="76"/>
        <v>#VALUE!</v>
      </c>
      <c r="I621" s="189">
        <f t="shared" ca="1" si="77"/>
        <v>0</v>
      </c>
      <c r="J621" s="189" t="e">
        <f t="shared" ca="1" si="78"/>
        <v>#VALUE!</v>
      </c>
      <c r="K621" s="207" t="e">
        <f t="shared" ca="1" si="79"/>
        <v>#VALUE!</v>
      </c>
    </row>
    <row r="622" spans="3:11" x14ac:dyDescent="0.25">
      <c r="C622" s="205" t="str">
        <f t="shared" ca="1" si="72"/>
        <v/>
      </c>
      <c r="D622" s="205" t="str">
        <f t="array" aca="1" ref="D622" ca="1">IFERROR(INDEX(C$41:C$1185,SMALL(IF(C$41:C$1185&lt;&gt;"",ROW(C$41:C$1185)-ROW(C$41)+1),ROWS(D$41:D622))),"")</f>
        <v/>
      </c>
      <c r="E622" s="189" t="e">
        <f t="shared" ca="1" si="73"/>
        <v>#VALUE!</v>
      </c>
      <c r="F622" s="207" t="e">
        <f t="shared" ca="1" si="74"/>
        <v>#VALUE!</v>
      </c>
      <c r="G622" s="189" t="e">
        <f t="shared" ca="1" si="75"/>
        <v>#VALUE!</v>
      </c>
      <c r="H622" s="207" t="e">
        <f t="shared" ca="1" si="76"/>
        <v>#VALUE!</v>
      </c>
      <c r="I622" s="189">
        <f t="shared" ca="1" si="77"/>
        <v>0</v>
      </c>
      <c r="J622" s="189" t="e">
        <f t="shared" ca="1" si="78"/>
        <v>#VALUE!</v>
      </c>
      <c r="K622" s="207" t="e">
        <f t="shared" ca="1" si="79"/>
        <v>#VALUE!</v>
      </c>
    </row>
    <row r="623" spans="3:11" x14ac:dyDescent="0.25">
      <c r="C623" s="205" t="str">
        <f t="shared" ca="1" si="72"/>
        <v/>
      </c>
      <c r="D623" s="205" t="str">
        <f t="array" aca="1" ref="D623" ca="1">IFERROR(INDEX(C$41:C$1185,SMALL(IF(C$41:C$1185&lt;&gt;"",ROW(C$41:C$1185)-ROW(C$41)+1),ROWS(D$41:D623))),"")</f>
        <v/>
      </c>
      <c r="E623" s="189" t="e">
        <f t="shared" ca="1" si="73"/>
        <v>#VALUE!</v>
      </c>
      <c r="F623" s="207" t="e">
        <f t="shared" ca="1" si="74"/>
        <v>#VALUE!</v>
      </c>
      <c r="G623" s="189" t="e">
        <f t="shared" ca="1" si="75"/>
        <v>#VALUE!</v>
      </c>
      <c r="H623" s="207" t="e">
        <f t="shared" ca="1" si="76"/>
        <v>#VALUE!</v>
      </c>
      <c r="I623" s="189">
        <f t="shared" ca="1" si="77"/>
        <v>0</v>
      </c>
      <c r="J623" s="189" t="e">
        <f t="shared" ca="1" si="78"/>
        <v>#VALUE!</v>
      </c>
      <c r="K623" s="207" t="e">
        <f t="shared" ca="1" si="79"/>
        <v>#VALUE!</v>
      </c>
    </row>
    <row r="624" spans="3:11" x14ac:dyDescent="0.25">
      <c r="C624" s="205" t="str">
        <f t="shared" ca="1" si="72"/>
        <v/>
      </c>
      <c r="D624" s="205" t="str">
        <f t="array" aca="1" ref="D624" ca="1">IFERROR(INDEX(C$41:C$1185,SMALL(IF(C$41:C$1185&lt;&gt;"",ROW(C$41:C$1185)-ROW(C$41)+1),ROWS(D$41:D624))),"")</f>
        <v/>
      </c>
      <c r="E624" s="189" t="e">
        <f t="shared" ca="1" si="73"/>
        <v>#VALUE!</v>
      </c>
      <c r="F624" s="207" t="e">
        <f t="shared" ca="1" si="74"/>
        <v>#VALUE!</v>
      </c>
      <c r="G624" s="189" t="e">
        <f t="shared" ca="1" si="75"/>
        <v>#VALUE!</v>
      </c>
      <c r="H624" s="207" t="e">
        <f t="shared" ca="1" si="76"/>
        <v>#VALUE!</v>
      </c>
      <c r="I624" s="189">
        <f t="shared" ca="1" si="77"/>
        <v>0</v>
      </c>
      <c r="J624" s="189" t="e">
        <f t="shared" ca="1" si="78"/>
        <v>#VALUE!</v>
      </c>
      <c r="K624" s="207" t="e">
        <f t="shared" ca="1" si="79"/>
        <v>#VALUE!</v>
      </c>
    </row>
    <row r="625" spans="3:11" x14ac:dyDescent="0.25">
      <c r="C625" s="205" t="str">
        <f t="shared" ca="1" si="72"/>
        <v>IfcPile.ElementoDatiQualitativi.Portante</v>
      </c>
      <c r="D625" s="205" t="str">
        <f t="array" aca="1" ref="D625" ca="1">IFERROR(INDEX(C$41:C$1185,SMALL(IF(C$41:C$1185&lt;&gt;"",ROW(C$41:C$1185)-ROW(C$41)+1),ROWS(D$41:D625))),"")</f>
        <v/>
      </c>
      <c r="E625" s="189" t="e">
        <f t="shared" ca="1" si="73"/>
        <v>#VALUE!</v>
      </c>
      <c r="F625" s="207" t="e">
        <f t="shared" ca="1" si="74"/>
        <v>#VALUE!</v>
      </c>
      <c r="G625" s="189" t="e">
        <f t="shared" ca="1" si="75"/>
        <v>#VALUE!</v>
      </c>
      <c r="H625" s="207" t="e">
        <f t="shared" ca="1" si="76"/>
        <v>#VALUE!</v>
      </c>
      <c r="I625" s="189">
        <f t="shared" ca="1" si="77"/>
        <v>0</v>
      </c>
      <c r="J625" s="189" t="e">
        <f t="shared" ca="1" si="78"/>
        <v>#VALUE!</v>
      </c>
      <c r="K625" s="207" t="e">
        <f t="shared" ca="1" si="79"/>
        <v>#VALUE!</v>
      </c>
    </row>
    <row r="626" spans="3:11" x14ac:dyDescent="0.25">
      <c r="C626" s="205" t="str">
        <f t="shared" ca="1" si="72"/>
        <v/>
      </c>
      <c r="D626" s="205" t="str">
        <f t="array" aca="1" ref="D626" ca="1">IFERROR(INDEX(C$41:C$1185,SMALL(IF(C$41:C$1185&lt;&gt;"",ROW(C$41:C$1185)-ROW(C$41)+1),ROWS(D$41:D626))),"")</f>
        <v/>
      </c>
      <c r="E626" s="189" t="e">
        <f t="shared" ca="1" si="73"/>
        <v>#VALUE!</v>
      </c>
      <c r="F626" s="207" t="e">
        <f t="shared" ca="1" si="74"/>
        <v>#VALUE!</v>
      </c>
      <c r="G626" s="189" t="e">
        <f t="shared" ca="1" si="75"/>
        <v>#VALUE!</v>
      </c>
      <c r="H626" s="207" t="e">
        <f t="shared" ca="1" si="76"/>
        <v>#VALUE!</v>
      </c>
      <c r="I626" s="189">
        <f t="shared" ca="1" si="77"/>
        <v>0</v>
      </c>
      <c r="J626" s="189" t="e">
        <f t="shared" ca="1" si="78"/>
        <v>#VALUE!</v>
      </c>
      <c r="K626" s="207" t="e">
        <f t="shared" ca="1" si="79"/>
        <v>#VALUE!</v>
      </c>
    </row>
    <row r="627" spans="3:11" x14ac:dyDescent="0.25">
      <c r="C627" s="205" t="str">
        <f t="shared" ca="1" si="72"/>
        <v/>
      </c>
      <c r="D627" s="205" t="str">
        <f t="array" aca="1" ref="D627" ca="1">IFERROR(INDEX(C$41:C$1185,SMALL(IF(C$41:C$1185&lt;&gt;"",ROW(C$41:C$1185)-ROW(C$41)+1),ROWS(D$41:D627))),"")</f>
        <v/>
      </c>
      <c r="E627" s="189" t="e">
        <f t="shared" ca="1" si="73"/>
        <v>#VALUE!</v>
      </c>
      <c r="F627" s="207" t="e">
        <f t="shared" ca="1" si="74"/>
        <v>#VALUE!</v>
      </c>
      <c r="G627" s="189" t="e">
        <f t="shared" ca="1" si="75"/>
        <v>#VALUE!</v>
      </c>
      <c r="H627" s="207" t="e">
        <f t="shared" ca="1" si="76"/>
        <v>#VALUE!</v>
      </c>
      <c r="I627" s="189">
        <f t="shared" ca="1" si="77"/>
        <v>0</v>
      </c>
      <c r="J627" s="189" t="e">
        <f t="shared" ca="1" si="78"/>
        <v>#VALUE!</v>
      </c>
      <c r="K627" s="207" t="e">
        <f t="shared" ca="1" si="79"/>
        <v>#VALUE!</v>
      </c>
    </row>
    <row r="628" spans="3:11" x14ac:dyDescent="0.25">
      <c r="C628" s="205" t="str">
        <f t="shared" ca="1" si="72"/>
        <v/>
      </c>
      <c r="D628" s="205" t="str">
        <f t="array" aca="1" ref="D628" ca="1">IFERROR(INDEX(C$41:C$1185,SMALL(IF(C$41:C$1185&lt;&gt;"",ROW(C$41:C$1185)-ROW(C$41)+1),ROWS(D$41:D628))),"")</f>
        <v/>
      </c>
      <c r="E628" s="189" t="e">
        <f t="shared" ca="1" si="73"/>
        <v>#VALUE!</v>
      </c>
      <c r="F628" s="207" t="e">
        <f t="shared" ca="1" si="74"/>
        <v>#VALUE!</v>
      </c>
      <c r="G628" s="189" t="e">
        <f t="shared" ca="1" si="75"/>
        <v>#VALUE!</v>
      </c>
      <c r="H628" s="207" t="e">
        <f t="shared" ca="1" si="76"/>
        <v>#VALUE!</v>
      </c>
      <c r="I628" s="189">
        <f t="shared" ca="1" si="77"/>
        <v>0</v>
      </c>
      <c r="J628" s="189" t="e">
        <f t="shared" ca="1" si="78"/>
        <v>#VALUE!</v>
      </c>
      <c r="K628" s="207" t="e">
        <f t="shared" ca="1" si="79"/>
        <v>#VALUE!</v>
      </c>
    </row>
    <row r="629" spans="3:11" x14ac:dyDescent="0.25">
      <c r="C629" s="205" t="str">
        <f t="shared" ca="1" si="72"/>
        <v/>
      </c>
      <c r="D629" s="205" t="str">
        <f t="array" aca="1" ref="D629" ca="1">IFERROR(INDEX(C$41:C$1185,SMALL(IF(C$41:C$1185&lt;&gt;"",ROW(C$41:C$1185)-ROW(C$41)+1),ROWS(D$41:D629))),"")</f>
        <v/>
      </c>
      <c r="E629" s="189" t="e">
        <f t="shared" ca="1" si="73"/>
        <v>#VALUE!</v>
      </c>
      <c r="F629" s="207" t="e">
        <f t="shared" ca="1" si="74"/>
        <v>#VALUE!</v>
      </c>
      <c r="G629" s="189" t="e">
        <f t="shared" ca="1" si="75"/>
        <v>#VALUE!</v>
      </c>
      <c r="H629" s="207" t="e">
        <f t="shared" ca="1" si="76"/>
        <v>#VALUE!</v>
      </c>
      <c r="I629" s="189">
        <f t="shared" ca="1" si="77"/>
        <v>0</v>
      </c>
      <c r="J629" s="189" t="e">
        <f t="shared" ca="1" si="78"/>
        <v>#VALUE!</v>
      </c>
      <c r="K629" s="207" t="e">
        <f t="shared" ca="1" si="79"/>
        <v>#VALUE!</v>
      </c>
    </row>
    <row r="630" spans="3:11" x14ac:dyDescent="0.25">
      <c r="C630" s="205" t="str">
        <f t="shared" ca="1" si="72"/>
        <v/>
      </c>
      <c r="D630" s="205" t="str">
        <f t="array" aca="1" ref="D630" ca="1">IFERROR(INDEX(C$41:C$1185,SMALL(IF(C$41:C$1185&lt;&gt;"",ROW(C$41:C$1185)-ROW(C$41)+1),ROWS(D$41:D630))),"")</f>
        <v/>
      </c>
      <c r="E630" s="189" t="e">
        <f t="shared" ca="1" si="73"/>
        <v>#VALUE!</v>
      </c>
      <c r="F630" s="207" t="e">
        <f t="shared" ca="1" si="74"/>
        <v>#VALUE!</v>
      </c>
      <c r="G630" s="189" t="e">
        <f t="shared" ca="1" si="75"/>
        <v>#VALUE!</v>
      </c>
      <c r="H630" s="207" t="e">
        <f t="shared" ca="1" si="76"/>
        <v>#VALUE!</v>
      </c>
      <c r="I630" s="189">
        <f t="shared" ca="1" si="77"/>
        <v>0</v>
      </c>
      <c r="J630" s="189" t="e">
        <f t="shared" ca="1" si="78"/>
        <v>#VALUE!</v>
      </c>
      <c r="K630" s="207" t="e">
        <f t="shared" ca="1" si="79"/>
        <v>#VALUE!</v>
      </c>
    </row>
    <row r="631" spans="3:11" x14ac:dyDescent="0.25">
      <c r="C631" s="205" t="str">
        <f t="shared" ca="1" si="72"/>
        <v/>
      </c>
      <c r="D631" s="205" t="str">
        <f t="array" aca="1" ref="D631" ca="1">IFERROR(INDEX(C$41:C$1185,SMALL(IF(C$41:C$1185&lt;&gt;"",ROW(C$41:C$1185)-ROW(C$41)+1),ROWS(D$41:D631))),"")</f>
        <v/>
      </c>
      <c r="E631" s="189" t="e">
        <f t="shared" ca="1" si="73"/>
        <v>#VALUE!</v>
      </c>
      <c r="F631" s="207" t="e">
        <f t="shared" ca="1" si="74"/>
        <v>#VALUE!</v>
      </c>
      <c r="G631" s="189" t="e">
        <f t="shared" ca="1" si="75"/>
        <v>#VALUE!</v>
      </c>
      <c r="H631" s="207" t="e">
        <f t="shared" ca="1" si="76"/>
        <v>#VALUE!</v>
      </c>
      <c r="I631" s="189">
        <f t="shared" ca="1" si="77"/>
        <v>0</v>
      </c>
      <c r="J631" s="189" t="e">
        <f t="shared" ca="1" si="78"/>
        <v>#VALUE!</v>
      </c>
      <c r="K631" s="207" t="e">
        <f t="shared" ca="1" si="79"/>
        <v>#VALUE!</v>
      </c>
    </row>
    <row r="632" spans="3:11" x14ac:dyDescent="0.25">
      <c r="C632" s="205" t="str">
        <f t="shared" ca="1" si="72"/>
        <v/>
      </c>
      <c r="D632" s="205" t="str">
        <f t="array" aca="1" ref="D632" ca="1">IFERROR(INDEX(C$41:C$1185,SMALL(IF(C$41:C$1185&lt;&gt;"",ROW(C$41:C$1185)-ROW(C$41)+1),ROWS(D$41:D632))),"")</f>
        <v/>
      </c>
      <c r="E632" s="189" t="e">
        <f t="shared" ca="1" si="73"/>
        <v>#VALUE!</v>
      </c>
      <c r="F632" s="207" t="e">
        <f t="shared" ca="1" si="74"/>
        <v>#VALUE!</v>
      </c>
      <c r="G632" s="189" t="e">
        <f t="shared" ca="1" si="75"/>
        <v>#VALUE!</v>
      </c>
      <c r="H632" s="207" t="e">
        <f t="shared" ca="1" si="76"/>
        <v>#VALUE!</v>
      </c>
      <c r="I632" s="189">
        <f t="shared" ca="1" si="77"/>
        <v>0</v>
      </c>
      <c r="J632" s="189" t="e">
        <f t="shared" ca="1" si="78"/>
        <v>#VALUE!</v>
      </c>
      <c r="K632" s="207" t="e">
        <f t="shared" ca="1" si="79"/>
        <v>#VALUE!</v>
      </c>
    </row>
    <row r="633" spans="3:11" x14ac:dyDescent="0.25">
      <c r="C633" s="205" t="str">
        <f t="shared" ca="1" si="72"/>
        <v/>
      </c>
      <c r="D633" s="205" t="str">
        <f t="array" aca="1" ref="D633" ca="1">IFERROR(INDEX(C$41:C$1185,SMALL(IF(C$41:C$1185&lt;&gt;"",ROW(C$41:C$1185)-ROW(C$41)+1),ROWS(D$41:D633))),"")</f>
        <v/>
      </c>
      <c r="E633" s="189" t="e">
        <f t="shared" ca="1" si="73"/>
        <v>#VALUE!</v>
      </c>
      <c r="F633" s="207" t="e">
        <f t="shared" ca="1" si="74"/>
        <v>#VALUE!</v>
      </c>
      <c r="G633" s="189" t="e">
        <f t="shared" ca="1" si="75"/>
        <v>#VALUE!</v>
      </c>
      <c r="H633" s="207" t="e">
        <f t="shared" ca="1" si="76"/>
        <v>#VALUE!</v>
      </c>
      <c r="I633" s="189">
        <f t="shared" ca="1" si="77"/>
        <v>0</v>
      </c>
      <c r="J633" s="189" t="e">
        <f t="shared" ca="1" si="78"/>
        <v>#VALUE!</v>
      </c>
      <c r="K633" s="207" t="e">
        <f t="shared" ca="1" si="79"/>
        <v>#VALUE!</v>
      </c>
    </row>
    <row r="634" spans="3:11" x14ac:dyDescent="0.25">
      <c r="C634" s="205" t="str">
        <f t="shared" ca="1" si="72"/>
        <v/>
      </c>
      <c r="D634" s="205" t="str">
        <f t="array" aca="1" ref="D634" ca="1">IFERROR(INDEX(C$41:C$1185,SMALL(IF(C$41:C$1185&lt;&gt;"",ROW(C$41:C$1185)-ROW(C$41)+1),ROWS(D$41:D634))),"")</f>
        <v/>
      </c>
      <c r="E634" s="189" t="e">
        <f t="shared" ca="1" si="73"/>
        <v>#VALUE!</v>
      </c>
      <c r="F634" s="207" t="e">
        <f t="shared" ca="1" si="74"/>
        <v>#VALUE!</v>
      </c>
      <c r="G634" s="189" t="e">
        <f t="shared" ca="1" si="75"/>
        <v>#VALUE!</v>
      </c>
      <c r="H634" s="207" t="e">
        <f t="shared" ca="1" si="76"/>
        <v>#VALUE!</v>
      </c>
      <c r="I634" s="189">
        <f t="shared" ca="1" si="77"/>
        <v>0</v>
      </c>
      <c r="J634" s="189" t="e">
        <f t="shared" ca="1" si="78"/>
        <v>#VALUE!</v>
      </c>
      <c r="K634" s="207" t="e">
        <f t="shared" ca="1" si="79"/>
        <v>#VALUE!</v>
      </c>
    </row>
    <row r="635" spans="3:11" x14ac:dyDescent="0.25">
      <c r="C635" s="205" t="str">
        <f t="shared" ca="1" si="72"/>
        <v>IfcPile.ElementoCodifica.ClasseElementoTecnico</v>
      </c>
      <c r="D635" s="205" t="str">
        <f t="array" aca="1" ref="D635" ca="1">IFERROR(INDEX(C$41:C$1185,SMALL(IF(C$41:C$1185&lt;&gt;"",ROW(C$41:C$1185)-ROW(C$41)+1),ROWS(D$41:D635))),"")</f>
        <v/>
      </c>
      <c r="E635" s="189" t="e">
        <f t="shared" ca="1" si="73"/>
        <v>#VALUE!</v>
      </c>
      <c r="F635" s="207" t="e">
        <f t="shared" ca="1" si="74"/>
        <v>#VALUE!</v>
      </c>
      <c r="G635" s="189" t="e">
        <f t="shared" ca="1" si="75"/>
        <v>#VALUE!</v>
      </c>
      <c r="H635" s="207" t="e">
        <f t="shared" ca="1" si="76"/>
        <v>#VALUE!</v>
      </c>
      <c r="I635" s="189">
        <f t="shared" ca="1" si="77"/>
        <v>0</v>
      </c>
      <c r="J635" s="189" t="e">
        <f t="shared" ca="1" si="78"/>
        <v>#VALUE!</v>
      </c>
      <c r="K635" s="207" t="e">
        <f t="shared" ca="1" si="79"/>
        <v>#VALUE!</v>
      </c>
    </row>
    <row r="636" spans="3:11" x14ac:dyDescent="0.25">
      <c r="C636" s="205" t="str">
        <f t="shared" ca="1" si="72"/>
        <v>IfcPile.ElementoFase.Stato</v>
      </c>
      <c r="D636" s="205" t="str">
        <f t="array" aca="1" ref="D636" ca="1">IFERROR(INDEX(C$41:C$1185,SMALL(IF(C$41:C$1185&lt;&gt;"",ROW(C$41:C$1185)-ROW(C$41)+1),ROWS(D$41:D636))),"")</f>
        <v/>
      </c>
      <c r="E636" s="189" t="e">
        <f t="shared" ca="1" si="73"/>
        <v>#VALUE!</v>
      </c>
      <c r="F636" s="207" t="e">
        <f t="shared" ca="1" si="74"/>
        <v>#VALUE!</v>
      </c>
      <c r="G636" s="189" t="e">
        <f t="shared" ca="1" si="75"/>
        <v>#VALUE!</v>
      </c>
      <c r="H636" s="207" t="e">
        <f t="shared" ca="1" si="76"/>
        <v>#VALUE!</v>
      </c>
      <c r="I636" s="189">
        <f t="shared" ca="1" si="77"/>
        <v>0</v>
      </c>
      <c r="J636" s="189" t="e">
        <f t="shared" ca="1" si="78"/>
        <v>#VALUE!</v>
      </c>
      <c r="K636" s="207" t="e">
        <f t="shared" ca="1" si="79"/>
        <v>#VALUE!</v>
      </c>
    </row>
    <row r="637" spans="3:11" x14ac:dyDescent="0.25">
      <c r="C637" s="205" t="str">
        <f t="shared" ca="1" si="72"/>
        <v/>
      </c>
      <c r="D637" s="205" t="str">
        <f t="array" aca="1" ref="D637" ca="1">IFERROR(INDEX(C$41:C$1185,SMALL(IF(C$41:C$1185&lt;&gt;"",ROW(C$41:C$1185)-ROW(C$41)+1),ROWS(D$41:D637))),"")</f>
        <v/>
      </c>
      <c r="E637" s="189" t="e">
        <f t="shared" ca="1" si="73"/>
        <v>#VALUE!</v>
      </c>
      <c r="F637" s="207" t="e">
        <f t="shared" ca="1" si="74"/>
        <v>#VALUE!</v>
      </c>
      <c r="G637" s="189" t="e">
        <f t="shared" ca="1" si="75"/>
        <v>#VALUE!</v>
      </c>
      <c r="H637" s="207" t="e">
        <f t="shared" ca="1" si="76"/>
        <v>#VALUE!</v>
      </c>
      <c r="I637" s="189">
        <f t="shared" ca="1" si="77"/>
        <v>0</v>
      </c>
      <c r="J637" s="189" t="e">
        <f t="shared" ca="1" si="78"/>
        <v>#VALUE!</v>
      </c>
      <c r="K637" s="207" t="e">
        <f t="shared" ca="1" si="79"/>
        <v>#VALUE!</v>
      </c>
    </row>
    <row r="638" spans="3:11" x14ac:dyDescent="0.25">
      <c r="C638" s="205" t="str">
        <f t="shared" ca="1" si="72"/>
        <v/>
      </c>
      <c r="D638" s="205" t="str">
        <f t="array" aca="1" ref="D638" ca="1">IFERROR(INDEX(C$41:C$1185,SMALL(IF(C$41:C$1185&lt;&gt;"",ROW(C$41:C$1185)-ROW(C$41)+1),ROWS(D$41:D638))),"")</f>
        <v/>
      </c>
      <c r="E638" s="189" t="e">
        <f t="shared" ca="1" si="73"/>
        <v>#VALUE!</v>
      </c>
      <c r="F638" s="207" t="e">
        <f t="shared" ca="1" si="74"/>
        <v>#VALUE!</v>
      </c>
      <c r="G638" s="189" t="e">
        <f t="shared" ca="1" si="75"/>
        <v>#VALUE!</v>
      </c>
      <c r="H638" s="207" t="e">
        <f t="shared" ca="1" si="76"/>
        <v>#VALUE!</v>
      </c>
      <c r="I638" s="189">
        <f t="shared" ca="1" si="77"/>
        <v>0</v>
      </c>
      <c r="J638" s="189" t="e">
        <f t="shared" ca="1" si="78"/>
        <v>#VALUE!</v>
      </c>
      <c r="K638" s="207" t="e">
        <f t="shared" ca="1" si="79"/>
        <v>#VALUE!</v>
      </c>
    </row>
    <row r="639" spans="3:11" x14ac:dyDescent="0.25">
      <c r="C639" s="205" t="str">
        <f t="shared" ca="1" si="72"/>
        <v/>
      </c>
      <c r="D639" s="205" t="str">
        <f t="array" aca="1" ref="D639" ca="1">IFERROR(INDEX(C$41:C$1185,SMALL(IF(C$41:C$1185&lt;&gt;"",ROW(C$41:C$1185)-ROW(C$41)+1),ROWS(D$41:D639))),"")</f>
        <v/>
      </c>
      <c r="E639" s="189" t="e">
        <f t="shared" ca="1" si="73"/>
        <v>#VALUE!</v>
      </c>
      <c r="F639" s="207" t="e">
        <f t="shared" ca="1" si="74"/>
        <v>#VALUE!</v>
      </c>
      <c r="G639" s="189" t="e">
        <f t="shared" ca="1" si="75"/>
        <v>#VALUE!</v>
      </c>
      <c r="H639" s="207" t="e">
        <f t="shared" ca="1" si="76"/>
        <v>#VALUE!</v>
      </c>
      <c r="I639" s="189">
        <f t="shared" ca="1" si="77"/>
        <v>0</v>
      </c>
      <c r="J639" s="189" t="e">
        <f t="shared" ca="1" si="78"/>
        <v>#VALUE!</v>
      </c>
      <c r="K639" s="207" t="e">
        <f t="shared" ca="1" si="79"/>
        <v>#VALUE!</v>
      </c>
    </row>
    <row r="640" spans="3:11" x14ac:dyDescent="0.25">
      <c r="C640" s="205" t="str">
        <f t="shared" ca="1" si="72"/>
        <v>IfcPile.ElementoDocumenti.DB</v>
      </c>
      <c r="D640" s="205" t="str">
        <f t="array" aca="1" ref="D640" ca="1">IFERROR(INDEX(C$41:C$1185,SMALL(IF(C$41:C$1185&lt;&gt;"",ROW(C$41:C$1185)-ROW(C$41)+1),ROWS(D$41:D640))),"")</f>
        <v/>
      </c>
      <c r="E640" s="189" t="e">
        <f t="shared" ca="1" si="73"/>
        <v>#VALUE!</v>
      </c>
      <c r="F640" s="207" t="e">
        <f t="shared" ca="1" si="74"/>
        <v>#VALUE!</v>
      </c>
      <c r="G640" s="189" t="e">
        <f t="shared" ca="1" si="75"/>
        <v>#VALUE!</v>
      </c>
      <c r="H640" s="207" t="e">
        <f t="shared" ca="1" si="76"/>
        <v>#VALUE!</v>
      </c>
      <c r="I640" s="189">
        <f t="shared" ca="1" si="77"/>
        <v>0</v>
      </c>
      <c r="J640" s="189" t="e">
        <f t="shared" ca="1" si="78"/>
        <v>#VALUE!</v>
      </c>
      <c r="K640" s="207" t="e">
        <f t="shared" ca="1" si="79"/>
        <v>#VALUE!</v>
      </c>
    </row>
    <row r="641" spans="3:11" x14ac:dyDescent="0.25">
      <c r="C641" s="205" t="str">
        <f t="shared" ca="1" si="72"/>
        <v/>
      </c>
      <c r="D641" s="205" t="str">
        <f t="array" aca="1" ref="D641" ca="1">IFERROR(INDEX(C$41:C$1185,SMALL(IF(C$41:C$1185&lt;&gt;"",ROW(C$41:C$1185)-ROW(C$41)+1),ROWS(D$41:D641))),"")</f>
        <v/>
      </c>
      <c r="E641" s="189" t="e">
        <f t="shared" ca="1" si="73"/>
        <v>#VALUE!</v>
      </c>
      <c r="F641" s="207" t="e">
        <f t="shared" ca="1" si="74"/>
        <v>#VALUE!</v>
      </c>
      <c r="G641" s="189" t="e">
        <f t="shared" ca="1" si="75"/>
        <v>#VALUE!</v>
      </c>
      <c r="H641" s="207" t="e">
        <f t="shared" ca="1" si="76"/>
        <v>#VALUE!</v>
      </c>
      <c r="I641" s="189">
        <f t="shared" ca="1" si="77"/>
        <v>0</v>
      </c>
      <c r="J641" s="189" t="e">
        <f t="shared" ca="1" si="78"/>
        <v>#VALUE!</v>
      </c>
      <c r="K641" s="207" t="e">
        <f t="shared" ca="1" si="79"/>
        <v>#VALUE!</v>
      </c>
    </row>
    <row r="642" spans="3:11" x14ac:dyDescent="0.25">
      <c r="C642" s="205" t="str">
        <f t="shared" ca="1" si="72"/>
        <v/>
      </c>
      <c r="D642" s="205" t="str">
        <f t="array" aca="1" ref="D642" ca="1">IFERROR(INDEX(C$41:C$1185,SMALL(IF(C$41:C$1185&lt;&gt;"",ROW(C$41:C$1185)-ROW(C$41)+1),ROWS(D$41:D642))),"")</f>
        <v/>
      </c>
      <c r="E642" s="189" t="e">
        <f t="shared" ca="1" si="73"/>
        <v>#VALUE!</v>
      </c>
      <c r="F642" s="207" t="e">
        <f t="shared" ca="1" si="74"/>
        <v>#VALUE!</v>
      </c>
      <c r="G642" s="189" t="e">
        <f t="shared" ca="1" si="75"/>
        <v>#VALUE!</v>
      </c>
      <c r="H642" s="207" t="e">
        <f t="shared" ca="1" si="76"/>
        <v>#VALUE!</v>
      </c>
      <c r="I642" s="189">
        <f t="shared" ca="1" si="77"/>
        <v>0</v>
      </c>
      <c r="J642" s="189" t="e">
        <f t="shared" ca="1" si="78"/>
        <v>#VALUE!</v>
      </c>
      <c r="K642" s="207" t="e">
        <f t="shared" ca="1" si="79"/>
        <v>#VALUE!</v>
      </c>
    </row>
    <row r="643" spans="3:11" x14ac:dyDescent="0.25">
      <c r="C643" s="205" t="str">
        <f t="shared" ca="1" si="72"/>
        <v/>
      </c>
      <c r="D643" s="205" t="str">
        <f t="array" aca="1" ref="D643" ca="1">IFERROR(INDEX(C$41:C$1185,SMALL(IF(C$41:C$1185&lt;&gt;"",ROW(C$41:C$1185)-ROW(C$41)+1),ROWS(D$41:D643))),"")</f>
        <v/>
      </c>
      <c r="E643" s="189" t="e">
        <f t="shared" ca="1" si="73"/>
        <v>#VALUE!</v>
      </c>
      <c r="F643" s="207" t="e">
        <f t="shared" ca="1" si="74"/>
        <v>#VALUE!</v>
      </c>
      <c r="G643" s="189" t="e">
        <f t="shared" ca="1" si="75"/>
        <v>#VALUE!</v>
      </c>
      <c r="H643" s="207" t="e">
        <f t="shared" ca="1" si="76"/>
        <v>#VALUE!</v>
      </c>
      <c r="I643" s="189">
        <f t="shared" ca="1" si="77"/>
        <v>0</v>
      </c>
      <c r="J643" s="189" t="e">
        <f t="shared" ca="1" si="78"/>
        <v>#VALUE!</v>
      </c>
      <c r="K643" s="207" t="e">
        <f t="shared" ca="1" si="79"/>
        <v>#VALUE!</v>
      </c>
    </row>
    <row r="644" spans="3:11" x14ac:dyDescent="0.25">
      <c r="C644" s="205" t="str">
        <f t="shared" ca="1" si="72"/>
        <v/>
      </c>
      <c r="D644" s="205" t="str">
        <f t="array" aca="1" ref="D644" ca="1">IFERROR(INDEX(C$41:C$1185,SMALL(IF(C$41:C$1185&lt;&gt;"",ROW(C$41:C$1185)-ROW(C$41)+1),ROWS(D$41:D644))),"")</f>
        <v/>
      </c>
      <c r="E644" s="189" t="e">
        <f t="shared" ca="1" si="73"/>
        <v>#VALUE!</v>
      </c>
      <c r="F644" s="207" t="e">
        <f t="shared" ca="1" si="74"/>
        <v>#VALUE!</v>
      </c>
      <c r="G644" s="189" t="e">
        <f t="shared" ca="1" si="75"/>
        <v>#VALUE!</v>
      </c>
      <c r="H644" s="207" t="e">
        <f t="shared" ca="1" si="76"/>
        <v>#VALUE!</v>
      </c>
      <c r="I644" s="189">
        <f t="shared" ca="1" si="77"/>
        <v>0</v>
      </c>
      <c r="J644" s="189" t="e">
        <f t="shared" ca="1" si="78"/>
        <v>#VALUE!</v>
      </c>
      <c r="K644" s="207" t="e">
        <f t="shared" ca="1" si="79"/>
        <v>#VALUE!</v>
      </c>
    </row>
    <row r="645" spans="3:11" x14ac:dyDescent="0.25">
      <c r="C645" s="205" t="str">
        <f t="shared" ca="1" si="72"/>
        <v/>
      </c>
      <c r="D645" s="205" t="str">
        <f t="array" aca="1" ref="D645" ca="1">IFERROR(INDEX(C$41:C$1185,SMALL(IF(C$41:C$1185&lt;&gt;"",ROW(C$41:C$1185)-ROW(C$41)+1),ROWS(D$41:D645))),"")</f>
        <v/>
      </c>
      <c r="E645" s="189" t="e">
        <f t="shared" ca="1" si="73"/>
        <v>#VALUE!</v>
      </c>
      <c r="F645" s="207" t="e">
        <f t="shared" ca="1" si="74"/>
        <v>#VALUE!</v>
      </c>
      <c r="G645" s="189" t="e">
        <f t="shared" ca="1" si="75"/>
        <v>#VALUE!</v>
      </c>
      <c r="H645" s="207" t="e">
        <f t="shared" ca="1" si="76"/>
        <v>#VALUE!</v>
      </c>
      <c r="I645" s="189">
        <f t="shared" ca="1" si="77"/>
        <v>0</v>
      </c>
      <c r="J645" s="189" t="e">
        <f t="shared" ca="1" si="78"/>
        <v>#VALUE!</v>
      </c>
      <c r="K645" s="207" t="e">
        <f t="shared" ca="1" si="79"/>
        <v>#VALUE!</v>
      </c>
    </row>
    <row r="646" spans="3:11" x14ac:dyDescent="0.25">
      <c r="C646" s="205" t="str">
        <f t="shared" ca="1" si="72"/>
        <v/>
      </c>
      <c r="D646" s="205" t="str">
        <f t="array" aca="1" ref="D646" ca="1">IFERROR(INDEX(C$41:C$1185,SMALL(IF(C$41:C$1185&lt;&gt;"",ROW(C$41:C$1185)-ROW(C$41)+1),ROWS(D$41:D646))),"")</f>
        <v/>
      </c>
      <c r="E646" s="189" t="e">
        <f t="shared" ca="1" si="73"/>
        <v>#VALUE!</v>
      </c>
      <c r="F646" s="207" t="e">
        <f t="shared" ca="1" si="74"/>
        <v>#VALUE!</v>
      </c>
      <c r="G646" s="189" t="e">
        <f t="shared" ca="1" si="75"/>
        <v>#VALUE!</v>
      </c>
      <c r="H646" s="207" t="e">
        <f t="shared" ca="1" si="76"/>
        <v>#VALUE!</v>
      </c>
      <c r="I646" s="189">
        <f t="shared" ca="1" si="77"/>
        <v>0</v>
      </c>
      <c r="J646" s="189" t="e">
        <f t="shared" ca="1" si="78"/>
        <v>#VALUE!</v>
      </c>
      <c r="K646" s="207" t="e">
        <f t="shared" ca="1" si="79"/>
        <v>#VALUE!</v>
      </c>
    </row>
    <row r="647" spans="3:11" x14ac:dyDescent="0.25">
      <c r="C647" s="205" t="str">
        <f t="shared" ca="1" si="72"/>
        <v>IfcPile.ElementoDocumenti.Collaudo</v>
      </c>
      <c r="D647" s="205" t="str">
        <f t="array" aca="1" ref="D647" ca="1">IFERROR(INDEX(C$41:C$1185,SMALL(IF(C$41:C$1185&lt;&gt;"",ROW(C$41:C$1185)-ROW(C$41)+1),ROWS(D$41:D647))),"")</f>
        <v/>
      </c>
      <c r="E647" s="189" t="e">
        <f t="shared" ca="1" si="73"/>
        <v>#VALUE!</v>
      </c>
      <c r="F647" s="207" t="e">
        <f t="shared" ca="1" si="74"/>
        <v>#VALUE!</v>
      </c>
      <c r="G647" s="189" t="e">
        <f t="shared" ca="1" si="75"/>
        <v>#VALUE!</v>
      </c>
      <c r="H647" s="207" t="e">
        <f t="shared" ca="1" si="76"/>
        <v>#VALUE!</v>
      </c>
      <c r="I647" s="189">
        <f t="shared" ca="1" si="77"/>
        <v>0</v>
      </c>
      <c r="J647" s="189" t="e">
        <f t="shared" ca="1" si="78"/>
        <v>#VALUE!</v>
      </c>
      <c r="K647" s="207" t="e">
        <f t="shared" ca="1" si="79"/>
        <v>#VALUE!</v>
      </c>
    </row>
    <row r="648" spans="3:11" x14ac:dyDescent="0.25">
      <c r="C648" s="205" t="str">
        <f t="shared" ca="1" si="72"/>
        <v>IfcPile.ElementoDocumenti.Conformità</v>
      </c>
      <c r="D648" s="205" t="str">
        <f t="array" aca="1" ref="D648" ca="1">IFERROR(INDEX(C$41:C$1185,SMALL(IF(C$41:C$1185&lt;&gt;"",ROW(C$41:C$1185)-ROW(C$41)+1),ROWS(D$41:D648))),"")</f>
        <v/>
      </c>
      <c r="E648" s="189" t="e">
        <f t="shared" ca="1" si="73"/>
        <v>#VALUE!</v>
      </c>
      <c r="F648" s="207" t="e">
        <f t="shared" ca="1" si="74"/>
        <v>#VALUE!</v>
      </c>
      <c r="G648" s="189" t="e">
        <f t="shared" ca="1" si="75"/>
        <v>#VALUE!</v>
      </c>
      <c r="H648" s="207" t="e">
        <f t="shared" ca="1" si="76"/>
        <v>#VALUE!</v>
      </c>
      <c r="I648" s="189">
        <f t="shared" ca="1" si="77"/>
        <v>0</v>
      </c>
      <c r="J648" s="189" t="e">
        <f t="shared" ca="1" si="78"/>
        <v>#VALUE!</v>
      </c>
      <c r="K648" s="207" t="e">
        <f t="shared" ca="1" si="79"/>
        <v>#VALUE!</v>
      </c>
    </row>
    <row r="649" spans="3:11" x14ac:dyDescent="0.25">
      <c r="C649" s="205" t="str">
        <f t="shared" ca="1" si="72"/>
        <v/>
      </c>
      <c r="D649" s="205" t="str">
        <f t="array" aca="1" ref="D649" ca="1">IFERROR(INDEX(C$41:C$1185,SMALL(IF(C$41:C$1185&lt;&gt;"",ROW(C$41:C$1185)-ROW(C$41)+1),ROWS(D$41:D649))),"")</f>
        <v/>
      </c>
      <c r="E649" s="189" t="e">
        <f t="shared" ca="1" si="73"/>
        <v>#VALUE!</v>
      </c>
      <c r="F649" s="207" t="e">
        <f t="shared" ca="1" si="74"/>
        <v>#VALUE!</v>
      </c>
      <c r="G649" s="189" t="e">
        <f t="shared" ca="1" si="75"/>
        <v>#VALUE!</v>
      </c>
      <c r="H649" s="207" t="e">
        <f t="shared" ca="1" si="76"/>
        <v>#VALUE!</v>
      </c>
      <c r="I649" s="189">
        <f t="shared" ca="1" si="77"/>
        <v>0</v>
      </c>
      <c r="J649" s="189" t="e">
        <f t="shared" ca="1" si="78"/>
        <v>#VALUE!</v>
      </c>
      <c r="K649" s="207" t="e">
        <f t="shared" ca="1" si="79"/>
        <v>#VALUE!</v>
      </c>
    </row>
    <row r="650" spans="3:11" x14ac:dyDescent="0.25">
      <c r="C650" s="205" t="str">
        <f t="shared" ca="1" si="72"/>
        <v/>
      </c>
      <c r="D650" s="205" t="str">
        <f t="array" aca="1" ref="D650" ca="1">IFERROR(INDEX(C$41:C$1185,SMALL(IF(C$41:C$1185&lt;&gt;"",ROW(C$41:C$1185)-ROW(C$41)+1),ROWS(D$41:D650))),"")</f>
        <v/>
      </c>
      <c r="E650" s="189" t="e">
        <f t="shared" ca="1" si="73"/>
        <v>#VALUE!</v>
      </c>
      <c r="F650" s="207" t="e">
        <f t="shared" ca="1" si="74"/>
        <v>#VALUE!</v>
      </c>
      <c r="G650" s="189" t="e">
        <f t="shared" ca="1" si="75"/>
        <v>#VALUE!</v>
      </c>
      <c r="H650" s="207" t="e">
        <f t="shared" ca="1" si="76"/>
        <v>#VALUE!</v>
      </c>
      <c r="I650" s="189">
        <f t="shared" ca="1" si="77"/>
        <v>0</v>
      </c>
      <c r="J650" s="189" t="e">
        <f t="shared" ca="1" si="78"/>
        <v>#VALUE!</v>
      </c>
      <c r="K650" s="207" t="e">
        <f t="shared" ca="1" si="79"/>
        <v>#VALUE!</v>
      </c>
    </row>
    <row r="651" spans="3:11" x14ac:dyDescent="0.25">
      <c r="C651" s="205" t="str">
        <f t="shared" ca="1" si="72"/>
        <v/>
      </c>
      <c r="D651" s="205" t="str">
        <f t="array" aca="1" ref="D651" ca="1">IFERROR(INDEX(C$41:C$1185,SMALL(IF(C$41:C$1185&lt;&gt;"",ROW(C$41:C$1185)-ROW(C$41)+1),ROWS(D$41:D651))),"")</f>
        <v/>
      </c>
      <c r="E651" s="189" t="e">
        <f t="shared" ca="1" si="73"/>
        <v>#VALUE!</v>
      </c>
      <c r="F651" s="207" t="e">
        <f t="shared" ca="1" si="74"/>
        <v>#VALUE!</v>
      </c>
      <c r="G651" s="189" t="e">
        <f t="shared" ca="1" si="75"/>
        <v>#VALUE!</v>
      </c>
      <c r="H651" s="207" t="e">
        <f t="shared" ca="1" si="76"/>
        <v>#VALUE!</v>
      </c>
      <c r="I651" s="189">
        <f t="shared" ca="1" si="77"/>
        <v>0</v>
      </c>
      <c r="J651" s="189" t="e">
        <f t="shared" ca="1" si="78"/>
        <v>#VALUE!</v>
      </c>
      <c r="K651" s="207" t="e">
        <f t="shared" ca="1" si="79"/>
        <v>#VALUE!</v>
      </c>
    </row>
    <row r="652" spans="3:11" x14ac:dyDescent="0.25">
      <c r="C652" s="205" t="str">
        <f t="shared" ca="1" si="72"/>
        <v/>
      </c>
      <c r="D652" s="205" t="str">
        <f t="array" aca="1" ref="D652" ca="1">IFERROR(INDEX(C$41:C$1185,SMALL(IF(C$41:C$1185&lt;&gt;"",ROW(C$41:C$1185)-ROW(C$41)+1),ROWS(D$41:D652))),"")</f>
        <v/>
      </c>
      <c r="E652" s="189" t="e">
        <f t="shared" ca="1" si="73"/>
        <v>#VALUE!</v>
      </c>
      <c r="F652" s="207" t="e">
        <f t="shared" ca="1" si="74"/>
        <v>#VALUE!</v>
      </c>
      <c r="G652" s="189" t="e">
        <f t="shared" ca="1" si="75"/>
        <v>#VALUE!</v>
      </c>
      <c r="H652" s="207" t="e">
        <f t="shared" ca="1" si="76"/>
        <v>#VALUE!</v>
      </c>
      <c r="I652" s="189">
        <f t="shared" ca="1" si="77"/>
        <v>0</v>
      </c>
      <c r="J652" s="189" t="e">
        <f t="shared" ca="1" si="78"/>
        <v>#VALUE!</v>
      </c>
      <c r="K652" s="207" t="e">
        <f t="shared" ca="1" si="79"/>
        <v>#VALUE!</v>
      </c>
    </row>
    <row r="653" spans="3:11" x14ac:dyDescent="0.25">
      <c r="C653" s="205" t="str">
        <f t="shared" ca="1" si="72"/>
        <v/>
      </c>
      <c r="D653" s="205" t="str">
        <f t="array" aca="1" ref="D653" ca="1">IFERROR(INDEX(C$41:C$1185,SMALL(IF(C$41:C$1185&lt;&gt;"",ROW(C$41:C$1185)-ROW(C$41)+1),ROWS(D$41:D653))),"")</f>
        <v/>
      </c>
      <c r="E653" s="189" t="e">
        <f t="shared" ca="1" si="73"/>
        <v>#VALUE!</v>
      </c>
      <c r="F653" s="207" t="e">
        <f t="shared" ca="1" si="74"/>
        <v>#VALUE!</v>
      </c>
      <c r="G653" s="189" t="e">
        <f t="shared" ca="1" si="75"/>
        <v>#VALUE!</v>
      </c>
      <c r="H653" s="207" t="e">
        <f t="shared" ca="1" si="76"/>
        <v>#VALUE!</v>
      </c>
      <c r="I653" s="189">
        <f t="shared" ca="1" si="77"/>
        <v>0</v>
      </c>
      <c r="J653" s="189" t="e">
        <f t="shared" ca="1" si="78"/>
        <v>#VALUE!</v>
      </c>
      <c r="K653" s="207" t="e">
        <f t="shared" ca="1" si="79"/>
        <v>#VALUE!</v>
      </c>
    </row>
    <row r="654" spans="3:11" x14ac:dyDescent="0.25">
      <c r="C654" s="205" t="str">
        <f t="shared" ca="1" si="72"/>
        <v/>
      </c>
      <c r="D654" s="205" t="str">
        <f t="array" aca="1" ref="D654" ca="1">IFERROR(INDEX(C$41:C$1185,SMALL(IF(C$41:C$1185&lt;&gt;"",ROW(C$41:C$1185)-ROW(C$41)+1),ROWS(D$41:D654))),"")</f>
        <v/>
      </c>
      <c r="E654" s="189" t="e">
        <f t="shared" ca="1" si="73"/>
        <v>#VALUE!</v>
      </c>
      <c r="F654" s="207" t="e">
        <f t="shared" ca="1" si="74"/>
        <v>#VALUE!</v>
      </c>
      <c r="G654" s="189" t="e">
        <f t="shared" ca="1" si="75"/>
        <v>#VALUE!</v>
      </c>
      <c r="H654" s="207" t="e">
        <f t="shared" ca="1" si="76"/>
        <v>#VALUE!</v>
      </c>
      <c r="I654" s="189">
        <f t="shared" ca="1" si="77"/>
        <v>0</v>
      </c>
      <c r="J654" s="189" t="e">
        <f t="shared" ca="1" si="78"/>
        <v>#VALUE!</v>
      </c>
      <c r="K654" s="207" t="e">
        <f t="shared" ca="1" si="79"/>
        <v>#VALUE!</v>
      </c>
    </row>
    <row r="655" spans="3:11" x14ac:dyDescent="0.25">
      <c r="C655" s="205" t="str">
        <f t="shared" ca="1" si="72"/>
        <v/>
      </c>
      <c r="D655" s="205" t="str">
        <f t="array" aca="1" ref="D655" ca="1">IFERROR(INDEX(C$41:C$1185,SMALL(IF(C$41:C$1185&lt;&gt;"",ROW(C$41:C$1185)-ROW(C$41)+1),ROWS(D$41:D655))),"")</f>
        <v/>
      </c>
      <c r="E655" s="189" t="e">
        <f t="shared" ca="1" si="73"/>
        <v>#VALUE!</v>
      </c>
      <c r="F655" s="207" t="e">
        <f t="shared" ca="1" si="74"/>
        <v>#VALUE!</v>
      </c>
      <c r="G655" s="189" t="e">
        <f t="shared" ca="1" si="75"/>
        <v>#VALUE!</v>
      </c>
      <c r="H655" s="207" t="e">
        <f t="shared" ca="1" si="76"/>
        <v>#VALUE!</v>
      </c>
      <c r="I655" s="189">
        <f t="shared" ca="1" si="77"/>
        <v>0</v>
      </c>
      <c r="J655" s="189" t="e">
        <f t="shared" ca="1" si="78"/>
        <v>#VALUE!</v>
      </c>
      <c r="K655" s="207" t="e">
        <f t="shared" ca="1" si="79"/>
        <v>#VALUE!</v>
      </c>
    </row>
    <row r="656" spans="3:11" x14ac:dyDescent="0.25">
      <c r="C656" s="205" t="str">
        <f t="shared" ca="1" si="72"/>
        <v/>
      </c>
      <c r="D656" s="205" t="str">
        <f t="array" aca="1" ref="D656" ca="1">IFERROR(INDEX(C$41:C$1185,SMALL(IF(C$41:C$1185&lt;&gt;"",ROW(C$41:C$1185)-ROW(C$41)+1),ROWS(D$41:D656))),"")</f>
        <v/>
      </c>
      <c r="E656" s="189" t="e">
        <f t="shared" ca="1" si="73"/>
        <v>#VALUE!</v>
      </c>
      <c r="F656" s="207" t="e">
        <f t="shared" ca="1" si="74"/>
        <v>#VALUE!</v>
      </c>
      <c r="G656" s="189" t="e">
        <f t="shared" ca="1" si="75"/>
        <v>#VALUE!</v>
      </c>
      <c r="H656" s="207" t="e">
        <f t="shared" ca="1" si="76"/>
        <v>#VALUE!</v>
      </c>
      <c r="I656" s="189">
        <f t="shared" ca="1" si="77"/>
        <v>0</v>
      </c>
      <c r="J656" s="189" t="e">
        <f t="shared" ca="1" si="78"/>
        <v>#VALUE!</v>
      </c>
      <c r="K656" s="207" t="e">
        <f t="shared" ca="1" si="79"/>
        <v>#VALUE!</v>
      </c>
    </row>
    <row r="657" spans="3:11" x14ac:dyDescent="0.25">
      <c r="C657" s="205" t="str">
        <f t="shared" ca="1" si="72"/>
        <v>fastener.ElementoDatiQualitativi.Portante</v>
      </c>
      <c r="D657" s="205" t="str">
        <f t="array" aca="1" ref="D657" ca="1">IFERROR(INDEX(C$41:C$1185,SMALL(IF(C$41:C$1185&lt;&gt;"",ROW(C$41:C$1185)-ROW(C$41)+1),ROWS(D$41:D657))),"")</f>
        <v/>
      </c>
      <c r="E657" s="189" t="e">
        <f t="shared" ca="1" si="73"/>
        <v>#VALUE!</v>
      </c>
      <c r="F657" s="207" t="e">
        <f t="shared" ca="1" si="74"/>
        <v>#VALUE!</v>
      </c>
      <c r="G657" s="189" t="e">
        <f t="shared" ca="1" si="75"/>
        <v>#VALUE!</v>
      </c>
      <c r="H657" s="207" t="e">
        <f t="shared" ca="1" si="76"/>
        <v>#VALUE!</v>
      </c>
      <c r="I657" s="189">
        <f t="shared" ca="1" si="77"/>
        <v>0</v>
      </c>
      <c r="J657" s="189" t="e">
        <f t="shared" ca="1" si="78"/>
        <v>#VALUE!</v>
      </c>
      <c r="K657" s="207" t="e">
        <f t="shared" ca="1" si="79"/>
        <v>#VALUE!</v>
      </c>
    </row>
    <row r="658" spans="3:11" x14ac:dyDescent="0.25">
      <c r="C658" s="205" t="str">
        <f t="shared" ca="1" si="72"/>
        <v/>
      </c>
      <c r="D658" s="205" t="str">
        <f t="array" aca="1" ref="D658" ca="1">IFERROR(INDEX(C$41:C$1185,SMALL(IF(C$41:C$1185&lt;&gt;"",ROW(C$41:C$1185)-ROW(C$41)+1),ROWS(D$41:D658))),"")</f>
        <v/>
      </c>
      <c r="E658" s="189" t="e">
        <f t="shared" ca="1" si="73"/>
        <v>#VALUE!</v>
      </c>
      <c r="F658" s="207" t="e">
        <f t="shared" ca="1" si="74"/>
        <v>#VALUE!</v>
      </c>
      <c r="G658" s="189" t="e">
        <f t="shared" ca="1" si="75"/>
        <v>#VALUE!</v>
      </c>
      <c r="H658" s="207" t="e">
        <f t="shared" ca="1" si="76"/>
        <v>#VALUE!</v>
      </c>
      <c r="I658" s="189">
        <f t="shared" ca="1" si="77"/>
        <v>0</v>
      </c>
      <c r="J658" s="189" t="e">
        <f t="shared" ca="1" si="78"/>
        <v>#VALUE!</v>
      </c>
      <c r="K658" s="207" t="e">
        <f t="shared" ca="1" si="79"/>
        <v>#VALUE!</v>
      </c>
    </row>
    <row r="659" spans="3:11" x14ac:dyDescent="0.25">
      <c r="C659" s="205" t="str">
        <f t="shared" ca="1" si="72"/>
        <v/>
      </c>
      <c r="D659" s="205" t="str">
        <f t="array" aca="1" ref="D659" ca="1">IFERROR(INDEX(C$41:C$1185,SMALL(IF(C$41:C$1185&lt;&gt;"",ROW(C$41:C$1185)-ROW(C$41)+1),ROWS(D$41:D659))),"")</f>
        <v/>
      </c>
      <c r="E659" s="189" t="e">
        <f t="shared" ca="1" si="73"/>
        <v>#VALUE!</v>
      </c>
      <c r="F659" s="207" t="e">
        <f t="shared" ca="1" si="74"/>
        <v>#VALUE!</v>
      </c>
      <c r="G659" s="189" t="e">
        <f t="shared" ca="1" si="75"/>
        <v>#VALUE!</v>
      </c>
      <c r="H659" s="207" t="e">
        <f t="shared" ca="1" si="76"/>
        <v>#VALUE!</v>
      </c>
      <c r="I659" s="189">
        <f t="shared" ca="1" si="77"/>
        <v>0</v>
      </c>
      <c r="J659" s="189" t="e">
        <f t="shared" ca="1" si="78"/>
        <v>#VALUE!</v>
      </c>
      <c r="K659" s="207" t="e">
        <f t="shared" ca="1" si="79"/>
        <v>#VALUE!</v>
      </c>
    </row>
    <row r="660" spans="3:11" x14ac:dyDescent="0.25">
      <c r="C660" s="205" t="str">
        <f t="shared" ca="1" si="72"/>
        <v/>
      </c>
      <c r="D660" s="205" t="str">
        <f t="array" aca="1" ref="D660" ca="1">IFERROR(INDEX(C$41:C$1185,SMALL(IF(C$41:C$1185&lt;&gt;"",ROW(C$41:C$1185)-ROW(C$41)+1),ROWS(D$41:D660))),"")</f>
        <v/>
      </c>
      <c r="E660" s="189" t="e">
        <f t="shared" ca="1" si="73"/>
        <v>#VALUE!</v>
      </c>
      <c r="F660" s="207" t="e">
        <f t="shared" ca="1" si="74"/>
        <v>#VALUE!</v>
      </c>
      <c r="G660" s="189" t="e">
        <f t="shared" ca="1" si="75"/>
        <v>#VALUE!</v>
      </c>
      <c r="H660" s="207" t="e">
        <f t="shared" ca="1" si="76"/>
        <v>#VALUE!</v>
      </c>
      <c r="I660" s="189">
        <f t="shared" ca="1" si="77"/>
        <v>0</v>
      </c>
      <c r="J660" s="189" t="e">
        <f t="shared" ca="1" si="78"/>
        <v>#VALUE!</v>
      </c>
      <c r="K660" s="207" t="e">
        <f t="shared" ca="1" si="79"/>
        <v>#VALUE!</v>
      </c>
    </row>
    <row r="661" spans="3:11" x14ac:dyDescent="0.25">
      <c r="C661" s="205" t="str">
        <f t="shared" ca="1" si="72"/>
        <v/>
      </c>
      <c r="D661" s="205" t="str">
        <f t="array" aca="1" ref="D661" ca="1">IFERROR(INDEX(C$41:C$1185,SMALL(IF(C$41:C$1185&lt;&gt;"",ROW(C$41:C$1185)-ROW(C$41)+1),ROWS(D$41:D661))),"")</f>
        <v/>
      </c>
      <c r="E661" s="189" t="e">
        <f t="shared" ca="1" si="73"/>
        <v>#VALUE!</v>
      </c>
      <c r="F661" s="207" t="e">
        <f t="shared" ca="1" si="74"/>
        <v>#VALUE!</v>
      </c>
      <c r="G661" s="189" t="e">
        <f t="shared" ca="1" si="75"/>
        <v>#VALUE!</v>
      </c>
      <c r="H661" s="207" t="e">
        <f t="shared" ca="1" si="76"/>
        <v>#VALUE!</v>
      </c>
      <c r="I661" s="189">
        <f t="shared" ca="1" si="77"/>
        <v>0</v>
      </c>
      <c r="J661" s="189" t="e">
        <f t="shared" ca="1" si="78"/>
        <v>#VALUE!</v>
      </c>
      <c r="K661" s="207" t="e">
        <f t="shared" ca="1" si="79"/>
        <v>#VALUE!</v>
      </c>
    </row>
    <row r="662" spans="3:11" x14ac:dyDescent="0.25">
      <c r="C662" s="205" t="str">
        <f t="shared" ca="1" si="72"/>
        <v/>
      </c>
      <c r="D662" s="205" t="str">
        <f t="array" aca="1" ref="D662" ca="1">IFERROR(INDEX(C$41:C$1185,SMALL(IF(C$41:C$1185&lt;&gt;"",ROW(C$41:C$1185)-ROW(C$41)+1),ROWS(D$41:D662))),"")</f>
        <v/>
      </c>
      <c r="E662" s="189" t="e">
        <f t="shared" ca="1" si="73"/>
        <v>#VALUE!</v>
      </c>
      <c r="F662" s="207" t="e">
        <f t="shared" ca="1" si="74"/>
        <v>#VALUE!</v>
      </c>
      <c r="G662" s="189" t="e">
        <f t="shared" ca="1" si="75"/>
        <v>#VALUE!</v>
      </c>
      <c r="H662" s="207" t="e">
        <f t="shared" ca="1" si="76"/>
        <v>#VALUE!</v>
      </c>
      <c r="I662" s="189">
        <f t="shared" ca="1" si="77"/>
        <v>0</v>
      </c>
      <c r="J662" s="189" t="e">
        <f t="shared" ca="1" si="78"/>
        <v>#VALUE!</v>
      </c>
      <c r="K662" s="207" t="e">
        <f t="shared" ca="1" si="79"/>
        <v>#VALUE!</v>
      </c>
    </row>
    <row r="663" spans="3:11" x14ac:dyDescent="0.25">
      <c r="C663" s="205" t="str">
        <f t="shared" ca="1" si="72"/>
        <v/>
      </c>
      <c r="D663" s="205" t="str">
        <f t="array" aca="1" ref="D663" ca="1">IFERROR(INDEX(C$41:C$1185,SMALL(IF(C$41:C$1185&lt;&gt;"",ROW(C$41:C$1185)-ROW(C$41)+1),ROWS(D$41:D663))),"")</f>
        <v/>
      </c>
      <c r="E663" s="189" t="e">
        <f t="shared" ca="1" si="73"/>
        <v>#VALUE!</v>
      </c>
      <c r="F663" s="207" t="e">
        <f t="shared" ca="1" si="74"/>
        <v>#VALUE!</v>
      </c>
      <c r="G663" s="189" t="e">
        <f t="shared" ca="1" si="75"/>
        <v>#VALUE!</v>
      </c>
      <c r="H663" s="207" t="e">
        <f t="shared" ca="1" si="76"/>
        <v>#VALUE!</v>
      </c>
      <c r="I663" s="189">
        <f t="shared" ca="1" si="77"/>
        <v>0</v>
      </c>
      <c r="J663" s="189" t="e">
        <f t="shared" ca="1" si="78"/>
        <v>#VALUE!</v>
      </c>
      <c r="K663" s="207" t="e">
        <f t="shared" ca="1" si="79"/>
        <v>#VALUE!</v>
      </c>
    </row>
    <row r="664" spans="3:11" x14ac:dyDescent="0.25">
      <c r="C664" s="205" t="str">
        <f t="shared" ca="1" si="72"/>
        <v/>
      </c>
      <c r="D664" s="205" t="str">
        <f t="array" aca="1" ref="D664" ca="1">IFERROR(INDEX(C$41:C$1185,SMALL(IF(C$41:C$1185&lt;&gt;"",ROW(C$41:C$1185)-ROW(C$41)+1),ROWS(D$41:D664))),"")</f>
        <v/>
      </c>
      <c r="E664" s="189" t="e">
        <f t="shared" ca="1" si="73"/>
        <v>#VALUE!</v>
      </c>
      <c r="F664" s="207" t="e">
        <f t="shared" ca="1" si="74"/>
        <v>#VALUE!</v>
      </c>
      <c r="G664" s="189" t="e">
        <f t="shared" ca="1" si="75"/>
        <v>#VALUE!</v>
      </c>
      <c r="H664" s="207" t="e">
        <f t="shared" ca="1" si="76"/>
        <v>#VALUE!</v>
      </c>
      <c r="I664" s="189">
        <f t="shared" ca="1" si="77"/>
        <v>0</v>
      </c>
      <c r="J664" s="189" t="e">
        <f t="shared" ca="1" si="78"/>
        <v>#VALUE!</v>
      </c>
      <c r="K664" s="207" t="e">
        <f t="shared" ca="1" si="79"/>
        <v>#VALUE!</v>
      </c>
    </row>
    <row r="665" spans="3:11" x14ac:dyDescent="0.25">
      <c r="C665" s="205" t="str">
        <f t="shared" ca="1" si="72"/>
        <v/>
      </c>
      <c r="D665" s="205" t="str">
        <f t="array" aca="1" ref="D665" ca="1">IFERROR(INDEX(C$41:C$1185,SMALL(IF(C$41:C$1185&lt;&gt;"",ROW(C$41:C$1185)-ROW(C$41)+1),ROWS(D$41:D665))),"")</f>
        <v/>
      </c>
      <c r="E665" s="189" t="e">
        <f t="shared" ca="1" si="73"/>
        <v>#VALUE!</v>
      </c>
      <c r="F665" s="207" t="e">
        <f t="shared" ca="1" si="74"/>
        <v>#VALUE!</v>
      </c>
      <c r="G665" s="189" t="e">
        <f t="shared" ca="1" si="75"/>
        <v>#VALUE!</v>
      </c>
      <c r="H665" s="207" t="e">
        <f t="shared" ca="1" si="76"/>
        <v>#VALUE!</v>
      </c>
      <c r="I665" s="189">
        <f t="shared" ca="1" si="77"/>
        <v>0</v>
      </c>
      <c r="J665" s="189" t="e">
        <f t="shared" ca="1" si="78"/>
        <v>#VALUE!</v>
      </c>
      <c r="K665" s="207" t="e">
        <f t="shared" ca="1" si="79"/>
        <v>#VALUE!</v>
      </c>
    </row>
    <row r="666" spans="3:11" x14ac:dyDescent="0.25">
      <c r="C666" s="205" t="str">
        <f t="shared" ca="1" si="72"/>
        <v/>
      </c>
      <c r="D666" s="205" t="str">
        <f t="array" aca="1" ref="D666" ca="1">IFERROR(INDEX(C$41:C$1185,SMALL(IF(C$41:C$1185&lt;&gt;"",ROW(C$41:C$1185)-ROW(C$41)+1),ROWS(D$41:D666))),"")</f>
        <v/>
      </c>
      <c r="E666" s="189" t="e">
        <f t="shared" ca="1" si="73"/>
        <v>#VALUE!</v>
      </c>
      <c r="F666" s="207" t="e">
        <f t="shared" ca="1" si="74"/>
        <v>#VALUE!</v>
      </c>
      <c r="G666" s="189" t="e">
        <f t="shared" ca="1" si="75"/>
        <v>#VALUE!</v>
      </c>
      <c r="H666" s="207" t="e">
        <f t="shared" ca="1" si="76"/>
        <v>#VALUE!</v>
      </c>
      <c r="I666" s="189">
        <f t="shared" ca="1" si="77"/>
        <v>0</v>
      </c>
      <c r="J666" s="189" t="e">
        <f t="shared" ca="1" si="78"/>
        <v>#VALUE!</v>
      </c>
      <c r="K666" s="207" t="e">
        <f t="shared" ca="1" si="79"/>
        <v>#VALUE!</v>
      </c>
    </row>
    <row r="667" spans="3:11" x14ac:dyDescent="0.25">
      <c r="C667" s="205" t="str">
        <f t="shared" ca="1" si="72"/>
        <v>fastener.ElementoCodifica.ClasseElementoTecnico</v>
      </c>
      <c r="D667" s="205" t="str">
        <f t="array" aca="1" ref="D667" ca="1">IFERROR(INDEX(C$41:C$1185,SMALL(IF(C$41:C$1185&lt;&gt;"",ROW(C$41:C$1185)-ROW(C$41)+1),ROWS(D$41:D667))),"")</f>
        <v/>
      </c>
      <c r="E667" s="189" t="e">
        <f t="shared" ca="1" si="73"/>
        <v>#VALUE!</v>
      </c>
      <c r="F667" s="207" t="e">
        <f t="shared" ca="1" si="74"/>
        <v>#VALUE!</v>
      </c>
      <c r="G667" s="189" t="e">
        <f t="shared" ca="1" si="75"/>
        <v>#VALUE!</v>
      </c>
      <c r="H667" s="207" t="e">
        <f t="shared" ca="1" si="76"/>
        <v>#VALUE!</v>
      </c>
      <c r="I667" s="189">
        <f t="shared" ca="1" si="77"/>
        <v>0</v>
      </c>
      <c r="J667" s="189" t="e">
        <f t="shared" ca="1" si="78"/>
        <v>#VALUE!</v>
      </c>
      <c r="K667" s="207" t="e">
        <f t="shared" ca="1" si="79"/>
        <v>#VALUE!</v>
      </c>
    </row>
    <row r="668" spans="3:11" x14ac:dyDescent="0.25">
      <c r="C668" s="205" t="str">
        <f t="shared" ca="1" si="72"/>
        <v>fastener.ElementoFase.Stato</v>
      </c>
      <c r="D668" s="205" t="str">
        <f t="array" aca="1" ref="D668" ca="1">IFERROR(INDEX(C$41:C$1185,SMALL(IF(C$41:C$1185&lt;&gt;"",ROW(C$41:C$1185)-ROW(C$41)+1),ROWS(D$41:D668))),"")</f>
        <v/>
      </c>
      <c r="E668" s="189" t="e">
        <f t="shared" ca="1" si="73"/>
        <v>#VALUE!</v>
      </c>
      <c r="F668" s="207" t="e">
        <f t="shared" ca="1" si="74"/>
        <v>#VALUE!</v>
      </c>
      <c r="G668" s="189" t="e">
        <f t="shared" ca="1" si="75"/>
        <v>#VALUE!</v>
      </c>
      <c r="H668" s="207" t="e">
        <f t="shared" ca="1" si="76"/>
        <v>#VALUE!</v>
      </c>
      <c r="I668" s="189">
        <f t="shared" ca="1" si="77"/>
        <v>0</v>
      </c>
      <c r="J668" s="189" t="e">
        <f t="shared" ca="1" si="78"/>
        <v>#VALUE!</v>
      </c>
      <c r="K668" s="207" t="e">
        <f t="shared" ca="1" si="79"/>
        <v>#VALUE!</v>
      </c>
    </row>
    <row r="669" spans="3:11" x14ac:dyDescent="0.25">
      <c r="C669" s="205" t="str">
        <f t="shared" ca="1" si="72"/>
        <v/>
      </c>
      <c r="D669" s="205" t="str">
        <f t="array" aca="1" ref="D669" ca="1">IFERROR(INDEX(C$41:C$1185,SMALL(IF(C$41:C$1185&lt;&gt;"",ROW(C$41:C$1185)-ROW(C$41)+1),ROWS(D$41:D669))),"")</f>
        <v/>
      </c>
      <c r="E669" s="189" t="e">
        <f t="shared" ca="1" si="73"/>
        <v>#VALUE!</v>
      </c>
      <c r="F669" s="207" t="e">
        <f t="shared" ca="1" si="74"/>
        <v>#VALUE!</v>
      </c>
      <c r="G669" s="189" t="e">
        <f t="shared" ca="1" si="75"/>
        <v>#VALUE!</v>
      </c>
      <c r="H669" s="207" t="e">
        <f t="shared" ca="1" si="76"/>
        <v>#VALUE!</v>
      </c>
      <c r="I669" s="189">
        <f t="shared" ca="1" si="77"/>
        <v>0</v>
      </c>
      <c r="J669" s="189" t="e">
        <f t="shared" ca="1" si="78"/>
        <v>#VALUE!</v>
      </c>
      <c r="K669" s="207" t="e">
        <f t="shared" ca="1" si="79"/>
        <v>#VALUE!</v>
      </c>
    </row>
    <row r="670" spans="3:11" x14ac:dyDescent="0.25">
      <c r="C670" s="205" t="str">
        <f t="shared" ca="1" si="72"/>
        <v/>
      </c>
      <c r="D670" s="205" t="str">
        <f t="array" aca="1" ref="D670" ca="1">IFERROR(INDEX(C$41:C$1185,SMALL(IF(C$41:C$1185&lt;&gt;"",ROW(C$41:C$1185)-ROW(C$41)+1),ROWS(D$41:D670))),"")</f>
        <v/>
      </c>
      <c r="E670" s="189" t="e">
        <f t="shared" ca="1" si="73"/>
        <v>#VALUE!</v>
      </c>
      <c r="F670" s="207" t="e">
        <f t="shared" ca="1" si="74"/>
        <v>#VALUE!</v>
      </c>
      <c r="G670" s="189" t="e">
        <f t="shared" ca="1" si="75"/>
        <v>#VALUE!</v>
      </c>
      <c r="H670" s="207" t="e">
        <f t="shared" ca="1" si="76"/>
        <v>#VALUE!</v>
      </c>
      <c r="I670" s="189">
        <f t="shared" ca="1" si="77"/>
        <v>0</v>
      </c>
      <c r="J670" s="189" t="e">
        <f t="shared" ca="1" si="78"/>
        <v>#VALUE!</v>
      </c>
      <c r="K670" s="207" t="e">
        <f t="shared" ca="1" si="79"/>
        <v>#VALUE!</v>
      </c>
    </row>
    <row r="671" spans="3:11" x14ac:dyDescent="0.25">
      <c r="C671" s="205" t="str">
        <f t="shared" ca="1" si="72"/>
        <v/>
      </c>
      <c r="D671" s="205" t="str">
        <f t="array" aca="1" ref="D671" ca="1">IFERROR(INDEX(C$41:C$1185,SMALL(IF(C$41:C$1185&lt;&gt;"",ROW(C$41:C$1185)-ROW(C$41)+1),ROWS(D$41:D671))),"")</f>
        <v/>
      </c>
      <c r="E671" s="189" t="e">
        <f t="shared" ca="1" si="73"/>
        <v>#VALUE!</v>
      </c>
      <c r="F671" s="207" t="e">
        <f t="shared" ca="1" si="74"/>
        <v>#VALUE!</v>
      </c>
      <c r="G671" s="189" t="e">
        <f t="shared" ca="1" si="75"/>
        <v>#VALUE!</v>
      </c>
      <c r="H671" s="207" t="e">
        <f t="shared" ca="1" si="76"/>
        <v>#VALUE!</v>
      </c>
      <c r="I671" s="189">
        <f t="shared" ca="1" si="77"/>
        <v>0</v>
      </c>
      <c r="J671" s="189" t="e">
        <f t="shared" ca="1" si="78"/>
        <v>#VALUE!</v>
      </c>
      <c r="K671" s="207" t="e">
        <f t="shared" ca="1" si="79"/>
        <v>#VALUE!</v>
      </c>
    </row>
    <row r="672" spans="3:11" x14ac:dyDescent="0.25">
      <c r="C672" s="205" t="str">
        <f t="shared" ca="1" si="72"/>
        <v>fastener.ElementoDocumenti.DB</v>
      </c>
      <c r="D672" s="205" t="str">
        <f t="array" aca="1" ref="D672" ca="1">IFERROR(INDEX(C$41:C$1185,SMALL(IF(C$41:C$1185&lt;&gt;"",ROW(C$41:C$1185)-ROW(C$41)+1),ROWS(D$41:D672))),"")</f>
        <v/>
      </c>
      <c r="E672" s="189" t="e">
        <f t="shared" ca="1" si="73"/>
        <v>#VALUE!</v>
      </c>
      <c r="F672" s="207" t="e">
        <f t="shared" ca="1" si="74"/>
        <v>#VALUE!</v>
      </c>
      <c r="G672" s="189" t="e">
        <f t="shared" ca="1" si="75"/>
        <v>#VALUE!</v>
      </c>
      <c r="H672" s="207" t="e">
        <f t="shared" ca="1" si="76"/>
        <v>#VALUE!</v>
      </c>
      <c r="I672" s="189">
        <f t="shared" ca="1" si="77"/>
        <v>0</v>
      </c>
      <c r="J672" s="189" t="e">
        <f t="shared" ca="1" si="78"/>
        <v>#VALUE!</v>
      </c>
      <c r="K672" s="207" t="e">
        <f t="shared" ca="1" si="79"/>
        <v>#VALUE!</v>
      </c>
    </row>
    <row r="673" spans="3:11" x14ac:dyDescent="0.25">
      <c r="C673" s="205" t="str">
        <f t="shared" ca="1" si="72"/>
        <v/>
      </c>
      <c r="D673" s="205" t="str">
        <f t="array" aca="1" ref="D673" ca="1">IFERROR(INDEX(C$41:C$1185,SMALL(IF(C$41:C$1185&lt;&gt;"",ROW(C$41:C$1185)-ROW(C$41)+1),ROWS(D$41:D673))),"")</f>
        <v/>
      </c>
      <c r="E673" s="189" t="e">
        <f t="shared" ca="1" si="73"/>
        <v>#VALUE!</v>
      </c>
      <c r="F673" s="207" t="e">
        <f t="shared" ca="1" si="74"/>
        <v>#VALUE!</v>
      </c>
      <c r="G673" s="189" t="e">
        <f t="shared" ca="1" si="75"/>
        <v>#VALUE!</v>
      </c>
      <c r="H673" s="207" t="e">
        <f t="shared" ca="1" si="76"/>
        <v>#VALUE!</v>
      </c>
      <c r="I673" s="189">
        <f t="shared" ca="1" si="77"/>
        <v>0</v>
      </c>
      <c r="J673" s="189" t="e">
        <f t="shared" ca="1" si="78"/>
        <v>#VALUE!</v>
      </c>
      <c r="K673" s="207" t="e">
        <f t="shared" ca="1" si="79"/>
        <v>#VALUE!</v>
      </c>
    </row>
    <row r="674" spans="3:11" x14ac:dyDescent="0.25">
      <c r="C674" s="205" t="str">
        <f t="shared" ca="1" si="72"/>
        <v/>
      </c>
      <c r="D674" s="205" t="str">
        <f t="array" aca="1" ref="D674" ca="1">IFERROR(INDEX(C$41:C$1185,SMALL(IF(C$41:C$1185&lt;&gt;"",ROW(C$41:C$1185)-ROW(C$41)+1),ROWS(D$41:D674))),"")</f>
        <v/>
      </c>
      <c r="E674" s="189" t="e">
        <f t="shared" ca="1" si="73"/>
        <v>#VALUE!</v>
      </c>
      <c r="F674" s="207" t="e">
        <f t="shared" ca="1" si="74"/>
        <v>#VALUE!</v>
      </c>
      <c r="G674" s="189" t="e">
        <f t="shared" ca="1" si="75"/>
        <v>#VALUE!</v>
      </c>
      <c r="H674" s="207" t="e">
        <f t="shared" ca="1" si="76"/>
        <v>#VALUE!</v>
      </c>
      <c r="I674" s="189">
        <f t="shared" ca="1" si="77"/>
        <v>0</v>
      </c>
      <c r="J674" s="189" t="e">
        <f t="shared" ca="1" si="78"/>
        <v>#VALUE!</v>
      </c>
      <c r="K674" s="207" t="e">
        <f t="shared" ca="1" si="79"/>
        <v>#VALUE!</v>
      </c>
    </row>
    <row r="675" spans="3:11" x14ac:dyDescent="0.25">
      <c r="C675" s="205" t="str">
        <f t="shared" ca="1" si="72"/>
        <v/>
      </c>
      <c r="D675" s="205" t="str">
        <f t="array" aca="1" ref="D675" ca="1">IFERROR(INDEX(C$41:C$1185,SMALL(IF(C$41:C$1185&lt;&gt;"",ROW(C$41:C$1185)-ROW(C$41)+1),ROWS(D$41:D675))),"")</f>
        <v/>
      </c>
      <c r="E675" s="189" t="e">
        <f t="shared" ca="1" si="73"/>
        <v>#VALUE!</v>
      </c>
      <c r="F675" s="207" t="e">
        <f t="shared" ca="1" si="74"/>
        <v>#VALUE!</v>
      </c>
      <c r="G675" s="189" t="e">
        <f t="shared" ca="1" si="75"/>
        <v>#VALUE!</v>
      </c>
      <c r="H675" s="207" t="e">
        <f t="shared" ca="1" si="76"/>
        <v>#VALUE!</v>
      </c>
      <c r="I675" s="189">
        <f t="shared" ca="1" si="77"/>
        <v>0</v>
      </c>
      <c r="J675" s="189" t="e">
        <f t="shared" ca="1" si="78"/>
        <v>#VALUE!</v>
      </c>
      <c r="K675" s="207" t="e">
        <f t="shared" ca="1" si="79"/>
        <v>#VALUE!</v>
      </c>
    </row>
    <row r="676" spans="3:11" x14ac:dyDescent="0.25">
      <c r="C676" s="205" t="str">
        <f t="shared" ca="1" si="72"/>
        <v/>
      </c>
      <c r="D676" s="205" t="str">
        <f t="array" aca="1" ref="D676" ca="1">IFERROR(INDEX(C$41:C$1185,SMALL(IF(C$41:C$1185&lt;&gt;"",ROW(C$41:C$1185)-ROW(C$41)+1),ROWS(D$41:D676))),"")</f>
        <v/>
      </c>
      <c r="E676" s="189" t="e">
        <f t="shared" ca="1" si="73"/>
        <v>#VALUE!</v>
      </c>
      <c r="F676" s="207" t="e">
        <f t="shared" ca="1" si="74"/>
        <v>#VALUE!</v>
      </c>
      <c r="G676" s="189" t="e">
        <f t="shared" ca="1" si="75"/>
        <v>#VALUE!</v>
      </c>
      <c r="H676" s="207" t="e">
        <f t="shared" ca="1" si="76"/>
        <v>#VALUE!</v>
      </c>
      <c r="I676" s="189">
        <f t="shared" ca="1" si="77"/>
        <v>0</v>
      </c>
      <c r="J676" s="189" t="e">
        <f t="shared" ca="1" si="78"/>
        <v>#VALUE!</v>
      </c>
      <c r="K676" s="207" t="e">
        <f t="shared" ca="1" si="79"/>
        <v>#VALUE!</v>
      </c>
    </row>
    <row r="677" spans="3:11" x14ac:dyDescent="0.25">
      <c r="C677" s="205" t="str">
        <f t="shared" ca="1" si="72"/>
        <v/>
      </c>
      <c r="D677" s="205" t="str">
        <f t="array" aca="1" ref="D677" ca="1">IFERROR(INDEX(C$41:C$1185,SMALL(IF(C$41:C$1185&lt;&gt;"",ROW(C$41:C$1185)-ROW(C$41)+1),ROWS(D$41:D677))),"")</f>
        <v/>
      </c>
      <c r="E677" s="189" t="e">
        <f t="shared" ca="1" si="73"/>
        <v>#VALUE!</v>
      </c>
      <c r="F677" s="207" t="e">
        <f t="shared" ca="1" si="74"/>
        <v>#VALUE!</v>
      </c>
      <c r="G677" s="189" t="e">
        <f t="shared" ca="1" si="75"/>
        <v>#VALUE!</v>
      </c>
      <c r="H677" s="207" t="e">
        <f t="shared" ca="1" si="76"/>
        <v>#VALUE!</v>
      </c>
      <c r="I677" s="189">
        <f t="shared" ca="1" si="77"/>
        <v>0</v>
      </c>
      <c r="J677" s="189" t="e">
        <f t="shared" ca="1" si="78"/>
        <v>#VALUE!</v>
      </c>
      <c r="K677" s="207" t="e">
        <f t="shared" ca="1" si="79"/>
        <v>#VALUE!</v>
      </c>
    </row>
    <row r="678" spans="3:11" x14ac:dyDescent="0.25">
      <c r="C678" s="205" t="str">
        <f t="shared" ca="1" si="72"/>
        <v/>
      </c>
      <c r="D678" s="205" t="str">
        <f t="array" aca="1" ref="D678" ca="1">IFERROR(INDEX(C$41:C$1185,SMALL(IF(C$41:C$1185&lt;&gt;"",ROW(C$41:C$1185)-ROW(C$41)+1),ROWS(D$41:D678))),"")</f>
        <v/>
      </c>
      <c r="E678" s="189" t="e">
        <f t="shared" ca="1" si="73"/>
        <v>#VALUE!</v>
      </c>
      <c r="F678" s="207" t="e">
        <f t="shared" ca="1" si="74"/>
        <v>#VALUE!</v>
      </c>
      <c r="G678" s="189" t="e">
        <f t="shared" ca="1" si="75"/>
        <v>#VALUE!</v>
      </c>
      <c r="H678" s="207" t="e">
        <f t="shared" ca="1" si="76"/>
        <v>#VALUE!</v>
      </c>
      <c r="I678" s="189">
        <f t="shared" ca="1" si="77"/>
        <v>0</v>
      </c>
      <c r="J678" s="189" t="e">
        <f t="shared" ca="1" si="78"/>
        <v>#VALUE!</v>
      </c>
      <c r="K678" s="207" t="e">
        <f t="shared" ca="1" si="79"/>
        <v>#VALUE!</v>
      </c>
    </row>
    <row r="679" spans="3:11" x14ac:dyDescent="0.25">
      <c r="C679" s="205" t="str">
        <f t="shared" ca="1" si="72"/>
        <v>fastener.ElementoDocumenti.Collaudo</v>
      </c>
      <c r="D679" s="205" t="str">
        <f t="array" aca="1" ref="D679" ca="1">IFERROR(INDEX(C$41:C$1185,SMALL(IF(C$41:C$1185&lt;&gt;"",ROW(C$41:C$1185)-ROW(C$41)+1),ROWS(D$41:D679))),"")</f>
        <v/>
      </c>
      <c r="E679" s="189" t="e">
        <f t="shared" ca="1" si="73"/>
        <v>#VALUE!</v>
      </c>
      <c r="F679" s="207" t="e">
        <f t="shared" ca="1" si="74"/>
        <v>#VALUE!</v>
      </c>
      <c r="G679" s="189" t="e">
        <f t="shared" ca="1" si="75"/>
        <v>#VALUE!</v>
      </c>
      <c r="H679" s="207" t="e">
        <f t="shared" ca="1" si="76"/>
        <v>#VALUE!</v>
      </c>
      <c r="I679" s="189">
        <f t="shared" ca="1" si="77"/>
        <v>0</v>
      </c>
      <c r="J679" s="189" t="e">
        <f t="shared" ca="1" si="78"/>
        <v>#VALUE!</v>
      </c>
      <c r="K679" s="207" t="e">
        <f t="shared" ca="1" si="79"/>
        <v>#VALUE!</v>
      </c>
    </row>
    <row r="680" spans="3:11" x14ac:dyDescent="0.25">
      <c r="C680" s="205" t="str">
        <f t="shared" ca="1" si="72"/>
        <v>fastener.ElementoDocumenti.Conformità</v>
      </c>
      <c r="D680" s="205" t="str">
        <f t="array" aca="1" ref="D680" ca="1">IFERROR(INDEX(C$41:C$1185,SMALL(IF(C$41:C$1185&lt;&gt;"",ROW(C$41:C$1185)-ROW(C$41)+1),ROWS(D$41:D680))),"")</f>
        <v/>
      </c>
      <c r="E680" s="189" t="e">
        <f t="shared" ca="1" si="73"/>
        <v>#VALUE!</v>
      </c>
      <c r="F680" s="207" t="e">
        <f t="shared" ca="1" si="74"/>
        <v>#VALUE!</v>
      </c>
      <c r="G680" s="189" t="e">
        <f t="shared" ca="1" si="75"/>
        <v>#VALUE!</v>
      </c>
      <c r="H680" s="207" t="e">
        <f t="shared" ca="1" si="76"/>
        <v>#VALUE!</v>
      </c>
      <c r="I680" s="189">
        <f t="shared" ca="1" si="77"/>
        <v>0</v>
      </c>
      <c r="J680" s="189" t="e">
        <f t="shared" ca="1" si="78"/>
        <v>#VALUE!</v>
      </c>
      <c r="K680" s="207" t="e">
        <f t="shared" ca="1" si="79"/>
        <v>#VALUE!</v>
      </c>
    </row>
    <row r="681" spans="3:11" x14ac:dyDescent="0.25">
      <c r="C681" s="205" t="str">
        <f t="shared" ref="C681:C744" ca="1" si="80">OFFSET($C$5,(ROW()-ROW($C$40)-1)-(ROW($C$36)-ROW($C$5)+1)*ROUNDDOWN((ROW()-ROW($C$40)-1)/(ROW($C$36)-ROW($C$5)+1),0),ROUNDDOWN((ROW()-ROW($C$40)-1)/(ROW($C$36)-ROW($C$5)+1),0))</f>
        <v>IfcDistributionControlElement.ElementoDatiAnagrafici.Numero_di_serie</v>
      </c>
      <c r="D681" s="205" t="str">
        <f t="array" aca="1" ref="D681" ca="1">IFERROR(INDEX(C$41:C$1185,SMALL(IF(C$41:C$1185&lt;&gt;"",ROW(C$41:C$1185)-ROW(C$41)+1),ROWS(D$41:D681))),"")</f>
        <v/>
      </c>
      <c r="E681" s="189" t="e">
        <f t="shared" ca="1" si="73"/>
        <v>#VALUE!</v>
      </c>
      <c r="F681" s="207" t="e">
        <f t="shared" ca="1" si="74"/>
        <v>#VALUE!</v>
      </c>
      <c r="G681" s="189" t="e">
        <f t="shared" ca="1" si="75"/>
        <v>#VALUE!</v>
      </c>
      <c r="H681" s="207" t="e">
        <f t="shared" ca="1" si="76"/>
        <v>#VALUE!</v>
      </c>
      <c r="I681" s="189">
        <f t="shared" ca="1" si="77"/>
        <v>0</v>
      </c>
      <c r="J681" s="189" t="e">
        <f t="shared" ca="1" si="78"/>
        <v>#VALUE!</v>
      </c>
      <c r="K681" s="207" t="e">
        <f t="shared" ca="1" si="79"/>
        <v>#VALUE!</v>
      </c>
    </row>
    <row r="682" spans="3:11" x14ac:dyDescent="0.25">
      <c r="C682" s="205" t="str">
        <f t="shared" ca="1" si="80"/>
        <v>IfcDistributionControlElement.ElementoDatiAnagrafici.Fornitore</v>
      </c>
      <c r="D682" s="205" t="str">
        <f t="array" aca="1" ref="D682" ca="1">IFERROR(INDEX(C$41:C$1185,SMALL(IF(C$41:C$1185&lt;&gt;"",ROW(C$41:C$1185)-ROW(C$41)+1),ROWS(D$41:D682))),"")</f>
        <v/>
      </c>
      <c r="E682" s="189" t="e">
        <f t="shared" ref="E682:E745" ca="1" si="81">FIND(".",D682)</f>
        <v>#VALUE!</v>
      </c>
      <c r="F682" s="207" t="e">
        <f t="shared" ref="F682:F745" ca="1" si="82">LEFT(D682,E682-1)</f>
        <v>#VALUE!</v>
      </c>
      <c r="G682" s="189" t="e">
        <f t="shared" ref="G682:G745" ca="1" si="83">FIND(".",D682,E682+1)</f>
        <v>#VALUE!</v>
      </c>
      <c r="H682" s="207" t="e">
        <f t="shared" ref="H682:H745" ca="1" si="84">MID(D682,E682+1,G682-E682-1)</f>
        <v>#VALUE!</v>
      </c>
      <c r="I682" s="189">
        <f t="shared" ref="I682:I745" ca="1" si="85">LEN(D682)</f>
        <v>0</v>
      </c>
      <c r="J682" s="189" t="e">
        <f t="shared" ref="J682:J745" ca="1" si="86">I682-G682</f>
        <v>#VALUE!</v>
      </c>
      <c r="K682" s="207" t="e">
        <f t="shared" ref="K682:K745" ca="1" si="87">MID(D682,G682+1,J682)</f>
        <v>#VALUE!</v>
      </c>
    </row>
    <row r="683" spans="3:11" x14ac:dyDescent="0.25">
      <c r="C683" s="205" t="str">
        <f t="shared" ca="1" si="80"/>
        <v>IfcDistributionControlElement.ElementoDatiAnagrafici.Installatore</v>
      </c>
      <c r="D683" s="205" t="str">
        <f t="array" aca="1" ref="D683" ca="1">IFERROR(INDEX(C$41:C$1185,SMALL(IF(C$41:C$1185&lt;&gt;"",ROW(C$41:C$1185)-ROW(C$41)+1),ROWS(D$41:D683))),"")</f>
        <v/>
      </c>
      <c r="E683" s="189" t="e">
        <f t="shared" ca="1" si="81"/>
        <v>#VALUE!</v>
      </c>
      <c r="F683" s="207" t="e">
        <f t="shared" ca="1" si="82"/>
        <v>#VALUE!</v>
      </c>
      <c r="G683" s="189" t="e">
        <f t="shared" ca="1" si="83"/>
        <v>#VALUE!</v>
      </c>
      <c r="H683" s="207" t="e">
        <f t="shared" ca="1" si="84"/>
        <v>#VALUE!</v>
      </c>
      <c r="I683" s="189">
        <f t="shared" ca="1" si="85"/>
        <v>0</v>
      </c>
      <c r="J683" s="189" t="e">
        <f t="shared" ca="1" si="86"/>
        <v>#VALUE!</v>
      </c>
      <c r="K683" s="207" t="e">
        <f t="shared" ca="1" si="87"/>
        <v>#VALUE!</v>
      </c>
    </row>
    <row r="684" spans="3:11" x14ac:dyDescent="0.25">
      <c r="C684" s="205" t="str">
        <f t="shared" ca="1" si="80"/>
        <v>IfcDistributionControlElement.ElementoDatiAnagrafici.Descrizione</v>
      </c>
      <c r="D684" s="205" t="str">
        <f t="array" aca="1" ref="D684" ca="1">IFERROR(INDEX(C$41:C$1185,SMALL(IF(C$41:C$1185&lt;&gt;"",ROW(C$41:C$1185)-ROW(C$41)+1),ROWS(D$41:D684))),"")</f>
        <v/>
      </c>
      <c r="E684" s="189" t="e">
        <f t="shared" ca="1" si="81"/>
        <v>#VALUE!</v>
      </c>
      <c r="F684" s="207" t="e">
        <f t="shared" ca="1" si="82"/>
        <v>#VALUE!</v>
      </c>
      <c r="G684" s="189" t="e">
        <f t="shared" ca="1" si="83"/>
        <v>#VALUE!</v>
      </c>
      <c r="H684" s="207" t="e">
        <f t="shared" ca="1" si="84"/>
        <v>#VALUE!</v>
      </c>
      <c r="I684" s="189">
        <f t="shared" ca="1" si="85"/>
        <v>0</v>
      </c>
      <c r="J684" s="189" t="e">
        <f t="shared" ca="1" si="86"/>
        <v>#VALUE!</v>
      </c>
      <c r="K684" s="207" t="e">
        <f t="shared" ca="1" si="87"/>
        <v>#VALUE!</v>
      </c>
    </row>
    <row r="685" spans="3:11" x14ac:dyDescent="0.25">
      <c r="C685" s="205" t="str">
        <f t="shared" ca="1" si="80"/>
        <v>IfcDistributionControlElement.ElementoDatiAnagrafici.Modello</v>
      </c>
      <c r="D685" s="205" t="str">
        <f t="array" aca="1" ref="D685" ca="1">IFERROR(INDEX(C$41:C$1185,SMALL(IF(C$41:C$1185&lt;&gt;"",ROW(C$41:C$1185)-ROW(C$41)+1),ROWS(D$41:D685))),"")</f>
        <v/>
      </c>
      <c r="E685" s="189" t="e">
        <f t="shared" ca="1" si="81"/>
        <v>#VALUE!</v>
      </c>
      <c r="F685" s="207" t="e">
        <f t="shared" ca="1" si="82"/>
        <v>#VALUE!</v>
      </c>
      <c r="G685" s="189" t="e">
        <f t="shared" ca="1" si="83"/>
        <v>#VALUE!</v>
      </c>
      <c r="H685" s="207" t="e">
        <f t="shared" ca="1" si="84"/>
        <v>#VALUE!</v>
      </c>
      <c r="I685" s="189">
        <f t="shared" ca="1" si="85"/>
        <v>0</v>
      </c>
      <c r="J685" s="189" t="e">
        <f t="shared" ca="1" si="86"/>
        <v>#VALUE!</v>
      </c>
      <c r="K685" s="207" t="e">
        <f t="shared" ca="1" si="87"/>
        <v>#VALUE!</v>
      </c>
    </row>
    <row r="686" spans="3:11" x14ac:dyDescent="0.25">
      <c r="C686" s="205" t="str">
        <f t="shared" ca="1" si="80"/>
        <v>IfcDistributionControlElement.ElementoDatiAnagrafici.Produttore</v>
      </c>
      <c r="D686" s="205" t="str">
        <f t="array" aca="1" ref="D686" ca="1">IFERROR(INDEX(C$41:C$1185,SMALL(IF(C$41:C$1185&lt;&gt;"",ROW(C$41:C$1185)-ROW(C$41)+1),ROWS(D$41:D686))),"")</f>
        <v/>
      </c>
      <c r="E686" s="189" t="e">
        <f t="shared" ca="1" si="81"/>
        <v>#VALUE!</v>
      </c>
      <c r="F686" s="207" t="e">
        <f t="shared" ca="1" si="82"/>
        <v>#VALUE!</v>
      </c>
      <c r="G686" s="189" t="e">
        <f t="shared" ca="1" si="83"/>
        <v>#VALUE!</v>
      </c>
      <c r="H686" s="207" t="e">
        <f t="shared" ca="1" si="84"/>
        <v>#VALUE!</v>
      </c>
      <c r="I686" s="189">
        <f t="shared" ca="1" si="85"/>
        <v>0</v>
      </c>
      <c r="J686" s="189" t="e">
        <f t="shared" ca="1" si="86"/>
        <v>#VALUE!</v>
      </c>
      <c r="K686" s="207" t="e">
        <f t="shared" ca="1" si="87"/>
        <v>#VALUE!</v>
      </c>
    </row>
    <row r="687" spans="3:11" x14ac:dyDescent="0.25">
      <c r="C687" s="205" t="str">
        <f t="shared" ca="1" si="80"/>
        <v/>
      </c>
      <c r="D687" s="205" t="str">
        <f t="array" aca="1" ref="D687" ca="1">IFERROR(INDEX(C$41:C$1185,SMALL(IF(C$41:C$1185&lt;&gt;"",ROW(C$41:C$1185)-ROW(C$41)+1),ROWS(D$41:D687))),"")</f>
        <v/>
      </c>
      <c r="E687" s="189" t="e">
        <f t="shared" ca="1" si="81"/>
        <v>#VALUE!</v>
      </c>
      <c r="F687" s="207" t="e">
        <f t="shared" ca="1" si="82"/>
        <v>#VALUE!</v>
      </c>
      <c r="G687" s="189" t="e">
        <f t="shared" ca="1" si="83"/>
        <v>#VALUE!</v>
      </c>
      <c r="H687" s="207" t="e">
        <f t="shared" ca="1" si="84"/>
        <v>#VALUE!</v>
      </c>
      <c r="I687" s="189">
        <f t="shared" ca="1" si="85"/>
        <v>0</v>
      </c>
      <c r="J687" s="189" t="e">
        <f t="shared" ca="1" si="86"/>
        <v>#VALUE!</v>
      </c>
      <c r="K687" s="207" t="e">
        <f t="shared" ca="1" si="87"/>
        <v>#VALUE!</v>
      </c>
    </row>
    <row r="688" spans="3:11" x14ac:dyDescent="0.25">
      <c r="C688" s="205" t="str">
        <f t="shared" ca="1" si="80"/>
        <v/>
      </c>
      <c r="D688" s="205" t="str">
        <f t="array" aca="1" ref="D688" ca="1">IFERROR(INDEX(C$41:C$1185,SMALL(IF(C$41:C$1185&lt;&gt;"",ROW(C$41:C$1185)-ROW(C$41)+1),ROWS(D$41:D688))),"")</f>
        <v/>
      </c>
      <c r="E688" s="189" t="e">
        <f t="shared" ca="1" si="81"/>
        <v>#VALUE!</v>
      </c>
      <c r="F688" s="207" t="e">
        <f t="shared" ca="1" si="82"/>
        <v>#VALUE!</v>
      </c>
      <c r="G688" s="189" t="e">
        <f t="shared" ca="1" si="83"/>
        <v>#VALUE!</v>
      </c>
      <c r="H688" s="207" t="e">
        <f t="shared" ca="1" si="84"/>
        <v>#VALUE!</v>
      </c>
      <c r="I688" s="189">
        <f t="shared" ca="1" si="85"/>
        <v>0</v>
      </c>
      <c r="J688" s="189" t="e">
        <f t="shared" ca="1" si="86"/>
        <v>#VALUE!</v>
      </c>
      <c r="K688" s="207" t="e">
        <f t="shared" ca="1" si="87"/>
        <v>#VALUE!</v>
      </c>
    </row>
    <row r="689" spans="3:11" x14ac:dyDescent="0.25">
      <c r="C689" s="205" t="str">
        <f t="shared" ca="1" si="80"/>
        <v/>
      </c>
      <c r="D689" s="205" t="str">
        <f t="array" aca="1" ref="D689" ca="1">IFERROR(INDEX(C$41:C$1185,SMALL(IF(C$41:C$1185&lt;&gt;"",ROW(C$41:C$1185)-ROW(C$41)+1),ROWS(D$41:D689))),"")</f>
        <v/>
      </c>
      <c r="E689" s="189" t="e">
        <f t="shared" ca="1" si="81"/>
        <v>#VALUE!</v>
      </c>
      <c r="F689" s="207" t="e">
        <f t="shared" ca="1" si="82"/>
        <v>#VALUE!</v>
      </c>
      <c r="G689" s="189" t="e">
        <f t="shared" ca="1" si="83"/>
        <v>#VALUE!</v>
      </c>
      <c r="H689" s="207" t="e">
        <f t="shared" ca="1" si="84"/>
        <v>#VALUE!</v>
      </c>
      <c r="I689" s="189">
        <f t="shared" ca="1" si="85"/>
        <v>0</v>
      </c>
      <c r="J689" s="189" t="e">
        <f t="shared" ca="1" si="86"/>
        <v>#VALUE!</v>
      </c>
      <c r="K689" s="207" t="e">
        <f t="shared" ca="1" si="87"/>
        <v>#VALUE!</v>
      </c>
    </row>
    <row r="690" spans="3:11" x14ac:dyDescent="0.25">
      <c r="C690" s="205" t="str">
        <f t="shared" ca="1" si="80"/>
        <v/>
      </c>
      <c r="D690" s="205" t="str">
        <f t="array" aca="1" ref="D690" ca="1">IFERROR(INDEX(C$41:C$1185,SMALL(IF(C$41:C$1185&lt;&gt;"",ROW(C$41:C$1185)-ROW(C$41)+1),ROWS(D$41:D690))),"")</f>
        <v/>
      </c>
      <c r="E690" s="189" t="e">
        <f t="shared" ca="1" si="81"/>
        <v>#VALUE!</v>
      </c>
      <c r="F690" s="207" t="e">
        <f t="shared" ca="1" si="82"/>
        <v>#VALUE!</v>
      </c>
      <c r="G690" s="189" t="e">
        <f t="shared" ca="1" si="83"/>
        <v>#VALUE!</v>
      </c>
      <c r="H690" s="207" t="e">
        <f t="shared" ca="1" si="84"/>
        <v>#VALUE!</v>
      </c>
      <c r="I690" s="189">
        <f t="shared" ca="1" si="85"/>
        <v>0</v>
      </c>
      <c r="J690" s="189" t="e">
        <f t="shared" ca="1" si="86"/>
        <v>#VALUE!</v>
      </c>
      <c r="K690" s="207" t="e">
        <f t="shared" ca="1" si="87"/>
        <v>#VALUE!</v>
      </c>
    </row>
    <row r="691" spans="3:11" x14ac:dyDescent="0.25">
      <c r="C691" s="205" t="str">
        <f t="shared" ca="1" si="80"/>
        <v/>
      </c>
      <c r="D691" s="205" t="str">
        <f t="array" aca="1" ref="D691" ca="1">IFERROR(INDEX(C$41:C$1185,SMALL(IF(C$41:C$1185&lt;&gt;"",ROW(C$41:C$1185)-ROW(C$41)+1),ROWS(D$41:D691))),"")</f>
        <v/>
      </c>
      <c r="E691" s="189" t="e">
        <f t="shared" ca="1" si="81"/>
        <v>#VALUE!</v>
      </c>
      <c r="F691" s="207" t="e">
        <f t="shared" ca="1" si="82"/>
        <v>#VALUE!</v>
      </c>
      <c r="G691" s="189" t="e">
        <f t="shared" ca="1" si="83"/>
        <v>#VALUE!</v>
      </c>
      <c r="H691" s="207" t="e">
        <f t="shared" ca="1" si="84"/>
        <v>#VALUE!</v>
      </c>
      <c r="I691" s="189">
        <f t="shared" ca="1" si="85"/>
        <v>0</v>
      </c>
      <c r="J691" s="189" t="e">
        <f t="shared" ca="1" si="86"/>
        <v>#VALUE!</v>
      </c>
      <c r="K691" s="207" t="e">
        <f t="shared" ca="1" si="87"/>
        <v>#VALUE!</v>
      </c>
    </row>
    <row r="692" spans="3:11" x14ac:dyDescent="0.25">
      <c r="C692" s="205" t="str">
        <f t="shared" ca="1" si="80"/>
        <v/>
      </c>
      <c r="D692" s="205" t="str">
        <f t="array" aca="1" ref="D692" ca="1">IFERROR(INDEX(C$41:C$1185,SMALL(IF(C$41:C$1185&lt;&gt;"",ROW(C$41:C$1185)-ROW(C$41)+1),ROWS(D$41:D692))),"")</f>
        <v/>
      </c>
      <c r="E692" s="189" t="e">
        <f t="shared" ca="1" si="81"/>
        <v>#VALUE!</v>
      </c>
      <c r="F692" s="207" t="e">
        <f t="shared" ca="1" si="82"/>
        <v>#VALUE!</v>
      </c>
      <c r="G692" s="189" t="e">
        <f t="shared" ca="1" si="83"/>
        <v>#VALUE!</v>
      </c>
      <c r="H692" s="207" t="e">
        <f t="shared" ca="1" si="84"/>
        <v>#VALUE!</v>
      </c>
      <c r="I692" s="189">
        <f t="shared" ca="1" si="85"/>
        <v>0</v>
      </c>
      <c r="J692" s="189" t="e">
        <f t="shared" ca="1" si="86"/>
        <v>#VALUE!</v>
      </c>
      <c r="K692" s="207" t="e">
        <f t="shared" ca="1" si="87"/>
        <v>#VALUE!</v>
      </c>
    </row>
    <row r="693" spans="3:11" x14ac:dyDescent="0.25">
      <c r="C693" s="205" t="str">
        <f t="shared" ca="1" si="80"/>
        <v/>
      </c>
      <c r="D693" s="205" t="str">
        <f t="array" aca="1" ref="D693" ca="1">IFERROR(INDEX(C$41:C$1185,SMALL(IF(C$41:C$1185&lt;&gt;"",ROW(C$41:C$1185)-ROW(C$41)+1),ROWS(D$41:D693))),"")</f>
        <v/>
      </c>
      <c r="E693" s="189" t="e">
        <f t="shared" ca="1" si="81"/>
        <v>#VALUE!</v>
      </c>
      <c r="F693" s="207" t="e">
        <f t="shared" ca="1" si="82"/>
        <v>#VALUE!</v>
      </c>
      <c r="G693" s="189" t="e">
        <f t="shared" ca="1" si="83"/>
        <v>#VALUE!</v>
      </c>
      <c r="H693" s="207" t="e">
        <f t="shared" ca="1" si="84"/>
        <v>#VALUE!</v>
      </c>
      <c r="I693" s="189">
        <f t="shared" ca="1" si="85"/>
        <v>0</v>
      </c>
      <c r="J693" s="189" t="e">
        <f t="shared" ca="1" si="86"/>
        <v>#VALUE!</v>
      </c>
      <c r="K693" s="207" t="e">
        <f t="shared" ca="1" si="87"/>
        <v>#VALUE!</v>
      </c>
    </row>
    <row r="694" spans="3:11" x14ac:dyDescent="0.25">
      <c r="C694" s="205" t="str">
        <f t="shared" ca="1" si="80"/>
        <v/>
      </c>
      <c r="D694" s="205" t="str">
        <f t="array" aca="1" ref="D694" ca="1">IFERROR(INDEX(C$41:C$1185,SMALL(IF(C$41:C$1185&lt;&gt;"",ROW(C$41:C$1185)-ROW(C$41)+1),ROWS(D$41:D694))),"")</f>
        <v/>
      </c>
      <c r="E694" s="189" t="e">
        <f t="shared" ca="1" si="81"/>
        <v>#VALUE!</v>
      </c>
      <c r="F694" s="207" t="e">
        <f t="shared" ca="1" si="82"/>
        <v>#VALUE!</v>
      </c>
      <c r="G694" s="189" t="e">
        <f t="shared" ca="1" si="83"/>
        <v>#VALUE!</v>
      </c>
      <c r="H694" s="207" t="e">
        <f t="shared" ca="1" si="84"/>
        <v>#VALUE!</v>
      </c>
      <c r="I694" s="189">
        <f t="shared" ca="1" si="85"/>
        <v>0</v>
      </c>
      <c r="J694" s="189" t="e">
        <f t="shared" ca="1" si="86"/>
        <v>#VALUE!</v>
      </c>
      <c r="K694" s="207" t="e">
        <f t="shared" ca="1" si="87"/>
        <v>#VALUE!</v>
      </c>
    </row>
    <row r="695" spans="3:11" x14ac:dyDescent="0.25">
      <c r="C695" s="205" t="str">
        <f t="shared" ca="1" si="80"/>
        <v/>
      </c>
      <c r="D695" s="205" t="str">
        <f t="array" aca="1" ref="D695" ca="1">IFERROR(INDEX(C$41:C$1185,SMALL(IF(C$41:C$1185&lt;&gt;"",ROW(C$41:C$1185)-ROW(C$41)+1),ROWS(D$41:D695))),"")</f>
        <v/>
      </c>
      <c r="E695" s="189" t="e">
        <f t="shared" ca="1" si="81"/>
        <v>#VALUE!</v>
      </c>
      <c r="F695" s="207" t="e">
        <f t="shared" ca="1" si="82"/>
        <v>#VALUE!</v>
      </c>
      <c r="G695" s="189" t="e">
        <f t="shared" ca="1" si="83"/>
        <v>#VALUE!</v>
      </c>
      <c r="H695" s="207" t="e">
        <f t="shared" ca="1" si="84"/>
        <v>#VALUE!</v>
      </c>
      <c r="I695" s="189">
        <f t="shared" ca="1" si="85"/>
        <v>0</v>
      </c>
      <c r="J695" s="189" t="e">
        <f t="shared" ca="1" si="86"/>
        <v>#VALUE!</v>
      </c>
      <c r="K695" s="207" t="e">
        <f t="shared" ca="1" si="87"/>
        <v>#VALUE!</v>
      </c>
    </row>
    <row r="696" spans="3:11" x14ac:dyDescent="0.25">
      <c r="C696" s="205" t="str">
        <f t="shared" ca="1" si="80"/>
        <v/>
      </c>
      <c r="D696" s="205" t="str">
        <f t="array" aca="1" ref="D696" ca="1">IFERROR(INDEX(C$41:C$1185,SMALL(IF(C$41:C$1185&lt;&gt;"",ROW(C$41:C$1185)-ROW(C$41)+1),ROWS(D$41:D696))),"")</f>
        <v/>
      </c>
      <c r="E696" s="189" t="e">
        <f t="shared" ca="1" si="81"/>
        <v>#VALUE!</v>
      </c>
      <c r="F696" s="207" t="e">
        <f t="shared" ca="1" si="82"/>
        <v>#VALUE!</v>
      </c>
      <c r="G696" s="189" t="e">
        <f t="shared" ca="1" si="83"/>
        <v>#VALUE!</v>
      </c>
      <c r="H696" s="207" t="e">
        <f t="shared" ca="1" si="84"/>
        <v>#VALUE!</v>
      </c>
      <c r="I696" s="189">
        <f t="shared" ca="1" si="85"/>
        <v>0</v>
      </c>
      <c r="J696" s="189" t="e">
        <f t="shared" ca="1" si="86"/>
        <v>#VALUE!</v>
      </c>
      <c r="K696" s="207" t="e">
        <f t="shared" ca="1" si="87"/>
        <v>#VALUE!</v>
      </c>
    </row>
    <row r="697" spans="3:11" x14ac:dyDescent="0.25">
      <c r="C697" s="205" t="str">
        <f t="shared" ca="1" si="80"/>
        <v/>
      </c>
      <c r="D697" s="205" t="str">
        <f t="array" aca="1" ref="D697" ca="1">IFERROR(INDEX(C$41:C$1185,SMALL(IF(C$41:C$1185&lt;&gt;"",ROW(C$41:C$1185)-ROW(C$41)+1),ROWS(D$41:D697))),"")</f>
        <v/>
      </c>
      <c r="E697" s="189" t="e">
        <f t="shared" ca="1" si="81"/>
        <v>#VALUE!</v>
      </c>
      <c r="F697" s="207" t="e">
        <f t="shared" ca="1" si="82"/>
        <v>#VALUE!</v>
      </c>
      <c r="G697" s="189" t="e">
        <f t="shared" ca="1" si="83"/>
        <v>#VALUE!</v>
      </c>
      <c r="H697" s="207" t="e">
        <f t="shared" ca="1" si="84"/>
        <v>#VALUE!</v>
      </c>
      <c r="I697" s="189">
        <f t="shared" ca="1" si="85"/>
        <v>0</v>
      </c>
      <c r="J697" s="189" t="e">
        <f t="shared" ca="1" si="86"/>
        <v>#VALUE!</v>
      </c>
      <c r="K697" s="207" t="e">
        <f t="shared" ca="1" si="87"/>
        <v>#VALUE!</v>
      </c>
    </row>
    <row r="698" spans="3:11" x14ac:dyDescent="0.25">
      <c r="C698" s="205" t="str">
        <f t="shared" ca="1" si="80"/>
        <v/>
      </c>
      <c r="D698" s="205" t="str">
        <f t="array" aca="1" ref="D698" ca="1">IFERROR(INDEX(C$41:C$1185,SMALL(IF(C$41:C$1185&lt;&gt;"",ROW(C$41:C$1185)-ROW(C$41)+1),ROWS(D$41:D698))),"")</f>
        <v/>
      </c>
      <c r="E698" s="189" t="e">
        <f t="shared" ca="1" si="81"/>
        <v>#VALUE!</v>
      </c>
      <c r="F698" s="207" t="e">
        <f t="shared" ca="1" si="82"/>
        <v>#VALUE!</v>
      </c>
      <c r="G698" s="189" t="e">
        <f t="shared" ca="1" si="83"/>
        <v>#VALUE!</v>
      </c>
      <c r="H698" s="207" t="e">
        <f t="shared" ca="1" si="84"/>
        <v>#VALUE!</v>
      </c>
      <c r="I698" s="189">
        <f t="shared" ca="1" si="85"/>
        <v>0</v>
      </c>
      <c r="J698" s="189" t="e">
        <f t="shared" ca="1" si="86"/>
        <v>#VALUE!</v>
      </c>
      <c r="K698" s="207" t="e">
        <f t="shared" ca="1" si="87"/>
        <v>#VALUE!</v>
      </c>
    </row>
    <row r="699" spans="3:11" x14ac:dyDescent="0.25">
      <c r="C699" s="205" t="str">
        <f t="shared" ca="1" si="80"/>
        <v>IfcDistributionControlElement.ElementoCodifica.ClasseElementoTecnico</v>
      </c>
      <c r="D699" s="205" t="str">
        <f t="array" aca="1" ref="D699" ca="1">IFERROR(INDEX(C$41:C$1185,SMALL(IF(C$41:C$1185&lt;&gt;"",ROW(C$41:C$1185)-ROW(C$41)+1),ROWS(D$41:D699))),"")</f>
        <v/>
      </c>
      <c r="E699" s="189" t="e">
        <f t="shared" ca="1" si="81"/>
        <v>#VALUE!</v>
      </c>
      <c r="F699" s="207" t="e">
        <f t="shared" ca="1" si="82"/>
        <v>#VALUE!</v>
      </c>
      <c r="G699" s="189" t="e">
        <f t="shared" ca="1" si="83"/>
        <v>#VALUE!</v>
      </c>
      <c r="H699" s="207" t="e">
        <f t="shared" ca="1" si="84"/>
        <v>#VALUE!</v>
      </c>
      <c r="I699" s="189">
        <f t="shared" ca="1" si="85"/>
        <v>0</v>
      </c>
      <c r="J699" s="189" t="e">
        <f t="shared" ca="1" si="86"/>
        <v>#VALUE!</v>
      </c>
      <c r="K699" s="207" t="e">
        <f t="shared" ca="1" si="87"/>
        <v>#VALUE!</v>
      </c>
    </row>
    <row r="700" spans="3:11" x14ac:dyDescent="0.25">
      <c r="C700" s="205" t="str">
        <f t="shared" ca="1" si="80"/>
        <v>IfcDistributionControlElement.ElementoFase.Stato</v>
      </c>
      <c r="D700" s="205" t="str">
        <f t="array" aca="1" ref="D700" ca="1">IFERROR(INDEX(C$41:C$1185,SMALL(IF(C$41:C$1185&lt;&gt;"",ROW(C$41:C$1185)-ROW(C$41)+1),ROWS(D$41:D700))),"")</f>
        <v/>
      </c>
      <c r="E700" s="189" t="e">
        <f t="shared" ca="1" si="81"/>
        <v>#VALUE!</v>
      </c>
      <c r="F700" s="207" t="e">
        <f t="shared" ca="1" si="82"/>
        <v>#VALUE!</v>
      </c>
      <c r="G700" s="189" t="e">
        <f t="shared" ca="1" si="83"/>
        <v>#VALUE!</v>
      </c>
      <c r="H700" s="207" t="e">
        <f t="shared" ca="1" si="84"/>
        <v>#VALUE!</v>
      </c>
      <c r="I700" s="189">
        <f t="shared" ca="1" si="85"/>
        <v>0</v>
      </c>
      <c r="J700" s="189" t="e">
        <f t="shared" ca="1" si="86"/>
        <v>#VALUE!</v>
      </c>
      <c r="K700" s="207" t="e">
        <f t="shared" ca="1" si="87"/>
        <v>#VALUE!</v>
      </c>
    </row>
    <row r="701" spans="3:11" x14ac:dyDescent="0.25">
      <c r="C701" s="205" t="str">
        <f t="shared" ca="1" si="80"/>
        <v>IfcDistributionControlElement.ElementoDocumenti.MUM</v>
      </c>
      <c r="D701" s="205" t="str">
        <f t="array" aca="1" ref="D701" ca="1">IFERROR(INDEX(C$41:C$1185,SMALL(IF(C$41:C$1185&lt;&gt;"",ROW(C$41:C$1185)-ROW(C$41)+1),ROWS(D$41:D701))),"")</f>
        <v/>
      </c>
      <c r="E701" s="189" t="e">
        <f t="shared" ca="1" si="81"/>
        <v>#VALUE!</v>
      </c>
      <c r="F701" s="207" t="e">
        <f t="shared" ca="1" si="82"/>
        <v>#VALUE!</v>
      </c>
      <c r="G701" s="189" t="e">
        <f t="shared" ca="1" si="83"/>
        <v>#VALUE!</v>
      </c>
      <c r="H701" s="207" t="e">
        <f t="shared" ca="1" si="84"/>
        <v>#VALUE!</v>
      </c>
      <c r="I701" s="189">
        <f t="shared" ca="1" si="85"/>
        <v>0</v>
      </c>
      <c r="J701" s="189" t="e">
        <f t="shared" ca="1" si="86"/>
        <v>#VALUE!</v>
      </c>
      <c r="K701" s="207" t="e">
        <f t="shared" ca="1" si="87"/>
        <v>#VALUE!</v>
      </c>
    </row>
    <row r="702" spans="3:11" x14ac:dyDescent="0.25">
      <c r="C702" s="205" t="str">
        <f t="shared" ca="1" si="80"/>
        <v>IfcDistributionControlElement.ElementoDocumenti.SchedaTecnica</v>
      </c>
      <c r="D702" s="205" t="str">
        <f t="array" aca="1" ref="D702" ca="1">IFERROR(INDEX(C$41:C$1185,SMALL(IF(C$41:C$1185&lt;&gt;"",ROW(C$41:C$1185)-ROW(C$41)+1),ROWS(D$41:D702))),"")</f>
        <v/>
      </c>
      <c r="E702" s="189" t="e">
        <f t="shared" ca="1" si="81"/>
        <v>#VALUE!</v>
      </c>
      <c r="F702" s="207" t="e">
        <f t="shared" ca="1" si="82"/>
        <v>#VALUE!</v>
      </c>
      <c r="G702" s="189" t="e">
        <f t="shared" ca="1" si="83"/>
        <v>#VALUE!</v>
      </c>
      <c r="H702" s="207" t="e">
        <f t="shared" ca="1" si="84"/>
        <v>#VALUE!</v>
      </c>
      <c r="I702" s="189">
        <f t="shared" ca="1" si="85"/>
        <v>0</v>
      </c>
      <c r="J702" s="189" t="e">
        <f t="shared" ca="1" si="86"/>
        <v>#VALUE!</v>
      </c>
      <c r="K702" s="207" t="e">
        <f t="shared" ca="1" si="87"/>
        <v>#VALUE!</v>
      </c>
    </row>
    <row r="703" spans="3:11" x14ac:dyDescent="0.25">
      <c r="C703" s="205" t="str">
        <f t="shared" ca="1" si="80"/>
        <v>IfcDistributionControlElement.ElementoDocumenti.Website</v>
      </c>
      <c r="D703" s="205" t="str">
        <f t="array" aca="1" ref="D703" ca="1">IFERROR(INDEX(C$41:C$1185,SMALL(IF(C$41:C$1185&lt;&gt;"",ROW(C$41:C$1185)-ROW(C$41)+1),ROWS(D$41:D703))),"")</f>
        <v/>
      </c>
      <c r="E703" s="189" t="e">
        <f t="shared" ca="1" si="81"/>
        <v>#VALUE!</v>
      </c>
      <c r="F703" s="207" t="e">
        <f t="shared" ca="1" si="82"/>
        <v>#VALUE!</v>
      </c>
      <c r="G703" s="189" t="e">
        <f t="shared" ca="1" si="83"/>
        <v>#VALUE!</v>
      </c>
      <c r="H703" s="207" t="e">
        <f t="shared" ca="1" si="84"/>
        <v>#VALUE!</v>
      </c>
      <c r="I703" s="189">
        <f t="shared" ca="1" si="85"/>
        <v>0</v>
      </c>
      <c r="J703" s="189" t="e">
        <f t="shared" ca="1" si="86"/>
        <v>#VALUE!</v>
      </c>
      <c r="K703" s="207" t="e">
        <f t="shared" ca="1" si="87"/>
        <v>#VALUE!</v>
      </c>
    </row>
    <row r="704" spans="3:11" x14ac:dyDescent="0.25">
      <c r="C704" s="205" t="str">
        <f t="shared" ca="1" si="80"/>
        <v>IfcDistributionControlElement.ElementoDocumenti.DB</v>
      </c>
      <c r="D704" s="205" t="str">
        <f t="array" aca="1" ref="D704" ca="1">IFERROR(INDEX(C$41:C$1185,SMALL(IF(C$41:C$1185&lt;&gt;"",ROW(C$41:C$1185)-ROW(C$41)+1),ROWS(D$41:D704))),"")</f>
        <v/>
      </c>
      <c r="E704" s="189" t="e">
        <f t="shared" ca="1" si="81"/>
        <v>#VALUE!</v>
      </c>
      <c r="F704" s="207" t="e">
        <f t="shared" ca="1" si="82"/>
        <v>#VALUE!</v>
      </c>
      <c r="G704" s="189" t="e">
        <f t="shared" ca="1" si="83"/>
        <v>#VALUE!</v>
      </c>
      <c r="H704" s="207" t="e">
        <f t="shared" ca="1" si="84"/>
        <v>#VALUE!</v>
      </c>
      <c r="I704" s="189">
        <f t="shared" ca="1" si="85"/>
        <v>0</v>
      </c>
      <c r="J704" s="189" t="e">
        <f t="shared" ca="1" si="86"/>
        <v>#VALUE!</v>
      </c>
      <c r="K704" s="207" t="e">
        <f t="shared" ca="1" si="87"/>
        <v>#VALUE!</v>
      </c>
    </row>
    <row r="705" spans="3:11" x14ac:dyDescent="0.25">
      <c r="C705" s="205" t="str">
        <f t="shared" ca="1" si="80"/>
        <v>IfcDistributionControlElement.ElementoDocumenti.CertProd</v>
      </c>
      <c r="D705" s="205" t="str">
        <f t="array" aca="1" ref="D705" ca="1">IFERROR(INDEX(C$41:C$1185,SMALL(IF(C$41:C$1185&lt;&gt;"",ROW(C$41:C$1185)-ROW(C$41)+1),ROWS(D$41:D705))),"")</f>
        <v/>
      </c>
      <c r="E705" s="189" t="e">
        <f t="shared" ca="1" si="81"/>
        <v>#VALUE!</v>
      </c>
      <c r="F705" s="207" t="e">
        <f t="shared" ca="1" si="82"/>
        <v>#VALUE!</v>
      </c>
      <c r="G705" s="189" t="e">
        <f t="shared" ca="1" si="83"/>
        <v>#VALUE!</v>
      </c>
      <c r="H705" s="207" t="e">
        <f t="shared" ca="1" si="84"/>
        <v>#VALUE!</v>
      </c>
      <c r="I705" s="189">
        <f t="shared" ca="1" si="85"/>
        <v>0</v>
      </c>
      <c r="J705" s="189" t="e">
        <f t="shared" ca="1" si="86"/>
        <v>#VALUE!</v>
      </c>
      <c r="K705" s="207" t="e">
        <f t="shared" ca="1" si="87"/>
        <v>#VALUE!</v>
      </c>
    </row>
    <row r="706" spans="3:11" x14ac:dyDescent="0.25">
      <c r="C706" s="205" t="str">
        <f t="shared" ca="1" si="80"/>
        <v>IfcDistributionControlElement.ElementoDocumenti.SertSupl</v>
      </c>
      <c r="D706" s="205" t="str">
        <f t="array" aca="1" ref="D706" ca="1">IFERROR(INDEX(C$41:C$1185,SMALL(IF(C$41:C$1185&lt;&gt;"",ROW(C$41:C$1185)-ROW(C$41)+1),ROWS(D$41:D706))),"")</f>
        <v/>
      </c>
      <c r="E706" s="189" t="e">
        <f t="shared" ca="1" si="81"/>
        <v>#VALUE!</v>
      </c>
      <c r="F706" s="207" t="e">
        <f t="shared" ca="1" si="82"/>
        <v>#VALUE!</v>
      </c>
      <c r="G706" s="189" t="e">
        <f t="shared" ca="1" si="83"/>
        <v>#VALUE!</v>
      </c>
      <c r="H706" s="207" t="e">
        <f t="shared" ca="1" si="84"/>
        <v>#VALUE!</v>
      </c>
      <c r="I706" s="189">
        <f t="shared" ca="1" si="85"/>
        <v>0</v>
      </c>
      <c r="J706" s="189" t="e">
        <f t="shared" ca="1" si="86"/>
        <v>#VALUE!</v>
      </c>
      <c r="K706" s="207" t="e">
        <f t="shared" ca="1" si="87"/>
        <v>#VALUE!</v>
      </c>
    </row>
    <row r="707" spans="3:11" x14ac:dyDescent="0.25">
      <c r="C707" s="205" t="str">
        <f t="shared" ca="1" si="80"/>
        <v>IfcDistributionControlElement.ElementoDocumenti.CertOmo</v>
      </c>
      <c r="D707" s="205" t="str">
        <f t="array" aca="1" ref="D707" ca="1">IFERROR(INDEX(C$41:C$1185,SMALL(IF(C$41:C$1185&lt;&gt;"",ROW(C$41:C$1185)-ROW(C$41)+1),ROWS(D$41:D707))),"")</f>
        <v/>
      </c>
      <c r="E707" s="189" t="e">
        <f t="shared" ca="1" si="81"/>
        <v>#VALUE!</v>
      </c>
      <c r="F707" s="207" t="e">
        <f t="shared" ca="1" si="82"/>
        <v>#VALUE!</v>
      </c>
      <c r="G707" s="189" t="e">
        <f t="shared" ca="1" si="83"/>
        <v>#VALUE!</v>
      </c>
      <c r="H707" s="207" t="e">
        <f t="shared" ca="1" si="84"/>
        <v>#VALUE!</v>
      </c>
      <c r="I707" s="189">
        <f t="shared" ca="1" si="85"/>
        <v>0</v>
      </c>
      <c r="J707" s="189" t="e">
        <f t="shared" ca="1" si="86"/>
        <v>#VALUE!</v>
      </c>
      <c r="K707" s="207" t="e">
        <f t="shared" ca="1" si="87"/>
        <v>#VALUE!</v>
      </c>
    </row>
    <row r="708" spans="3:11" x14ac:dyDescent="0.25">
      <c r="C708" s="205" t="str">
        <f t="shared" ca="1" si="80"/>
        <v>IfcDistributionControlElement.ElementoDocumenti.SchedaMontaggio</v>
      </c>
      <c r="D708" s="205" t="str">
        <f t="array" aca="1" ref="D708" ca="1">IFERROR(INDEX(C$41:C$1185,SMALL(IF(C$41:C$1185&lt;&gt;"",ROW(C$41:C$1185)-ROW(C$41)+1),ROWS(D$41:D708))),"")</f>
        <v/>
      </c>
      <c r="E708" s="189" t="e">
        <f t="shared" ca="1" si="81"/>
        <v>#VALUE!</v>
      </c>
      <c r="F708" s="207" t="e">
        <f t="shared" ca="1" si="82"/>
        <v>#VALUE!</v>
      </c>
      <c r="G708" s="189" t="e">
        <f t="shared" ca="1" si="83"/>
        <v>#VALUE!</v>
      </c>
      <c r="H708" s="207" t="e">
        <f t="shared" ca="1" si="84"/>
        <v>#VALUE!</v>
      </c>
      <c r="I708" s="189">
        <f t="shared" ca="1" si="85"/>
        <v>0</v>
      </c>
      <c r="J708" s="189" t="e">
        <f t="shared" ca="1" si="86"/>
        <v>#VALUE!</v>
      </c>
      <c r="K708" s="207" t="e">
        <f t="shared" ca="1" si="87"/>
        <v>#VALUE!</v>
      </c>
    </row>
    <row r="709" spans="3:11" x14ac:dyDescent="0.25">
      <c r="C709" s="205" t="str">
        <f t="shared" ca="1" si="80"/>
        <v>IfcDistributionControlElement.ElementoDocumenti.Installazione</v>
      </c>
      <c r="D709" s="205" t="str">
        <f t="array" aca="1" ref="D709" ca="1">IFERROR(INDEX(C$41:C$1185,SMALL(IF(C$41:C$1185&lt;&gt;"",ROW(C$41:C$1185)-ROW(C$41)+1),ROWS(D$41:D709))),"")</f>
        <v/>
      </c>
      <c r="E709" s="189" t="e">
        <f t="shared" ca="1" si="81"/>
        <v>#VALUE!</v>
      </c>
      <c r="F709" s="207" t="e">
        <f t="shared" ca="1" si="82"/>
        <v>#VALUE!</v>
      </c>
      <c r="G709" s="189" t="e">
        <f t="shared" ca="1" si="83"/>
        <v>#VALUE!</v>
      </c>
      <c r="H709" s="207" t="e">
        <f t="shared" ca="1" si="84"/>
        <v>#VALUE!</v>
      </c>
      <c r="I709" s="189">
        <f t="shared" ca="1" si="85"/>
        <v>0</v>
      </c>
      <c r="J709" s="189" t="e">
        <f t="shared" ca="1" si="86"/>
        <v>#VALUE!</v>
      </c>
      <c r="K709" s="207" t="e">
        <f t="shared" ca="1" si="87"/>
        <v>#VALUE!</v>
      </c>
    </row>
    <row r="710" spans="3:11" x14ac:dyDescent="0.25">
      <c r="C710" s="205" t="str">
        <f t="shared" ca="1" si="80"/>
        <v>IfcDistributionControlElement.ElementoDocumenti.MatSupp</v>
      </c>
      <c r="D710" s="205" t="str">
        <f t="array" aca="1" ref="D710" ca="1">IFERROR(INDEX(C$41:C$1185,SMALL(IF(C$41:C$1185&lt;&gt;"",ROW(C$41:C$1185)-ROW(C$41)+1),ROWS(D$41:D710))),"")</f>
        <v/>
      </c>
      <c r="E710" s="189" t="e">
        <f t="shared" ca="1" si="81"/>
        <v>#VALUE!</v>
      </c>
      <c r="F710" s="207" t="e">
        <f t="shared" ca="1" si="82"/>
        <v>#VALUE!</v>
      </c>
      <c r="G710" s="189" t="e">
        <f t="shared" ca="1" si="83"/>
        <v>#VALUE!</v>
      </c>
      <c r="H710" s="207" t="e">
        <f t="shared" ca="1" si="84"/>
        <v>#VALUE!</v>
      </c>
      <c r="I710" s="189">
        <f t="shared" ca="1" si="85"/>
        <v>0</v>
      </c>
      <c r="J710" s="189" t="e">
        <f t="shared" ca="1" si="86"/>
        <v>#VALUE!</v>
      </c>
      <c r="K710" s="207" t="e">
        <f t="shared" ca="1" si="87"/>
        <v>#VALUE!</v>
      </c>
    </row>
    <row r="711" spans="3:11" x14ac:dyDescent="0.25">
      <c r="C711" s="205" t="str">
        <f t="shared" ca="1" si="80"/>
        <v>IfcDistributionControlElement.ElementoDocumenti.Collaudo</v>
      </c>
      <c r="D711" s="205" t="str">
        <f t="array" aca="1" ref="D711" ca="1">IFERROR(INDEX(C$41:C$1185,SMALL(IF(C$41:C$1185&lt;&gt;"",ROW(C$41:C$1185)-ROW(C$41)+1),ROWS(D$41:D711))),"")</f>
        <v/>
      </c>
      <c r="E711" s="189" t="e">
        <f t="shared" ca="1" si="81"/>
        <v>#VALUE!</v>
      </c>
      <c r="F711" s="207" t="e">
        <f t="shared" ca="1" si="82"/>
        <v>#VALUE!</v>
      </c>
      <c r="G711" s="189" t="e">
        <f t="shared" ca="1" si="83"/>
        <v>#VALUE!</v>
      </c>
      <c r="H711" s="207" t="e">
        <f t="shared" ca="1" si="84"/>
        <v>#VALUE!</v>
      </c>
      <c r="I711" s="189">
        <f t="shared" ca="1" si="85"/>
        <v>0</v>
      </c>
      <c r="J711" s="189" t="e">
        <f t="shared" ca="1" si="86"/>
        <v>#VALUE!</v>
      </c>
      <c r="K711" s="207" t="e">
        <f t="shared" ca="1" si="87"/>
        <v>#VALUE!</v>
      </c>
    </row>
    <row r="712" spans="3:11" x14ac:dyDescent="0.25">
      <c r="C712" s="205" t="str">
        <f t="shared" ca="1" si="80"/>
        <v>IfcDistributionControlElement.ElementoDocumenti.Conformità</v>
      </c>
      <c r="D712" s="205" t="str">
        <f t="array" aca="1" ref="D712" ca="1">IFERROR(INDEX(C$41:C$1185,SMALL(IF(C$41:C$1185&lt;&gt;"",ROW(C$41:C$1185)-ROW(C$41)+1),ROWS(D$41:D712))),"")</f>
        <v/>
      </c>
      <c r="E712" s="189" t="e">
        <f t="shared" ca="1" si="81"/>
        <v>#VALUE!</v>
      </c>
      <c r="F712" s="207" t="e">
        <f t="shared" ca="1" si="82"/>
        <v>#VALUE!</v>
      </c>
      <c r="G712" s="189" t="e">
        <f t="shared" ca="1" si="83"/>
        <v>#VALUE!</v>
      </c>
      <c r="H712" s="207" t="e">
        <f t="shared" ca="1" si="84"/>
        <v>#VALUE!</v>
      </c>
      <c r="I712" s="189">
        <f t="shared" ca="1" si="85"/>
        <v>0</v>
      </c>
      <c r="J712" s="189" t="e">
        <f t="shared" ca="1" si="86"/>
        <v>#VALUE!</v>
      </c>
      <c r="K712" s="207" t="e">
        <f t="shared" ca="1" si="87"/>
        <v>#VALUE!</v>
      </c>
    </row>
    <row r="713" spans="3:11" x14ac:dyDescent="0.25">
      <c r="C713" s="205" t="str">
        <f t="shared" ca="1" si="80"/>
        <v/>
      </c>
      <c r="D713" s="205" t="str">
        <f t="array" aca="1" ref="D713" ca="1">IFERROR(INDEX(C$41:C$1185,SMALL(IF(C$41:C$1185&lt;&gt;"",ROW(C$41:C$1185)-ROW(C$41)+1),ROWS(D$41:D713))),"")</f>
        <v/>
      </c>
      <c r="E713" s="189" t="e">
        <f t="shared" ca="1" si="81"/>
        <v>#VALUE!</v>
      </c>
      <c r="F713" s="207" t="e">
        <f t="shared" ca="1" si="82"/>
        <v>#VALUE!</v>
      </c>
      <c r="G713" s="189" t="e">
        <f t="shared" ca="1" si="83"/>
        <v>#VALUE!</v>
      </c>
      <c r="H713" s="207" t="e">
        <f t="shared" ca="1" si="84"/>
        <v>#VALUE!</v>
      </c>
      <c r="I713" s="189">
        <f t="shared" ca="1" si="85"/>
        <v>0</v>
      </c>
      <c r="J713" s="189" t="e">
        <f t="shared" ca="1" si="86"/>
        <v>#VALUE!</v>
      </c>
      <c r="K713" s="207" t="e">
        <f t="shared" ca="1" si="87"/>
        <v>#VALUE!</v>
      </c>
    </row>
    <row r="714" spans="3:11" x14ac:dyDescent="0.25">
      <c r="C714" s="205" t="str">
        <f t="shared" ca="1" si="80"/>
        <v/>
      </c>
      <c r="D714" s="205" t="str">
        <f t="array" aca="1" ref="D714" ca="1">IFERROR(INDEX(C$41:C$1185,SMALL(IF(C$41:C$1185&lt;&gt;"",ROW(C$41:C$1185)-ROW(C$41)+1),ROWS(D$41:D714))),"")</f>
        <v/>
      </c>
      <c r="E714" s="189" t="e">
        <f t="shared" ca="1" si="81"/>
        <v>#VALUE!</v>
      </c>
      <c r="F714" s="207" t="e">
        <f t="shared" ca="1" si="82"/>
        <v>#VALUE!</v>
      </c>
      <c r="G714" s="189" t="e">
        <f t="shared" ca="1" si="83"/>
        <v>#VALUE!</v>
      </c>
      <c r="H714" s="207" t="e">
        <f t="shared" ca="1" si="84"/>
        <v>#VALUE!</v>
      </c>
      <c r="I714" s="189">
        <f t="shared" ca="1" si="85"/>
        <v>0</v>
      </c>
      <c r="J714" s="189" t="e">
        <f t="shared" ca="1" si="86"/>
        <v>#VALUE!</v>
      </c>
      <c r="K714" s="207" t="e">
        <f t="shared" ca="1" si="87"/>
        <v>#VALUE!</v>
      </c>
    </row>
    <row r="715" spans="3:11" x14ac:dyDescent="0.25">
      <c r="C715" s="205" t="str">
        <f t="shared" ca="1" si="80"/>
        <v/>
      </c>
      <c r="D715" s="205" t="str">
        <f t="array" aca="1" ref="D715" ca="1">IFERROR(INDEX(C$41:C$1185,SMALL(IF(C$41:C$1185&lt;&gt;"",ROW(C$41:C$1185)-ROW(C$41)+1),ROWS(D$41:D715))),"")</f>
        <v/>
      </c>
      <c r="E715" s="189" t="e">
        <f t="shared" ca="1" si="81"/>
        <v>#VALUE!</v>
      </c>
      <c r="F715" s="207" t="e">
        <f t="shared" ca="1" si="82"/>
        <v>#VALUE!</v>
      </c>
      <c r="G715" s="189" t="e">
        <f t="shared" ca="1" si="83"/>
        <v>#VALUE!</v>
      </c>
      <c r="H715" s="207" t="e">
        <f t="shared" ca="1" si="84"/>
        <v>#VALUE!</v>
      </c>
      <c r="I715" s="189">
        <f t="shared" ca="1" si="85"/>
        <v>0</v>
      </c>
      <c r="J715" s="189" t="e">
        <f t="shared" ca="1" si="86"/>
        <v>#VALUE!</v>
      </c>
      <c r="K715" s="207" t="e">
        <f t="shared" ca="1" si="87"/>
        <v>#VALUE!</v>
      </c>
    </row>
    <row r="716" spans="3:11" x14ac:dyDescent="0.25">
      <c r="C716" s="205" t="str">
        <f t="shared" ca="1" si="80"/>
        <v/>
      </c>
      <c r="D716" s="205" t="str">
        <f t="array" aca="1" ref="D716" ca="1">IFERROR(INDEX(C$41:C$1185,SMALL(IF(C$41:C$1185&lt;&gt;"",ROW(C$41:C$1185)-ROW(C$41)+1),ROWS(D$41:D716))),"")</f>
        <v/>
      </c>
      <c r="E716" s="189" t="e">
        <f t="shared" ca="1" si="81"/>
        <v>#VALUE!</v>
      </c>
      <c r="F716" s="207" t="e">
        <f t="shared" ca="1" si="82"/>
        <v>#VALUE!</v>
      </c>
      <c r="G716" s="189" t="e">
        <f t="shared" ca="1" si="83"/>
        <v>#VALUE!</v>
      </c>
      <c r="H716" s="207" t="e">
        <f t="shared" ca="1" si="84"/>
        <v>#VALUE!</v>
      </c>
      <c r="I716" s="189">
        <f t="shared" ca="1" si="85"/>
        <v>0</v>
      </c>
      <c r="J716" s="189" t="e">
        <f t="shared" ca="1" si="86"/>
        <v>#VALUE!</v>
      </c>
      <c r="K716" s="207" t="e">
        <f t="shared" ca="1" si="87"/>
        <v>#VALUE!</v>
      </c>
    </row>
    <row r="717" spans="3:11" x14ac:dyDescent="0.25">
      <c r="C717" s="205" t="str">
        <f t="shared" ca="1" si="80"/>
        <v/>
      </c>
      <c r="D717" s="205" t="str">
        <f t="array" aca="1" ref="D717" ca="1">IFERROR(INDEX(C$41:C$1185,SMALL(IF(C$41:C$1185&lt;&gt;"",ROW(C$41:C$1185)-ROW(C$41)+1),ROWS(D$41:D717))),"")</f>
        <v/>
      </c>
      <c r="E717" s="189" t="e">
        <f t="shared" ca="1" si="81"/>
        <v>#VALUE!</v>
      </c>
      <c r="F717" s="207" t="e">
        <f t="shared" ca="1" si="82"/>
        <v>#VALUE!</v>
      </c>
      <c r="G717" s="189" t="e">
        <f t="shared" ca="1" si="83"/>
        <v>#VALUE!</v>
      </c>
      <c r="H717" s="207" t="e">
        <f t="shared" ca="1" si="84"/>
        <v>#VALUE!</v>
      </c>
      <c r="I717" s="189">
        <f t="shared" ca="1" si="85"/>
        <v>0</v>
      </c>
      <c r="J717" s="189" t="e">
        <f t="shared" ca="1" si="86"/>
        <v>#VALUE!</v>
      </c>
      <c r="K717" s="207" t="e">
        <f t="shared" ca="1" si="87"/>
        <v>#VALUE!</v>
      </c>
    </row>
    <row r="718" spans="3:11" x14ac:dyDescent="0.25">
      <c r="C718" s="205" t="str">
        <f t="shared" ca="1" si="80"/>
        <v/>
      </c>
      <c r="D718" s="205" t="str">
        <f t="array" aca="1" ref="D718" ca="1">IFERROR(INDEX(C$41:C$1185,SMALL(IF(C$41:C$1185&lt;&gt;"",ROW(C$41:C$1185)-ROW(C$41)+1),ROWS(D$41:D718))),"")</f>
        <v/>
      </c>
      <c r="E718" s="189" t="e">
        <f t="shared" ca="1" si="81"/>
        <v>#VALUE!</v>
      </c>
      <c r="F718" s="207" t="e">
        <f t="shared" ca="1" si="82"/>
        <v>#VALUE!</v>
      </c>
      <c r="G718" s="189" t="e">
        <f t="shared" ca="1" si="83"/>
        <v>#VALUE!</v>
      </c>
      <c r="H718" s="207" t="e">
        <f t="shared" ca="1" si="84"/>
        <v>#VALUE!</v>
      </c>
      <c r="I718" s="189">
        <f t="shared" ca="1" si="85"/>
        <v>0</v>
      </c>
      <c r="J718" s="189" t="e">
        <f t="shared" ca="1" si="86"/>
        <v>#VALUE!</v>
      </c>
      <c r="K718" s="207" t="e">
        <f t="shared" ca="1" si="87"/>
        <v>#VALUE!</v>
      </c>
    </row>
    <row r="719" spans="3:11" x14ac:dyDescent="0.25">
      <c r="C719" s="205" t="str">
        <f t="shared" ca="1" si="80"/>
        <v/>
      </c>
      <c r="D719" s="205" t="str">
        <f t="array" aca="1" ref="D719" ca="1">IFERROR(INDEX(C$41:C$1185,SMALL(IF(C$41:C$1185&lt;&gt;"",ROW(C$41:C$1185)-ROW(C$41)+1),ROWS(D$41:D719))),"")</f>
        <v/>
      </c>
      <c r="E719" s="189" t="e">
        <f t="shared" ca="1" si="81"/>
        <v>#VALUE!</v>
      </c>
      <c r="F719" s="207" t="e">
        <f t="shared" ca="1" si="82"/>
        <v>#VALUE!</v>
      </c>
      <c r="G719" s="189" t="e">
        <f t="shared" ca="1" si="83"/>
        <v>#VALUE!</v>
      </c>
      <c r="H719" s="207" t="e">
        <f t="shared" ca="1" si="84"/>
        <v>#VALUE!</v>
      </c>
      <c r="I719" s="189">
        <f t="shared" ca="1" si="85"/>
        <v>0</v>
      </c>
      <c r="J719" s="189" t="e">
        <f t="shared" ca="1" si="86"/>
        <v>#VALUE!</v>
      </c>
      <c r="K719" s="207" t="e">
        <f t="shared" ca="1" si="87"/>
        <v>#VALUE!</v>
      </c>
    </row>
    <row r="720" spans="3:11" x14ac:dyDescent="0.25">
      <c r="C720" s="205" t="str">
        <f t="shared" ca="1" si="80"/>
        <v/>
      </c>
      <c r="D720" s="205" t="str">
        <f t="array" aca="1" ref="D720" ca="1">IFERROR(INDEX(C$41:C$1185,SMALL(IF(C$41:C$1185&lt;&gt;"",ROW(C$41:C$1185)-ROW(C$41)+1),ROWS(D$41:D720))),"")</f>
        <v/>
      </c>
      <c r="E720" s="189" t="e">
        <f t="shared" ca="1" si="81"/>
        <v>#VALUE!</v>
      </c>
      <c r="F720" s="207" t="e">
        <f t="shared" ca="1" si="82"/>
        <v>#VALUE!</v>
      </c>
      <c r="G720" s="189" t="e">
        <f t="shared" ca="1" si="83"/>
        <v>#VALUE!</v>
      </c>
      <c r="H720" s="207" t="e">
        <f t="shared" ca="1" si="84"/>
        <v>#VALUE!</v>
      </c>
      <c r="I720" s="189">
        <f t="shared" ca="1" si="85"/>
        <v>0</v>
      </c>
      <c r="J720" s="189" t="e">
        <f t="shared" ca="1" si="86"/>
        <v>#VALUE!</v>
      </c>
      <c r="K720" s="207" t="e">
        <f t="shared" ca="1" si="87"/>
        <v>#VALUE!</v>
      </c>
    </row>
    <row r="721" spans="3:11" x14ac:dyDescent="0.25">
      <c r="C721" s="205" t="str">
        <f t="shared" ca="1" si="80"/>
        <v/>
      </c>
      <c r="D721" s="205" t="str">
        <f t="array" aca="1" ref="D721" ca="1">IFERROR(INDEX(C$41:C$1185,SMALL(IF(C$41:C$1185&lt;&gt;"",ROW(C$41:C$1185)-ROW(C$41)+1),ROWS(D$41:D721))),"")</f>
        <v/>
      </c>
      <c r="E721" s="189" t="e">
        <f t="shared" ca="1" si="81"/>
        <v>#VALUE!</v>
      </c>
      <c r="F721" s="207" t="e">
        <f t="shared" ca="1" si="82"/>
        <v>#VALUE!</v>
      </c>
      <c r="G721" s="189" t="e">
        <f t="shared" ca="1" si="83"/>
        <v>#VALUE!</v>
      </c>
      <c r="H721" s="207" t="e">
        <f t="shared" ca="1" si="84"/>
        <v>#VALUE!</v>
      </c>
      <c r="I721" s="189">
        <f t="shared" ca="1" si="85"/>
        <v>0</v>
      </c>
      <c r="J721" s="189" t="e">
        <f t="shared" ca="1" si="86"/>
        <v>#VALUE!</v>
      </c>
      <c r="K721" s="207" t="e">
        <f t="shared" ca="1" si="87"/>
        <v>#VALUE!</v>
      </c>
    </row>
    <row r="722" spans="3:11" x14ac:dyDescent="0.25">
      <c r="C722" s="205" t="str">
        <f t="shared" ca="1" si="80"/>
        <v/>
      </c>
      <c r="D722" s="205" t="str">
        <f t="array" aca="1" ref="D722" ca="1">IFERROR(INDEX(C$41:C$1185,SMALL(IF(C$41:C$1185&lt;&gt;"",ROW(C$41:C$1185)-ROW(C$41)+1),ROWS(D$41:D722))),"")</f>
        <v/>
      </c>
      <c r="E722" s="189" t="e">
        <f t="shared" ca="1" si="81"/>
        <v>#VALUE!</v>
      </c>
      <c r="F722" s="207" t="e">
        <f t="shared" ca="1" si="82"/>
        <v>#VALUE!</v>
      </c>
      <c r="G722" s="189" t="e">
        <f t="shared" ca="1" si="83"/>
        <v>#VALUE!</v>
      </c>
      <c r="H722" s="207" t="e">
        <f t="shared" ca="1" si="84"/>
        <v>#VALUE!</v>
      </c>
      <c r="I722" s="189">
        <f t="shared" ca="1" si="85"/>
        <v>0</v>
      </c>
      <c r="J722" s="189" t="e">
        <f t="shared" ca="1" si="86"/>
        <v>#VALUE!</v>
      </c>
      <c r="K722" s="207" t="e">
        <f t="shared" ca="1" si="87"/>
        <v>#VALUE!</v>
      </c>
    </row>
    <row r="723" spans="3:11" x14ac:dyDescent="0.25">
      <c r="C723" s="205" t="str">
        <f t="shared" ca="1" si="80"/>
        <v/>
      </c>
      <c r="D723" s="205" t="str">
        <f t="array" aca="1" ref="D723" ca="1">IFERROR(INDEX(C$41:C$1185,SMALL(IF(C$41:C$1185&lt;&gt;"",ROW(C$41:C$1185)-ROW(C$41)+1),ROWS(D$41:D723))),"")</f>
        <v/>
      </c>
      <c r="E723" s="189" t="e">
        <f t="shared" ca="1" si="81"/>
        <v>#VALUE!</v>
      </c>
      <c r="F723" s="207" t="e">
        <f t="shared" ca="1" si="82"/>
        <v>#VALUE!</v>
      </c>
      <c r="G723" s="189" t="e">
        <f t="shared" ca="1" si="83"/>
        <v>#VALUE!</v>
      </c>
      <c r="H723" s="207" t="e">
        <f t="shared" ca="1" si="84"/>
        <v>#VALUE!</v>
      </c>
      <c r="I723" s="189">
        <f t="shared" ca="1" si="85"/>
        <v>0</v>
      </c>
      <c r="J723" s="189" t="e">
        <f t="shared" ca="1" si="86"/>
        <v>#VALUE!</v>
      </c>
      <c r="K723" s="207" t="e">
        <f t="shared" ca="1" si="87"/>
        <v>#VALUE!</v>
      </c>
    </row>
    <row r="724" spans="3:11" x14ac:dyDescent="0.25">
      <c r="C724" s="205" t="str">
        <f t="shared" ca="1" si="80"/>
        <v/>
      </c>
      <c r="D724" s="205" t="str">
        <f t="array" aca="1" ref="D724" ca="1">IFERROR(INDEX(C$41:C$1185,SMALL(IF(C$41:C$1185&lt;&gt;"",ROW(C$41:C$1185)-ROW(C$41)+1),ROWS(D$41:D724))),"")</f>
        <v/>
      </c>
      <c r="E724" s="189" t="e">
        <f t="shared" ca="1" si="81"/>
        <v>#VALUE!</v>
      </c>
      <c r="F724" s="207" t="e">
        <f t="shared" ca="1" si="82"/>
        <v>#VALUE!</v>
      </c>
      <c r="G724" s="189" t="e">
        <f t="shared" ca="1" si="83"/>
        <v>#VALUE!</v>
      </c>
      <c r="H724" s="207" t="e">
        <f t="shared" ca="1" si="84"/>
        <v>#VALUE!</v>
      </c>
      <c r="I724" s="189">
        <f t="shared" ca="1" si="85"/>
        <v>0</v>
      </c>
      <c r="J724" s="189" t="e">
        <f t="shared" ca="1" si="86"/>
        <v>#VALUE!</v>
      </c>
      <c r="K724" s="207" t="e">
        <f t="shared" ca="1" si="87"/>
        <v>#VALUE!</v>
      </c>
    </row>
    <row r="725" spans="3:11" x14ac:dyDescent="0.25">
      <c r="C725" s="205" t="str">
        <f t="shared" ca="1" si="80"/>
        <v/>
      </c>
      <c r="D725" s="205" t="str">
        <f t="array" aca="1" ref="D725" ca="1">IFERROR(INDEX(C$41:C$1185,SMALL(IF(C$41:C$1185&lt;&gt;"",ROW(C$41:C$1185)-ROW(C$41)+1),ROWS(D$41:D725))),"")</f>
        <v/>
      </c>
      <c r="E725" s="189" t="e">
        <f t="shared" ca="1" si="81"/>
        <v>#VALUE!</v>
      </c>
      <c r="F725" s="207" t="e">
        <f t="shared" ca="1" si="82"/>
        <v>#VALUE!</v>
      </c>
      <c r="G725" s="189" t="e">
        <f t="shared" ca="1" si="83"/>
        <v>#VALUE!</v>
      </c>
      <c r="H725" s="207" t="e">
        <f t="shared" ca="1" si="84"/>
        <v>#VALUE!</v>
      </c>
      <c r="I725" s="189">
        <f t="shared" ca="1" si="85"/>
        <v>0</v>
      </c>
      <c r="J725" s="189" t="e">
        <f t="shared" ca="1" si="86"/>
        <v>#VALUE!</v>
      </c>
      <c r="K725" s="207" t="e">
        <f t="shared" ca="1" si="87"/>
        <v>#VALUE!</v>
      </c>
    </row>
    <row r="726" spans="3:11" x14ac:dyDescent="0.25">
      <c r="C726" s="205" t="str">
        <f t="shared" ca="1" si="80"/>
        <v/>
      </c>
      <c r="D726" s="205" t="str">
        <f t="array" aca="1" ref="D726" ca="1">IFERROR(INDEX(C$41:C$1185,SMALL(IF(C$41:C$1185&lt;&gt;"",ROW(C$41:C$1185)-ROW(C$41)+1),ROWS(D$41:D726))),"")</f>
        <v/>
      </c>
      <c r="E726" s="189" t="e">
        <f t="shared" ca="1" si="81"/>
        <v>#VALUE!</v>
      </c>
      <c r="F726" s="207" t="e">
        <f t="shared" ca="1" si="82"/>
        <v>#VALUE!</v>
      </c>
      <c r="G726" s="189" t="e">
        <f t="shared" ca="1" si="83"/>
        <v>#VALUE!</v>
      </c>
      <c r="H726" s="207" t="e">
        <f t="shared" ca="1" si="84"/>
        <v>#VALUE!</v>
      </c>
      <c r="I726" s="189">
        <f t="shared" ca="1" si="85"/>
        <v>0</v>
      </c>
      <c r="J726" s="189" t="e">
        <f t="shared" ca="1" si="86"/>
        <v>#VALUE!</v>
      </c>
      <c r="K726" s="207" t="e">
        <f t="shared" ca="1" si="87"/>
        <v>#VALUE!</v>
      </c>
    </row>
    <row r="727" spans="3:11" x14ac:dyDescent="0.25">
      <c r="C727" s="205" t="str">
        <f t="shared" ca="1" si="80"/>
        <v/>
      </c>
      <c r="D727" s="205" t="str">
        <f t="array" aca="1" ref="D727" ca="1">IFERROR(INDEX(C$41:C$1185,SMALL(IF(C$41:C$1185&lt;&gt;"",ROW(C$41:C$1185)-ROW(C$41)+1),ROWS(D$41:D727))),"")</f>
        <v/>
      </c>
      <c r="E727" s="189" t="e">
        <f t="shared" ca="1" si="81"/>
        <v>#VALUE!</v>
      </c>
      <c r="F727" s="207" t="e">
        <f t="shared" ca="1" si="82"/>
        <v>#VALUE!</v>
      </c>
      <c r="G727" s="189" t="e">
        <f t="shared" ca="1" si="83"/>
        <v>#VALUE!</v>
      </c>
      <c r="H727" s="207" t="e">
        <f t="shared" ca="1" si="84"/>
        <v>#VALUE!</v>
      </c>
      <c r="I727" s="189">
        <f t="shared" ca="1" si="85"/>
        <v>0</v>
      </c>
      <c r="J727" s="189" t="e">
        <f t="shared" ca="1" si="86"/>
        <v>#VALUE!</v>
      </c>
      <c r="K727" s="207" t="e">
        <f t="shared" ca="1" si="87"/>
        <v>#VALUE!</v>
      </c>
    </row>
    <row r="728" spans="3:11" x14ac:dyDescent="0.25">
      <c r="C728" s="205" t="str">
        <f t="shared" ca="1" si="80"/>
        <v/>
      </c>
      <c r="D728" s="205" t="str">
        <f t="array" aca="1" ref="D728" ca="1">IFERROR(INDEX(C$41:C$1185,SMALL(IF(C$41:C$1185&lt;&gt;"",ROW(C$41:C$1185)-ROW(C$41)+1),ROWS(D$41:D728))),"")</f>
        <v/>
      </c>
      <c r="E728" s="189" t="e">
        <f t="shared" ca="1" si="81"/>
        <v>#VALUE!</v>
      </c>
      <c r="F728" s="207" t="e">
        <f t="shared" ca="1" si="82"/>
        <v>#VALUE!</v>
      </c>
      <c r="G728" s="189" t="e">
        <f t="shared" ca="1" si="83"/>
        <v>#VALUE!</v>
      </c>
      <c r="H728" s="207" t="e">
        <f t="shared" ca="1" si="84"/>
        <v>#VALUE!</v>
      </c>
      <c r="I728" s="189">
        <f t="shared" ca="1" si="85"/>
        <v>0</v>
      </c>
      <c r="J728" s="189" t="e">
        <f t="shared" ca="1" si="86"/>
        <v>#VALUE!</v>
      </c>
      <c r="K728" s="207" t="e">
        <f t="shared" ca="1" si="87"/>
        <v>#VALUE!</v>
      </c>
    </row>
    <row r="729" spans="3:11" x14ac:dyDescent="0.25">
      <c r="C729" s="205" t="str">
        <f t="shared" ca="1" si="80"/>
        <v/>
      </c>
      <c r="D729" s="205" t="str">
        <f t="array" aca="1" ref="D729" ca="1">IFERROR(INDEX(C$41:C$1185,SMALL(IF(C$41:C$1185&lt;&gt;"",ROW(C$41:C$1185)-ROW(C$41)+1),ROWS(D$41:D729))),"")</f>
        <v/>
      </c>
      <c r="E729" s="189" t="e">
        <f t="shared" ca="1" si="81"/>
        <v>#VALUE!</v>
      </c>
      <c r="F729" s="207" t="e">
        <f t="shared" ca="1" si="82"/>
        <v>#VALUE!</v>
      </c>
      <c r="G729" s="189" t="e">
        <f t="shared" ca="1" si="83"/>
        <v>#VALUE!</v>
      </c>
      <c r="H729" s="207" t="e">
        <f t="shared" ca="1" si="84"/>
        <v>#VALUE!</v>
      </c>
      <c r="I729" s="189">
        <f t="shared" ca="1" si="85"/>
        <v>0</v>
      </c>
      <c r="J729" s="189" t="e">
        <f t="shared" ca="1" si="86"/>
        <v>#VALUE!</v>
      </c>
      <c r="K729" s="207" t="e">
        <f t="shared" ca="1" si="87"/>
        <v>#VALUE!</v>
      </c>
    </row>
    <row r="730" spans="3:11" x14ac:dyDescent="0.25">
      <c r="C730" s="205" t="str">
        <f t="shared" ca="1" si="80"/>
        <v/>
      </c>
      <c r="D730" s="205" t="str">
        <f t="array" aca="1" ref="D730" ca="1">IFERROR(INDEX(C$41:C$1185,SMALL(IF(C$41:C$1185&lt;&gt;"",ROW(C$41:C$1185)-ROW(C$41)+1),ROWS(D$41:D730))),"")</f>
        <v/>
      </c>
      <c r="E730" s="189" t="e">
        <f t="shared" ca="1" si="81"/>
        <v>#VALUE!</v>
      </c>
      <c r="F730" s="207" t="e">
        <f t="shared" ca="1" si="82"/>
        <v>#VALUE!</v>
      </c>
      <c r="G730" s="189" t="e">
        <f t="shared" ca="1" si="83"/>
        <v>#VALUE!</v>
      </c>
      <c r="H730" s="207" t="e">
        <f t="shared" ca="1" si="84"/>
        <v>#VALUE!</v>
      </c>
      <c r="I730" s="189">
        <f t="shared" ca="1" si="85"/>
        <v>0</v>
      </c>
      <c r="J730" s="189" t="e">
        <f t="shared" ca="1" si="86"/>
        <v>#VALUE!</v>
      </c>
      <c r="K730" s="207" t="e">
        <f t="shared" ca="1" si="87"/>
        <v>#VALUE!</v>
      </c>
    </row>
    <row r="731" spans="3:11" x14ac:dyDescent="0.25">
      <c r="C731" s="205" t="str">
        <f t="shared" ca="1" si="80"/>
        <v>IfcDistributionChamberElement.ElementoCodifica.ClasseElementoTecnico</v>
      </c>
      <c r="D731" s="205" t="str">
        <f t="array" aca="1" ref="D731" ca="1">IFERROR(INDEX(C$41:C$1185,SMALL(IF(C$41:C$1185&lt;&gt;"",ROW(C$41:C$1185)-ROW(C$41)+1),ROWS(D$41:D731))),"")</f>
        <v/>
      </c>
      <c r="E731" s="189" t="e">
        <f t="shared" ca="1" si="81"/>
        <v>#VALUE!</v>
      </c>
      <c r="F731" s="207" t="e">
        <f t="shared" ca="1" si="82"/>
        <v>#VALUE!</v>
      </c>
      <c r="G731" s="189" t="e">
        <f t="shared" ca="1" si="83"/>
        <v>#VALUE!</v>
      </c>
      <c r="H731" s="207" t="e">
        <f t="shared" ca="1" si="84"/>
        <v>#VALUE!</v>
      </c>
      <c r="I731" s="189">
        <f t="shared" ca="1" si="85"/>
        <v>0</v>
      </c>
      <c r="J731" s="189" t="e">
        <f t="shared" ca="1" si="86"/>
        <v>#VALUE!</v>
      </c>
      <c r="K731" s="207" t="e">
        <f t="shared" ca="1" si="87"/>
        <v>#VALUE!</v>
      </c>
    </row>
    <row r="732" spans="3:11" x14ac:dyDescent="0.25">
      <c r="C732" s="205" t="str">
        <f t="shared" ca="1" si="80"/>
        <v>IfcDistributionChamberElement.ElementoFase.Stato</v>
      </c>
      <c r="D732" s="205" t="str">
        <f t="array" aca="1" ref="D732" ca="1">IFERROR(INDEX(C$41:C$1185,SMALL(IF(C$41:C$1185&lt;&gt;"",ROW(C$41:C$1185)-ROW(C$41)+1),ROWS(D$41:D732))),"")</f>
        <v/>
      </c>
      <c r="E732" s="189" t="e">
        <f t="shared" ca="1" si="81"/>
        <v>#VALUE!</v>
      </c>
      <c r="F732" s="207" t="e">
        <f t="shared" ca="1" si="82"/>
        <v>#VALUE!</v>
      </c>
      <c r="G732" s="189" t="e">
        <f t="shared" ca="1" si="83"/>
        <v>#VALUE!</v>
      </c>
      <c r="H732" s="207" t="e">
        <f t="shared" ca="1" si="84"/>
        <v>#VALUE!</v>
      </c>
      <c r="I732" s="189">
        <f t="shared" ca="1" si="85"/>
        <v>0</v>
      </c>
      <c r="J732" s="189" t="e">
        <f t="shared" ca="1" si="86"/>
        <v>#VALUE!</v>
      </c>
      <c r="K732" s="207" t="e">
        <f t="shared" ca="1" si="87"/>
        <v>#VALUE!</v>
      </c>
    </row>
    <row r="733" spans="3:11" x14ac:dyDescent="0.25">
      <c r="C733" s="205" t="str">
        <f t="shared" ca="1" si="80"/>
        <v/>
      </c>
      <c r="D733" s="205" t="str">
        <f t="array" aca="1" ref="D733" ca="1">IFERROR(INDEX(C$41:C$1185,SMALL(IF(C$41:C$1185&lt;&gt;"",ROW(C$41:C$1185)-ROW(C$41)+1),ROWS(D$41:D733))),"")</f>
        <v/>
      </c>
      <c r="E733" s="189" t="e">
        <f t="shared" ca="1" si="81"/>
        <v>#VALUE!</v>
      </c>
      <c r="F733" s="207" t="e">
        <f t="shared" ca="1" si="82"/>
        <v>#VALUE!</v>
      </c>
      <c r="G733" s="189" t="e">
        <f t="shared" ca="1" si="83"/>
        <v>#VALUE!</v>
      </c>
      <c r="H733" s="207" t="e">
        <f t="shared" ca="1" si="84"/>
        <v>#VALUE!</v>
      </c>
      <c r="I733" s="189">
        <f t="shared" ca="1" si="85"/>
        <v>0</v>
      </c>
      <c r="J733" s="189" t="e">
        <f t="shared" ca="1" si="86"/>
        <v>#VALUE!</v>
      </c>
      <c r="K733" s="207" t="e">
        <f t="shared" ca="1" si="87"/>
        <v>#VALUE!</v>
      </c>
    </row>
    <row r="734" spans="3:11" x14ac:dyDescent="0.25">
      <c r="C734" s="205" t="str">
        <f t="shared" ca="1" si="80"/>
        <v/>
      </c>
      <c r="D734" s="205" t="str">
        <f t="array" aca="1" ref="D734" ca="1">IFERROR(INDEX(C$41:C$1185,SMALL(IF(C$41:C$1185&lt;&gt;"",ROW(C$41:C$1185)-ROW(C$41)+1),ROWS(D$41:D734))),"")</f>
        <v/>
      </c>
      <c r="E734" s="189" t="e">
        <f t="shared" ca="1" si="81"/>
        <v>#VALUE!</v>
      </c>
      <c r="F734" s="207" t="e">
        <f t="shared" ca="1" si="82"/>
        <v>#VALUE!</v>
      </c>
      <c r="G734" s="189" t="e">
        <f t="shared" ca="1" si="83"/>
        <v>#VALUE!</v>
      </c>
      <c r="H734" s="207" t="e">
        <f t="shared" ca="1" si="84"/>
        <v>#VALUE!</v>
      </c>
      <c r="I734" s="189">
        <f t="shared" ca="1" si="85"/>
        <v>0</v>
      </c>
      <c r="J734" s="189" t="e">
        <f t="shared" ca="1" si="86"/>
        <v>#VALUE!</v>
      </c>
      <c r="K734" s="207" t="e">
        <f t="shared" ca="1" si="87"/>
        <v>#VALUE!</v>
      </c>
    </row>
    <row r="735" spans="3:11" x14ac:dyDescent="0.25">
      <c r="C735" s="205" t="str">
        <f t="shared" ca="1" si="80"/>
        <v/>
      </c>
      <c r="D735" s="205" t="str">
        <f t="array" aca="1" ref="D735" ca="1">IFERROR(INDEX(C$41:C$1185,SMALL(IF(C$41:C$1185&lt;&gt;"",ROW(C$41:C$1185)-ROW(C$41)+1),ROWS(D$41:D735))),"")</f>
        <v/>
      </c>
      <c r="E735" s="189" t="e">
        <f t="shared" ca="1" si="81"/>
        <v>#VALUE!</v>
      </c>
      <c r="F735" s="207" t="e">
        <f t="shared" ca="1" si="82"/>
        <v>#VALUE!</v>
      </c>
      <c r="G735" s="189" t="e">
        <f t="shared" ca="1" si="83"/>
        <v>#VALUE!</v>
      </c>
      <c r="H735" s="207" t="e">
        <f t="shared" ca="1" si="84"/>
        <v>#VALUE!</v>
      </c>
      <c r="I735" s="189">
        <f t="shared" ca="1" si="85"/>
        <v>0</v>
      </c>
      <c r="J735" s="189" t="e">
        <f t="shared" ca="1" si="86"/>
        <v>#VALUE!</v>
      </c>
      <c r="K735" s="207" t="e">
        <f t="shared" ca="1" si="87"/>
        <v>#VALUE!</v>
      </c>
    </row>
    <row r="736" spans="3:11" x14ac:dyDescent="0.25">
      <c r="C736" s="205" t="str">
        <f t="shared" ca="1" si="80"/>
        <v>IfcDistributionChamberElement.ElementoDocumenti.DB</v>
      </c>
      <c r="D736" s="205" t="str">
        <f t="array" aca="1" ref="D736" ca="1">IFERROR(INDEX(C$41:C$1185,SMALL(IF(C$41:C$1185&lt;&gt;"",ROW(C$41:C$1185)-ROW(C$41)+1),ROWS(D$41:D736))),"")</f>
        <v/>
      </c>
      <c r="E736" s="189" t="e">
        <f t="shared" ca="1" si="81"/>
        <v>#VALUE!</v>
      </c>
      <c r="F736" s="207" t="e">
        <f t="shared" ca="1" si="82"/>
        <v>#VALUE!</v>
      </c>
      <c r="G736" s="189" t="e">
        <f t="shared" ca="1" si="83"/>
        <v>#VALUE!</v>
      </c>
      <c r="H736" s="207" t="e">
        <f t="shared" ca="1" si="84"/>
        <v>#VALUE!</v>
      </c>
      <c r="I736" s="189">
        <f t="shared" ca="1" si="85"/>
        <v>0</v>
      </c>
      <c r="J736" s="189" t="e">
        <f t="shared" ca="1" si="86"/>
        <v>#VALUE!</v>
      </c>
      <c r="K736" s="207" t="e">
        <f t="shared" ca="1" si="87"/>
        <v>#VALUE!</v>
      </c>
    </row>
    <row r="737" spans="3:11" x14ac:dyDescent="0.25">
      <c r="C737" s="205" t="str">
        <f t="shared" ca="1" si="80"/>
        <v/>
      </c>
      <c r="D737" s="205" t="str">
        <f t="array" aca="1" ref="D737" ca="1">IFERROR(INDEX(C$41:C$1185,SMALL(IF(C$41:C$1185&lt;&gt;"",ROW(C$41:C$1185)-ROW(C$41)+1),ROWS(D$41:D737))),"")</f>
        <v/>
      </c>
      <c r="E737" s="189" t="e">
        <f t="shared" ca="1" si="81"/>
        <v>#VALUE!</v>
      </c>
      <c r="F737" s="207" t="e">
        <f t="shared" ca="1" si="82"/>
        <v>#VALUE!</v>
      </c>
      <c r="G737" s="189" t="e">
        <f t="shared" ca="1" si="83"/>
        <v>#VALUE!</v>
      </c>
      <c r="H737" s="207" t="e">
        <f t="shared" ca="1" si="84"/>
        <v>#VALUE!</v>
      </c>
      <c r="I737" s="189">
        <f t="shared" ca="1" si="85"/>
        <v>0</v>
      </c>
      <c r="J737" s="189" t="e">
        <f t="shared" ca="1" si="86"/>
        <v>#VALUE!</v>
      </c>
      <c r="K737" s="207" t="e">
        <f t="shared" ca="1" si="87"/>
        <v>#VALUE!</v>
      </c>
    </row>
    <row r="738" spans="3:11" x14ac:dyDescent="0.25">
      <c r="C738" s="205" t="str">
        <f t="shared" ca="1" si="80"/>
        <v/>
      </c>
      <c r="D738" s="205" t="str">
        <f t="array" aca="1" ref="D738" ca="1">IFERROR(INDEX(C$41:C$1185,SMALL(IF(C$41:C$1185&lt;&gt;"",ROW(C$41:C$1185)-ROW(C$41)+1),ROWS(D$41:D738))),"")</f>
        <v/>
      </c>
      <c r="E738" s="189" t="e">
        <f t="shared" ca="1" si="81"/>
        <v>#VALUE!</v>
      </c>
      <c r="F738" s="207" t="e">
        <f t="shared" ca="1" si="82"/>
        <v>#VALUE!</v>
      </c>
      <c r="G738" s="189" t="e">
        <f t="shared" ca="1" si="83"/>
        <v>#VALUE!</v>
      </c>
      <c r="H738" s="207" t="e">
        <f t="shared" ca="1" si="84"/>
        <v>#VALUE!</v>
      </c>
      <c r="I738" s="189">
        <f t="shared" ca="1" si="85"/>
        <v>0</v>
      </c>
      <c r="J738" s="189" t="e">
        <f t="shared" ca="1" si="86"/>
        <v>#VALUE!</v>
      </c>
      <c r="K738" s="207" t="e">
        <f t="shared" ca="1" si="87"/>
        <v>#VALUE!</v>
      </c>
    </row>
    <row r="739" spans="3:11" x14ac:dyDescent="0.25">
      <c r="C739" s="205" t="str">
        <f t="shared" ca="1" si="80"/>
        <v/>
      </c>
      <c r="D739" s="205" t="str">
        <f t="array" aca="1" ref="D739" ca="1">IFERROR(INDEX(C$41:C$1185,SMALL(IF(C$41:C$1185&lt;&gt;"",ROW(C$41:C$1185)-ROW(C$41)+1),ROWS(D$41:D739))),"")</f>
        <v/>
      </c>
      <c r="E739" s="189" t="e">
        <f t="shared" ca="1" si="81"/>
        <v>#VALUE!</v>
      </c>
      <c r="F739" s="207" t="e">
        <f t="shared" ca="1" si="82"/>
        <v>#VALUE!</v>
      </c>
      <c r="G739" s="189" t="e">
        <f t="shared" ca="1" si="83"/>
        <v>#VALUE!</v>
      </c>
      <c r="H739" s="207" t="e">
        <f t="shared" ca="1" si="84"/>
        <v>#VALUE!</v>
      </c>
      <c r="I739" s="189">
        <f t="shared" ca="1" si="85"/>
        <v>0</v>
      </c>
      <c r="J739" s="189" t="e">
        <f t="shared" ca="1" si="86"/>
        <v>#VALUE!</v>
      </c>
      <c r="K739" s="207" t="e">
        <f t="shared" ca="1" si="87"/>
        <v>#VALUE!</v>
      </c>
    </row>
    <row r="740" spans="3:11" x14ac:dyDescent="0.25">
      <c r="C740" s="205" t="str">
        <f t="shared" ca="1" si="80"/>
        <v/>
      </c>
      <c r="D740" s="205" t="str">
        <f t="array" aca="1" ref="D740" ca="1">IFERROR(INDEX(C$41:C$1185,SMALL(IF(C$41:C$1185&lt;&gt;"",ROW(C$41:C$1185)-ROW(C$41)+1),ROWS(D$41:D740))),"")</f>
        <v/>
      </c>
      <c r="E740" s="189" t="e">
        <f t="shared" ca="1" si="81"/>
        <v>#VALUE!</v>
      </c>
      <c r="F740" s="207" t="e">
        <f t="shared" ca="1" si="82"/>
        <v>#VALUE!</v>
      </c>
      <c r="G740" s="189" t="e">
        <f t="shared" ca="1" si="83"/>
        <v>#VALUE!</v>
      </c>
      <c r="H740" s="207" t="e">
        <f t="shared" ca="1" si="84"/>
        <v>#VALUE!</v>
      </c>
      <c r="I740" s="189">
        <f t="shared" ca="1" si="85"/>
        <v>0</v>
      </c>
      <c r="J740" s="189" t="e">
        <f t="shared" ca="1" si="86"/>
        <v>#VALUE!</v>
      </c>
      <c r="K740" s="207" t="e">
        <f t="shared" ca="1" si="87"/>
        <v>#VALUE!</v>
      </c>
    </row>
    <row r="741" spans="3:11" x14ac:dyDescent="0.25">
      <c r="C741" s="205" t="str">
        <f t="shared" ca="1" si="80"/>
        <v/>
      </c>
      <c r="D741" s="205" t="str">
        <f t="array" aca="1" ref="D741" ca="1">IFERROR(INDEX(C$41:C$1185,SMALL(IF(C$41:C$1185&lt;&gt;"",ROW(C$41:C$1185)-ROW(C$41)+1),ROWS(D$41:D741))),"")</f>
        <v/>
      </c>
      <c r="E741" s="189" t="e">
        <f t="shared" ca="1" si="81"/>
        <v>#VALUE!</v>
      </c>
      <c r="F741" s="207" t="e">
        <f t="shared" ca="1" si="82"/>
        <v>#VALUE!</v>
      </c>
      <c r="G741" s="189" t="e">
        <f t="shared" ca="1" si="83"/>
        <v>#VALUE!</v>
      </c>
      <c r="H741" s="207" t="e">
        <f t="shared" ca="1" si="84"/>
        <v>#VALUE!</v>
      </c>
      <c r="I741" s="189">
        <f t="shared" ca="1" si="85"/>
        <v>0</v>
      </c>
      <c r="J741" s="189" t="e">
        <f t="shared" ca="1" si="86"/>
        <v>#VALUE!</v>
      </c>
      <c r="K741" s="207" t="e">
        <f t="shared" ca="1" si="87"/>
        <v>#VALUE!</v>
      </c>
    </row>
    <row r="742" spans="3:11" x14ac:dyDescent="0.25">
      <c r="C742" s="205" t="str">
        <f t="shared" ca="1" si="80"/>
        <v/>
      </c>
      <c r="D742" s="205" t="str">
        <f t="array" aca="1" ref="D742" ca="1">IFERROR(INDEX(C$41:C$1185,SMALL(IF(C$41:C$1185&lt;&gt;"",ROW(C$41:C$1185)-ROW(C$41)+1),ROWS(D$41:D742))),"")</f>
        <v/>
      </c>
      <c r="E742" s="189" t="e">
        <f t="shared" ca="1" si="81"/>
        <v>#VALUE!</v>
      </c>
      <c r="F742" s="207" t="e">
        <f t="shared" ca="1" si="82"/>
        <v>#VALUE!</v>
      </c>
      <c r="G742" s="189" t="e">
        <f t="shared" ca="1" si="83"/>
        <v>#VALUE!</v>
      </c>
      <c r="H742" s="207" t="e">
        <f t="shared" ca="1" si="84"/>
        <v>#VALUE!</v>
      </c>
      <c r="I742" s="189">
        <f t="shared" ca="1" si="85"/>
        <v>0</v>
      </c>
      <c r="J742" s="189" t="e">
        <f t="shared" ca="1" si="86"/>
        <v>#VALUE!</v>
      </c>
      <c r="K742" s="207" t="e">
        <f t="shared" ca="1" si="87"/>
        <v>#VALUE!</v>
      </c>
    </row>
    <row r="743" spans="3:11" x14ac:dyDescent="0.25">
      <c r="C743" s="205" t="str">
        <f t="shared" ca="1" si="80"/>
        <v/>
      </c>
      <c r="D743" s="205" t="str">
        <f t="array" aca="1" ref="D743" ca="1">IFERROR(INDEX(C$41:C$1185,SMALL(IF(C$41:C$1185&lt;&gt;"",ROW(C$41:C$1185)-ROW(C$41)+1),ROWS(D$41:D743))),"")</f>
        <v/>
      </c>
      <c r="E743" s="189" t="e">
        <f t="shared" ca="1" si="81"/>
        <v>#VALUE!</v>
      </c>
      <c r="F743" s="207" t="e">
        <f t="shared" ca="1" si="82"/>
        <v>#VALUE!</v>
      </c>
      <c r="G743" s="189" t="e">
        <f t="shared" ca="1" si="83"/>
        <v>#VALUE!</v>
      </c>
      <c r="H743" s="207" t="e">
        <f t="shared" ca="1" si="84"/>
        <v>#VALUE!</v>
      </c>
      <c r="I743" s="189">
        <f t="shared" ca="1" si="85"/>
        <v>0</v>
      </c>
      <c r="J743" s="189" t="e">
        <f t="shared" ca="1" si="86"/>
        <v>#VALUE!</v>
      </c>
      <c r="K743" s="207" t="e">
        <f t="shared" ca="1" si="87"/>
        <v>#VALUE!</v>
      </c>
    </row>
    <row r="744" spans="3:11" x14ac:dyDescent="0.25">
      <c r="C744" s="205" t="str">
        <f t="shared" ca="1" si="80"/>
        <v/>
      </c>
      <c r="D744" s="205" t="str">
        <f t="array" aca="1" ref="D744" ca="1">IFERROR(INDEX(C$41:C$1185,SMALL(IF(C$41:C$1185&lt;&gt;"",ROW(C$41:C$1185)-ROW(C$41)+1),ROWS(D$41:D744))),"")</f>
        <v/>
      </c>
      <c r="E744" s="189" t="e">
        <f t="shared" ca="1" si="81"/>
        <v>#VALUE!</v>
      </c>
      <c r="F744" s="207" t="e">
        <f t="shared" ca="1" si="82"/>
        <v>#VALUE!</v>
      </c>
      <c r="G744" s="189" t="e">
        <f t="shared" ca="1" si="83"/>
        <v>#VALUE!</v>
      </c>
      <c r="H744" s="207" t="e">
        <f t="shared" ca="1" si="84"/>
        <v>#VALUE!</v>
      </c>
      <c r="I744" s="189">
        <f t="shared" ca="1" si="85"/>
        <v>0</v>
      </c>
      <c r="J744" s="189" t="e">
        <f t="shared" ca="1" si="86"/>
        <v>#VALUE!</v>
      </c>
      <c r="K744" s="207" t="e">
        <f t="shared" ca="1" si="87"/>
        <v>#VALUE!</v>
      </c>
    </row>
    <row r="745" spans="3:11" x14ac:dyDescent="0.25">
      <c r="C745" s="205" t="str">
        <f t="shared" ref="C745:C808" ca="1" si="88">OFFSET($C$5,(ROW()-ROW($C$40)-1)-(ROW($C$36)-ROW($C$5)+1)*ROUNDDOWN((ROW()-ROW($C$40)-1)/(ROW($C$36)-ROW($C$5)+1),0),ROUNDDOWN((ROW()-ROW($C$40)-1)/(ROW($C$36)-ROW($C$5)+1),0))</f>
        <v>IfcEnergyConversionDevice.ElementoDatiAnagrafici.Numero_di_serie</v>
      </c>
      <c r="D745" s="205" t="str">
        <f t="array" aca="1" ref="D745" ca="1">IFERROR(INDEX(C$41:C$1185,SMALL(IF(C$41:C$1185&lt;&gt;"",ROW(C$41:C$1185)-ROW(C$41)+1),ROWS(D$41:D745))),"")</f>
        <v/>
      </c>
      <c r="E745" s="189" t="e">
        <f t="shared" ca="1" si="81"/>
        <v>#VALUE!</v>
      </c>
      <c r="F745" s="207" t="e">
        <f t="shared" ca="1" si="82"/>
        <v>#VALUE!</v>
      </c>
      <c r="G745" s="189" t="e">
        <f t="shared" ca="1" si="83"/>
        <v>#VALUE!</v>
      </c>
      <c r="H745" s="207" t="e">
        <f t="shared" ca="1" si="84"/>
        <v>#VALUE!</v>
      </c>
      <c r="I745" s="189">
        <f t="shared" ca="1" si="85"/>
        <v>0</v>
      </c>
      <c r="J745" s="189" t="e">
        <f t="shared" ca="1" si="86"/>
        <v>#VALUE!</v>
      </c>
      <c r="K745" s="207" t="e">
        <f t="shared" ca="1" si="87"/>
        <v>#VALUE!</v>
      </c>
    </row>
    <row r="746" spans="3:11" x14ac:dyDescent="0.25">
      <c r="C746" s="205" t="str">
        <f t="shared" ca="1" si="88"/>
        <v>IfcEnergyConversionDevice.ElementoDatiAnagrafici.Fornitore</v>
      </c>
      <c r="D746" s="205" t="str">
        <f t="array" aca="1" ref="D746" ca="1">IFERROR(INDEX(C$41:C$1185,SMALL(IF(C$41:C$1185&lt;&gt;"",ROW(C$41:C$1185)-ROW(C$41)+1),ROWS(D$41:D746))),"")</f>
        <v/>
      </c>
      <c r="E746" s="189" t="e">
        <f t="shared" ref="E746:E809" ca="1" si="89">FIND(".",D746)</f>
        <v>#VALUE!</v>
      </c>
      <c r="F746" s="207" t="e">
        <f t="shared" ref="F746:F809" ca="1" si="90">LEFT(D746,E746-1)</f>
        <v>#VALUE!</v>
      </c>
      <c r="G746" s="189" t="e">
        <f t="shared" ref="G746:G809" ca="1" si="91">FIND(".",D746,E746+1)</f>
        <v>#VALUE!</v>
      </c>
      <c r="H746" s="207" t="e">
        <f t="shared" ref="H746:H809" ca="1" si="92">MID(D746,E746+1,G746-E746-1)</f>
        <v>#VALUE!</v>
      </c>
      <c r="I746" s="189">
        <f t="shared" ref="I746:I809" ca="1" si="93">LEN(D746)</f>
        <v>0</v>
      </c>
      <c r="J746" s="189" t="e">
        <f t="shared" ref="J746:J809" ca="1" si="94">I746-G746</f>
        <v>#VALUE!</v>
      </c>
      <c r="K746" s="207" t="e">
        <f t="shared" ref="K746:K809" ca="1" si="95">MID(D746,G746+1,J746)</f>
        <v>#VALUE!</v>
      </c>
    </row>
    <row r="747" spans="3:11" x14ac:dyDescent="0.25">
      <c r="C747" s="205" t="str">
        <f t="shared" ca="1" si="88"/>
        <v>IfcEnergyConversionDevice.ElementoDatiAnagrafici.Installatore</v>
      </c>
      <c r="D747" s="205" t="str">
        <f t="array" aca="1" ref="D747" ca="1">IFERROR(INDEX(C$41:C$1185,SMALL(IF(C$41:C$1185&lt;&gt;"",ROW(C$41:C$1185)-ROW(C$41)+1),ROWS(D$41:D747))),"")</f>
        <v/>
      </c>
      <c r="E747" s="189" t="e">
        <f t="shared" ca="1" si="89"/>
        <v>#VALUE!</v>
      </c>
      <c r="F747" s="207" t="e">
        <f t="shared" ca="1" si="90"/>
        <v>#VALUE!</v>
      </c>
      <c r="G747" s="189" t="e">
        <f t="shared" ca="1" si="91"/>
        <v>#VALUE!</v>
      </c>
      <c r="H747" s="207" t="e">
        <f t="shared" ca="1" si="92"/>
        <v>#VALUE!</v>
      </c>
      <c r="I747" s="189">
        <f t="shared" ca="1" si="93"/>
        <v>0</v>
      </c>
      <c r="J747" s="189" t="e">
        <f t="shared" ca="1" si="94"/>
        <v>#VALUE!</v>
      </c>
      <c r="K747" s="207" t="e">
        <f t="shared" ca="1" si="95"/>
        <v>#VALUE!</v>
      </c>
    </row>
    <row r="748" spans="3:11" x14ac:dyDescent="0.25">
      <c r="C748" s="205" t="str">
        <f t="shared" ca="1" si="88"/>
        <v>IfcEnergyConversionDevice.ElementoDatiAnagrafici.Descrizione</v>
      </c>
      <c r="D748" s="205" t="str">
        <f t="array" aca="1" ref="D748" ca="1">IFERROR(INDEX(C$41:C$1185,SMALL(IF(C$41:C$1185&lt;&gt;"",ROW(C$41:C$1185)-ROW(C$41)+1),ROWS(D$41:D748))),"")</f>
        <v/>
      </c>
      <c r="E748" s="189" t="e">
        <f t="shared" ca="1" si="89"/>
        <v>#VALUE!</v>
      </c>
      <c r="F748" s="207" t="e">
        <f t="shared" ca="1" si="90"/>
        <v>#VALUE!</v>
      </c>
      <c r="G748" s="189" t="e">
        <f t="shared" ca="1" si="91"/>
        <v>#VALUE!</v>
      </c>
      <c r="H748" s="207" t="e">
        <f t="shared" ca="1" si="92"/>
        <v>#VALUE!</v>
      </c>
      <c r="I748" s="189">
        <f t="shared" ca="1" si="93"/>
        <v>0</v>
      </c>
      <c r="J748" s="189" t="e">
        <f t="shared" ca="1" si="94"/>
        <v>#VALUE!</v>
      </c>
      <c r="K748" s="207" t="e">
        <f t="shared" ca="1" si="95"/>
        <v>#VALUE!</v>
      </c>
    </row>
    <row r="749" spans="3:11" x14ac:dyDescent="0.25">
      <c r="C749" s="205" t="str">
        <f t="shared" ca="1" si="88"/>
        <v>IfcEnergyConversionDevice.ElementoDatiAnagrafici.Modello</v>
      </c>
      <c r="D749" s="205" t="str">
        <f t="array" aca="1" ref="D749" ca="1">IFERROR(INDEX(C$41:C$1185,SMALL(IF(C$41:C$1185&lt;&gt;"",ROW(C$41:C$1185)-ROW(C$41)+1),ROWS(D$41:D749))),"")</f>
        <v/>
      </c>
      <c r="E749" s="189" t="e">
        <f t="shared" ca="1" si="89"/>
        <v>#VALUE!</v>
      </c>
      <c r="F749" s="207" t="e">
        <f t="shared" ca="1" si="90"/>
        <v>#VALUE!</v>
      </c>
      <c r="G749" s="189" t="e">
        <f t="shared" ca="1" si="91"/>
        <v>#VALUE!</v>
      </c>
      <c r="H749" s="207" t="e">
        <f t="shared" ca="1" si="92"/>
        <v>#VALUE!</v>
      </c>
      <c r="I749" s="189">
        <f t="shared" ca="1" si="93"/>
        <v>0</v>
      </c>
      <c r="J749" s="189" t="e">
        <f t="shared" ca="1" si="94"/>
        <v>#VALUE!</v>
      </c>
      <c r="K749" s="207" t="e">
        <f t="shared" ca="1" si="95"/>
        <v>#VALUE!</v>
      </c>
    </row>
    <row r="750" spans="3:11" x14ac:dyDescent="0.25">
      <c r="C750" s="205" t="str">
        <f t="shared" ca="1" si="88"/>
        <v>IfcEnergyConversionDevice.ElementoDatiAnagrafici.Produttore</v>
      </c>
      <c r="D750" s="205" t="str">
        <f t="array" aca="1" ref="D750" ca="1">IFERROR(INDEX(C$41:C$1185,SMALL(IF(C$41:C$1185&lt;&gt;"",ROW(C$41:C$1185)-ROW(C$41)+1),ROWS(D$41:D750))),"")</f>
        <v/>
      </c>
      <c r="E750" s="189" t="e">
        <f t="shared" ca="1" si="89"/>
        <v>#VALUE!</v>
      </c>
      <c r="F750" s="207" t="e">
        <f t="shared" ca="1" si="90"/>
        <v>#VALUE!</v>
      </c>
      <c r="G750" s="189" t="e">
        <f t="shared" ca="1" si="91"/>
        <v>#VALUE!</v>
      </c>
      <c r="H750" s="207" t="e">
        <f t="shared" ca="1" si="92"/>
        <v>#VALUE!</v>
      </c>
      <c r="I750" s="189">
        <f t="shared" ca="1" si="93"/>
        <v>0</v>
      </c>
      <c r="J750" s="189" t="e">
        <f t="shared" ca="1" si="94"/>
        <v>#VALUE!</v>
      </c>
      <c r="K750" s="207" t="e">
        <f t="shared" ca="1" si="95"/>
        <v>#VALUE!</v>
      </c>
    </row>
    <row r="751" spans="3:11" x14ac:dyDescent="0.25">
      <c r="C751" s="205" t="str">
        <f t="shared" ca="1" si="88"/>
        <v/>
      </c>
      <c r="D751" s="205" t="str">
        <f t="array" aca="1" ref="D751" ca="1">IFERROR(INDEX(C$41:C$1185,SMALL(IF(C$41:C$1185&lt;&gt;"",ROW(C$41:C$1185)-ROW(C$41)+1),ROWS(D$41:D751))),"")</f>
        <v/>
      </c>
      <c r="E751" s="189" t="e">
        <f t="shared" ca="1" si="89"/>
        <v>#VALUE!</v>
      </c>
      <c r="F751" s="207" t="e">
        <f t="shared" ca="1" si="90"/>
        <v>#VALUE!</v>
      </c>
      <c r="G751" s="189" t="e">
        <f t="shared" ca="1" si="91"/>
        <v>#VALUE!</v>
      </c>
      <c r="H751" s="207" t="e">
        <f t="shared" ca="1" si="92"/>
        <v>#VALUE!</v>
      </c>
      <c r="I751" s="189">
        <f t="shared" ca="1" si="93"/>
        <v>0</v>
      </c>
      <c r="J751" s="189" t="e">
        <f t="shared" ca="1" si="94"/>
        <v>#VALUE!</v>
      </c>
      <c r="K751" s="207" t="e">
        <f t="shared" ca="1" si="95"/>
        <v>#VALUE!</v>
      </c>
    </row>
    <row r="752" spans="3:11" x14ac:dyDescent="0.25">
      <c r="C752" s="205" t="str">
        <f t="shared" ca="1" si="88"/>
        <v/>
      </c>
      <c r="D752" s="205" t="str">
        <f t="array" aca="1" ref="D752" ca="1">IFERROR(INDEX(C$41:C$1185,SMALL(IF(C$41:C$1185&lt;&gt;"",ROW(C$41:C$1185)-ROW(C$41)+1),ROWS(D$41:D752))),"")</f>
        <v/>
      </c>
      <c r="E752" s="189" t="e">
        <f t="shared" ca="1" si="89"/>
        <v>#VALUE!</v>
      </c>
      <c r="F752" s="207" t="e">
        <f t="shared" ca="1" si="90"/>
        <v>#VALUE!</v>
      </c>
      <c r="G752" s="189" t="e">
        <f t="shared" ca="1" si="91"/>
        <v>#VALUE!</v>
      </c>
      <c r="H752" s="207" t="e">
        <f t="shared" ca="1" si="92"/>
        <v>#VALUE!</v>
      </c>
      <c r="I752" s="189">
        <f t="shared" ca="1" si="93"/>
        <v>0</v>
      </c>
      <c r="J752" s="189" t="e">
        <f t="shared" ca="1" si="94"/>
        <v>#VALUE!</v>
      </c>
      <c r="K752" s="207" t="e">
        <f t="shared" ca="1" si="95"/>
        <v>#VALUE!</v>
      </c>
    </row>
    <row r="753" spans="3:11" x14ac:dyDescent="0.25">
      <c r="C753" s="205" t="str">
        <f t="shared" ca="1" si="88"/>
        <v/>
      </c>
      <c r="D753" s="205" t="str">
        <f t="array" aca="1" ref="D753" ca="1">IFERROR(INDEX(C$41:C$1185,SMALL(IF(C$41:C$1185&lt;&gt;"",ROW(C$41:C$1185)-ROW(C$41)+1),ROWS(D$41:D753))),"")</f>
        <v/>
      </c>
      <c r="E753" s="189" t="e">
        <f t="shared" ca="1" si="89"/>
        <v>#VALUE!</v>
      </c>
      <c r="F753" s="207" t="e">
        <f t="shared" ca="1" si="90"/>
        <v>#VALUE!</v>
      </c>
      <c r="G753" s="189" t="e">
        <f t="shared" ca="1" si="91"/>
        <v>#VALUE!</v>
      </c>
      <c r="H753" s="207" t="e">
        <f t="shared" ca="1" si="92"/>
        <v>#VALUE!</v>
      </c>
      <c r="I753" s="189">
        <f t="shared" ca="1" si="93"/>
        <v>0</v>
      </c>
      <c r="J753" s="189" t="e">
        <f t="shared" ca="1" si="94"/>
        <v>#VALUE!</v>
      </c>
      <c r="K753" s="207" t="e">
        <f t="shared" ca="1" si="95"/>
        <v>#VALUE!</v>
      </c>
    </row>
    <row r="754" spans="3:11" x14ac:dyDescent="0.25">
      <c r="C754" s="205" t="str">
        <f t="shared" ca="1" si="88"/>
        <v/>
      </c>
      <c r="D754" s="205" t="str">
        <f t="array" aca="1" ref="D754" ca="1">IFERROR(INDEX(C$41:C$1185,SMALL(IF(C$41:C$1185&lt;&gt;"",ROW(C$41:C$1185)-ROW(C$41)+1),ROWS(D$41:D754))),"")</f>
        <v/>
      </c>
      <c r="E754" s="189" t="e">
        <f t="shared" ca="1" si="89"/>
        <v>#VALUE!</v>
      </c>
      <c r="F754" s="207" t="e">
        <f t="shared" ca="1" si="90"/>
        <v>#VALUE!</v>
      </c>
      <c r="G754" s="189" t="e">
        <f t="shared" ca="1" si="91"/>
        <v>#VALUE!</v>
      </c>
      <c r="H754" s="207" t="e">
        <f t="shared" ca="1" si="92"/>
        <v>#VALUE!</v>
      </c>
      <c r="I754" s="189">
        <f t="shared" ca="1" si="93"/>
        <v>0</v>
      </c>
      <c r="J754" s="189" t="e">
        <f t="shared" ca="1" si="94"/>
        <v>#VALUE!</v>
      </c>
      <c r="K754" s="207" t="e">
        <f t="shared" ca="1" si="95"/>
        <v>#VALUE!</v>
      </c>
    </row>
    <row r="755" spans="3:11" x14ac:dyDescent="0.25">
      <c r="C755" s="205" t="str">
        <f t="shared" ca="1" si="88"/>
        <v/>
      </c>
      <c r="D755" s="205" t="str">
        <f t="array" aca="1" ref="D755" ca="1">IFERROR(INDEX(C$41:C$1185,SMALL(IF(C$41:C$1185&lt;&gt;"",ROW(C$41:C$1185)-ROW(C$41)+1),ROWS(D$41:D755))),"")</f>
        <v/>
      </c>
      <c r="E755" s="189" t="e">
        <f t="shared" ca="1" si="89"/>
        <v>#VALUE!</v>
      </c>
      <c r="F755" s="207" t="e">
        <f t="shared" ca="1" si="90"/>
        <v>#VALUE!</v>
      </c>
      <c r="G755" s="189" t="e">
        <f t="shared" ca="1" si="91"/>
        <v>#VALUE!</v>
      </c>
      <c r="H755" s="207" t="e">
        <f t="shared" ca="1" si="92"/>
        <v>#VALUE!</v>
      </c>
      <c r="I755" s="189">
        <f t="shared" ca="1" si="93"/>
        <v>0</v>
      </c>
      <c r="J755" s="189" t="e">
        <f t="shared" ca="1" si="94"/>
        <v>#VALUE!</v>
      </c>
      <c r="K755" s="207" t="e">
        <f t="shared" ca="1" si="95"/>
        <v>#VALUE!</v>
      </c>
    </row>
    <row r="756" spans="3:11" x14ac:dyDescent="0.25">
      <c r="C756" s="205" t="str">
        <f t="shared" ca="1" si="88"/>
        <v/>
      </c>
      <c r="D756" s="205" t="str">
        <f t="array" aca="1" ref="D756" ca="1">IFERROR(INDEX(C$41:C$1185,SMALL(IF(C$41:C$1185&lt;&gt;"",ROW(C$41:C$1185)-ROW(C$41)+1),ROWS(D$41:D756))),"")</f>
        <v/>
      </c>
      <c r="E756" s="189" t="e">
        <f t="shared" ca="1" si="89"/>
        <v>#VALUE!</v>
      </c>
      <c r="F756" s="207" t="e">
        <f t="shared" ca="1" si="90"/>
        <v>#VALUE!</v>
      </c>
      <c r="G756" s="189" t="e">
        <f t="shared" ca="1" si="91"/>
        <v>#VALUE!</v>
      </c>
      <c r="H756" s="207" t="e">
        <f t="shared" ca="1" si="92"/>
        <v>#VALUE!</v>
      </c>
      <c r="I756" s="189">
        <f t="shared" ca="1" si="93"/>
        <v>0</v>
      </c>
      <c r="J756" s="189" t="e">
        <f t="shared" ca="1" si="94"/>
        <v>#VALUE!</v>
      </c>
      <c r="K756" s="207" t="e">
        <f t="shared" ca="1" si="95"/>
        <v>#VALUE!</v>
      </c>
    </row>
    <row r="757" spans="3:11" x14ac:dyDescent="0.25">
      <c r="C757" s="205" t="str">
        <f t="shared" ca="1" si="88"/>
        <v/>
      </c>
      <c r="D757" s="205" t="str">
        <f t="array" aca="1" ref="D757" ca="1">IFERROR(INDEX(C$41:C$1185,SMALL(IF(C$41:C$1185&lt;&gt;"",ROW(C$41:C$1185)-ROW(C$41)+1),ROWS(D$41:D757))),"")</f>
        <v/>
      </c>
      <c r="E757" s="189" t="e">
        <f t="shared" ca="1" si="89"/>
        <v>#VALUE!</v>
      </c>
      <c r="F757" s="207" t="e">
        <f t="shared" ca="1" si="90"/>
        <v>#VALUE!</v>
      </c>
      <c r="G757" s="189" t="e">
        <f t="shared" ca="1" si="91"/>
        <v>#VALUE!</v>
      </c>
      <c r="H757" s="207" t="e">
        <f t="shared" ca="1" si="92"/>
        <v>#VALUE!</v>
      </c>
      <c r="I757" s="189">
        <f t="shared" ca="1" si="93"/>
        <v>0</v>
      </c>
      <c r="J757" s="189" t="e">
        <f t="shared" ca="1" si="94"/>
        <v>#VALUE!</v>
      </c>
      <c r="K757" s="207" t="e">
        <f t="shared" ca="1" si="95"/>
        <v>#VALUE!</v>
      </c>
    </row>
    <row r="758" spans="3:11" x14ac:dyDescent="0.25">
      <c r="C758" s="205" t="str">
        <f t="shared" ca="1" si="88"/>
        <v/>
      </c>
      <c r="D758" s="205" t="str">
        <f t="array" aca="1" ref="D758" ca="1">IFERROR(INDEX(C$41:C$1185,SMALL(IF(C$41:C$1185&lt;&gt;"",ROW(C$41:C$1185)-ROW(C$41)+1),ROWS(D$41:D758))),"")</f>
        <v/>
      </c>
      <c r="E758" s="189" t="e">
        <f t="shared" ca="1" si="89"/>
        <v>#VALUE!</v>
      </c>
      <c r="F758" s="207" t="e">
        <f t="shared" ca="1" si="90"/>
        <v>#VALUE!</v>
      </c>
      <c r="G758" s="189" t="e">
        <f t="shared" ca="1" si="91"/>
        <v>#VALUE!</v>
      </c>
      <c r="H758" s="207" t="e">
        <f t="shared" ca="1" si="92"/>
        <v>#VALUE!</v>
      </c>
      <c r="I758" s="189">
        <f t="shared" ca="1" si="93"/>
        <v>0</v>
      </c>
      <c r="J758" s="189" t="e">
        <f t="shared" ca="1" si="94"/>
        <v>#VALUE!</v>
      </c>
      <c r="K758" s="207" t="e">
        <f t="shared" ca="1" si="95"/>
        <v>#VALUE!</v>
      </c>
    </row>
    <row r="759" spans="3:11" x14ac:dyDescent="0.25">
      <c r="C759" s="205" t="str">
        <f t="shared" ca="1" si="88"/>
        <v/>
      </c>
      <c r="D759" s="205" t="str">
        <f t="array" aca="1" ref="D759" ca="1">IFERROR(INDEX(C$41:C$1185,SMALL(IF(C$41:C$1185&lt;&gt;"",ROW(C$41:C$1185)-ROW(C$41)+1),ROWS(D$41:D759))),"")</f>
        <v/>
      </c>
      <c r="E759" s="189" t="e">
        <f t="shared" ca="1" si="89"/>
        <v>#VALUE!</v>
      </c>
      <c r="F759" s="207" t="e">
        <f t="shared" ca="1" si="90"/>
        <v>#VALUE!</v>
      </c>
      <c r="G759" s="189" t="e">
        <f t="shared" ca="1" si="91"/>
        <v>#VALUE!</v>
      </c>
      <c r="H759" s="207" t="e">
        <f t="shared" ca="1" si="92"/>
        <v>#VALUE!</v>
      </c>
      <c r="I759" s="189">
        <f t="shared" ca="1" si="93"/>
        <v>0</v>
      </c>
      <c r="J759" s="189" t="e">
        <f t="shared" ca="1" si="94"/>
        <v>#VALUE!</v>
      </c>
      <c r="K759" s="207" t="e">
        <f t="shared" ca="1" si="95"/>
        <v>#VALUE!</v>
      </c>
    </row>
    <row r="760" spans="3:11" x14ac:dyDescent="0.25">
      <c r="C760" s="205" t="str">
        <f t="shared" ca="1" si="88"/>
        <v/>
      </c>
      <c r="D760" s="205" t="str">
        <f t="array" aca="1" ref="D760" ca="1">IFERROR(INDEX(C$41:C$1185,SMALL(IF(C$41:C$1185&lt;&gt;"",ROW(C$41:C$1185)-ROW(C$41)+1),ROWS(D$41:D760))),"")</f>
        <v/>
      </c>
      <c r="E760" s="189" t="e">
        <f t="shared" ca="1" si="89"/>
        <v>#VALUE!</v>
      </c>
      <c r="F760" s="207" t="e">
        <f t="shared" ca="1" si="90"/>
        <v>#VALUE!</v>
      </c>
      <c r="G760" s="189" t="e">
        <f t="shared" ca="1" si="91"/>
        <v>#VALUE!</v>
      </c>
      <c r="H760" s="207" t="e">
        <f t="shared" ca="1" si="92"/>
        <v>#VALUE!</v>
      </c>
      <c r="I760" s="189">
        <f t="shared" ca="1" si="93"/>
        <v>0</v>
      </c>
      <c r="J760" s="189" t="e">
        <f t="shared" ca="1" si="94"/>
        <v>#VALUE!</v>
      </c>
      <c r="K760" s="207" t="e">
        <f t="shared" ca="1" si="95"/>
        <v>#VALUE!</v>
      </c>
    </row>
    <row r="761" spans="3:11" x14ac:dyDescent="0.25">
      <c r="C761" s="205" t="str">
        <f t="shared" ca="1" si="88"/>
        <v/>
      </c>
      <c r="D761" s="205" t="str">
        <f t="array" aca="1" ref="D761" ca="1">IFERROR(INDEX(C$41:C$1185,SMALL(IF(C$41:C$1185&lt;&gt;"",ROW(C$41:C$1185)-ROW(C$41)+1),ROWS(D$41:D761))),"")</f>
        <v/>
      </c>
      <c r="E761" s="189" t="e">
        <f t="shared" ca="1" si="89"/>
        <v>#VALUE!</v>
      </c>
      <c r="F761" s="207" t="e">
        <f t="shared" ca="1" si="90"/>
        <v>#VALUE!</v>
      </c>
      <c r="G761" s="189" t="e">
        <f t="shared" ca="1" si="91"/>
        <v>#VALUE!</v>
      </c>
      <c r="H761" s="207" t="e">
        <f t="shared" ca="1" si="92"/>
        <v>#VALUE!</v>
      </c>
      <c r="I761" s="189">
        <f t="shared" ca="1" si="93"/>
        <v>0</v>
      </c>
      <c r="J761" s="189" t="e">
        <f t="shared" ca="1" si="94"/>
        <v>#VALUE!</v>
      </c>
      <c r="K761" s="207" t="e">
        <f t="shared" ca="1" si="95"/>
        <v>#VALUE!</v>
      </c>
    </row>
    <row r="762" spans="3:11" x14ac:dyDescent="0.25">
      <c r="C762" s="205" t="str">
        <f t="shared" ca="1" si="88"/>
        <v/>
      </c>
      <c r="D762" s="205" t="str">
        <f t="array" aca="1" ref="D762" ca="1">IFERROR(INDEX(C$41:C$1185,SMALL(IF(C$41:C$1185&lt;&gt;"",ROW(C$41:C$1185)-ROW(C$41)+1),ROWS(D$41:D762))),"")</f>
        <v/>
      </c>
      <c r="E762" s="189" t="e">
        <f t="shared" ca="1" si="89"/>
        <v>#VALUE!</v>
      </c>
      <c r="F762" s="207" t="e">
        <f t="shared" ca="1" si="90"/>
        <v>#VALUE!</v>
      </c>
      <c r="G762" s="189" t="e">
        <f t="shared" ca="1" si="91"/>
        <v>#VALUE!</v>
      </c>
      <c r="H762" s="207" t="e">
        <f t="shared" ca="1" si="92"/>
        <v>#VALUE!</v>
      </c>
      <c r="I762" s="189">
        <f t="shared" ca="1" si="93"/>
        <v>0</v>
      </c>
      <c r="J762" s="189" t="e">
        <f t="shared" ca="1" si="94"/>
        <v>#VALUE!</v>
      </c>
      <c r="K762" s="207" t="e">
        <f t="shared" ca="1" si="95"/>
        <v>#VALUE!</v>
      </c>
    </row>
    <row r="763" spans="3:11" x14ac:dyDescent="0.25">
      <c r="C763" s="205" t="str">
        <f t="shared" ca="1" si="88"/>
        <v>IfcEnergyConversionDevice.ElementoCodifica.ClasseElementoTecnico</v>
      </c>
      <c r="D763" s="205" t="str">
        <f t="array" aca="1" ref="D763" ca="1">IFERROR(INDEX(C$41:C$1185,SMALL(IF(C$41:C$1185&lt;&gt;"",ROW(C$41:C$1185)-ROW(C$41)+1),ROWS(D$41:D763))),"")</f>
        <v/>
      </c>
      <c r="E763" s="189" t="e">
        <f t="shared" ca="1" si="89"/>
        <v>#VALUE!</v>
      </c>
      <c r="F763" s="207" t="e">
        <f t="shared" ca="1" si="90"/>
        <v>#VALUE!</v>
      </c>
      <c r="G763" s="189" t="e">
        <f t="shared" ca="1" si="91"/>
        <v>#VALUE!</v>
      </c>
      <c r="H763" s="207" t="e">
        <f t="shared" ca="1" si="92"/>
        <v>#VALUE!</v>
      </c>
      <c r="I763" s="189">
        <f t="shared" ca="1" si="93"/>
        <v>0</v>
      </c>
      <c r="J763" s="189" t="e">
        <f t="shared" ca="1" si="94"/>
        <v>#VALUE!</v>
      </c>
      <c r="K763" s="207" t="e">
        <f t="shared" ca="1" si="95"/>
        <v>#VALUE!</v>
      </c>
    </row>
    <row r="764" spans="3:11" x14ac:dyDescent="0.25">
      <c r="C764" s="205" t="str">
        <f t="shared" ca="1" si="88"/>
        <v>IfcEnergyConversionDevice.ElementoFase.Stato</v>
      </c>
      <c r="D764" s="205" t="str">
        <f t="array" aca="1" ref="D764" ca="1">IFERROR(INDEX(C$41:C$1185,SMALL(IF(C$41:C$1185&lt;&gt;"",ROW(C$41:C$1185)-ROW(C$41)+1),ROWS(D$41:D764))),"")</f>
        <v/>
      </c>
      <c r="E764" s="189" t="e">
        <f t="shared" ca="1" si="89"/>
        <v>#VALUE!</v>
      </c>
      <c r="F764" s="207" t="e">
        <f t="shared" ca="1" si="90"/>
        <v>#VALUE!</v>
      </c>
      <c r="G764" s="189" t="e">
        <f t="shared" ca="1" si="91"/>
        <v>#VALUE!</v>
      </c>
      <c r="H764" s="207" t="e">
        <f t="shared" ca="1" si="92"/>
        <v>#VALUE!</v>
      </c>
      <c r="I764" s="189">
        <f t="shared" ca="1" si="93"/>
        <v>0</v>
      </c>
      <c r="J764" s="189" t="e">
        <f t="shared" ca="1" si="94"/>
        <v>#VALUE!</v>
      </c>
      <c r="K764" s="207" t="e">
        <f t="shared" ca="1" si="95"/>
        <v>#VALUE!</v>
      </c>
    </row>
    <row r="765" spans="3:11" x14ac:dyDescent="0.25">
      <c r="C765" s="205" t="str">
        <f t="shared" ca="1" si="88"/>
        <v>IfcEnergyConversionDevice.ElementoDocumenti.MUM</v>
      </c>
      <c r="D765" s="205" t="str">
        <f t="array" aca="1" ref="D765" ca="1">IFERROR(INDEX(C$41:C$1185,SMALL(IF(C$41:C$1185&lt;&gt;"",ROW(C$41:C$1185)-ROW(C$41)+1),ROWS(D$41:D765))),"")</f>
        <v/>
      </c>
      <c r="E765" s="189" t="e">
        <f t="shared" ca="1" si="89"/>
        <v>#VALUE!</v>
      </c>
      <c r="F765" s="207" t="e">
        <f t="shared" ca="1" si="90"/>
        <v>#VALUE!</v>
      </c>
      <c r="G765" s="189" t="e">
        <f t="shared" ca="1" si="91"/>
        <v>#VALUE!</v>
      </c>
      <c r="H765" s="207" t="e">
        <f t="shared" ca="1" si="92"/>
        <v>#VALUE!</v>
      </c>
      <c r="I765" s="189">
        <f t="shared" ca="1" si="93"/>
        <v>0</v>
      </c>
      <c r="J765" s="189" t="e">
        <f t="shared" ca="1" si="94"/>
        <v>#VALUE!</v>
      </c>
      <c r="K765" s="207" t="e">
        <f t="shared" ca="1" si="95"/>
        <v>#VALUE!</v>
      </c>
    </row>
    <row r="766" spans="3:11" x14ac:dyDescent="0.25">
      <c r="C766" s="205" t="str">
        <f t="shared" ca="1" si="88"/>
        <v>IfcEnergyConversionDevice.ElementoDocumenti.SchedaTecnica</v>
      </c>
      <c r="D766" s="205" t="str">
        <f t="array" aca="1" ref="D766" ca="1">IFERROR(INDEX(C$41:C$1185,SMALL(IF(C$41:C$1185&lt;&gt;"",ROW(C$41:C$1185)-ROW(C$41)+1),ROWS(D$41:D766))),"")</f>
        <v/>
      </c>
      <c r="E766" s="189" t="e">
        <f t="shared" ca="1" si="89"/>
        <v>#VALUE!</v>
      </c>
      <c r="F766" s="207" t="e">
        <f t="shared" ca="1" si="90"/>
        <v>#VALUE!</v>
      </c>
      <c r="G766" s="189" t="e">
        <f t="shared" ca="1" si="91"/>
        <v>#VALUE!</v>
      </c>
      <c r="H766" s="207" t="e">
        <f t="shared" ca="1" si="92"/>
        <v>#VALUE!</v>
      </c>
      <c r="I766" s="189">
        <f t="shared" ca="1" si="93"/>
        <v>0</v>
      </c>
      <c r="J766" s="189" t="e">
        <f t="shared" ca="1" si="94"/>
        <v>#VALUE!</v>
      </c>
      <c r="K766" s="207" t="e">
        <f t="shared" ca="1" si="95"/>
        <v>#VALUE!</v>
      </c>
    </row>
    <row r="767" spans="3:11" x14ac:dyDescent="0.25">
      <c r="C767" s="205" t="str">
        <f t="shared" ca="1" si="88"/>
        <v>IfcEnergyConversionDevice.ElementoDocumenti.Website</v>
      </c>
      <c r="D767" s="205" t="str">
        <f t="array" aca="1" ref="D767" ca="1">IFERROR(INDEX(C$41:C$1185,SMALL(IF(C$41:C$1185&lt;&gt;"",ROW(C$41:C$1185)-ROW(C$41)+1),ROWS(D$41:D767))),"")</f>
        <v/>
      </c>
      <c r="E767" s="189" t="e">
        <f t="shared" ca="1" si="89"/>
        <v>#VALUE!</v>
      </c>
      <c r="F767" s="207" t="e">
        <f t="shared" ca="1" si="90"/>
        <v>#VALUE!</v>
      </c>
      <c r="G767" s="189" t="e">
        <f t="shared" ca="1" si="91"/>
        <v>#VALUE!</v>
      </c>
      <c r="H767" s="207" t="e">
        <f t="shared" ca="1" si="92"/>
        <v>#VALUE!</v>
      </c>
      <c r="I767" s="189">
        <f t="shared" ca="1" si="93"/>
        <v>0</v>
      </c>
      <c r="J767" s="189" t="e">
        <f t="shared" ca="1" si="94"/>
        <v>#VALUE!</v>
      </c>
      <c r="K767" s="207" t="e">
        <f t="shared" ca="1" si="95"/>
        <v>#VALUE!</v>
      </c>
    </row>
    <row r="768" spans="3:11" x14ac:dyDescent="0.25">
      <c r="C768" s="205" t="str">
        <f t="shared" ca="1" si="88"/>
        <v>IfcEnergyConversionDevice.ElementoDocumenti.DB</v>
      </c>
      <c r="D768" s="205" t="str">
        <f t="array" aca="1" ref="D768" ca="1">IFERROR(INDEX(C$41:C$1185,SMALL(IF(C$41:C$1185&lt;&gt;"",ROW(C$41:C$1185)-ROW(C$41)+1),ROWS(D$41:D768))),"")</f>
        <v/>
      </c>
      <c r="E768" s="189" t="e">
        <f t="shared" ca="1" si="89"/>
        <v>#VALUE!</v>
      </c>
      <c r="F768" s="207" t="e">
        <f t="shared" ca="1" si="90"/>
        <v>#VALUE!</v>
      </c>
      <c r="G768" s="189" t="e">
        <f t="shared" ca="1" si="91"/>
        <v>#VALUE!</v>
      </c>
      <c r="H768" s="207" t="e">
        <f t="shared" ca="1" si="92"/>
        <v>#VALUE!</v>
      </c>
      <c r="I768" s="189">
        <f t="shared" ca="1" si="93"/>
        <v>0</v>
      </c>
      <c r="J768" s="189" t="e">
        <f t="shared" ca="1" si="94"/>
        <v>#VALUE!</v>
      </c>
      <c r="K768" s="207" t="e">
        <f t="shared" ca="1" si="95"/>
        <v>#VALUE!</v>
      </c>
    </row>
    <row r="769" spans="3:11" x14ac:dyDescent="0.25">
      <c r="C769" s="205" t="str">
        <f t="shared" ca="1" si="88"/>
        <v>IfcEnergyConversionDevice.ElementoDocumenti.CertProd</v>
      </c>
      <c r="D769" s="205" t="str">
        <f t="array" aca="1" ref="D769" ca="1">IFERROR(INDEX(C$41:C$1185,SMALL(IF(C$41:C$1185&lt;&gt;"",ROW(C$41:C$1185)-ROW(C$41)+1),ROWS(D$41:D769))),"")</f>
        <v/>
      </c>
      <c r="E769" s="189" t="e">
        <f t="shared" ca="1" si="89"/>
        <v>#VALUE!</v>
      </c>
      <c r="F769" s="207" t="e">
        <f t="shared" ca="1" si="90"/>
        <v>#VALUE!</v>
      </c>
      <c r="G769" s="189" t="e">
        <f t="shared" ca="1" si="91"/>
        <v>#VALUE!</v>
      </c>
      <c r="H769" s="207" t="e">
        <f t="shared" ca="1" si="92"/>
        <v>#VALUE!</v>
      </c>
      <c r="I769" s="189">
        <f t="shared" ca="1" si="93"/>
        <v>0</v>
      </c>
      <c r="J769" s="189" t="e">
        <f t="shared" ca="1" si="94"/>
        <v>#VALUE!</v>
      </c>
      <c r="K769" s="207" t="e">
        <f t="shared" ca="1" si="95"/>
        <v>#VALUE!</v>
      </c>
    </row>
    <row r="770" spans="3:11" x14ac:dyDescent="0.25">
      <c r="C770" s="205" t="str">
        <f t="shared" ca="1" si="88"/>
        <v>IfcEnergyConversionDevice.ElementoDocumenti.SertSupl</v>
      </c>
      <c r="D770" s="205" t="str">
        <f t="array" aca="1" ref="D770" ca="1">IFERROR(INDEX(C$41:C$1185,SMALL(IF(C$41:C$1185&lt;&gt;"",ROW(C$41:C$1185)-ROW(C$41)+1),ROWS(D$41:D770))),"")</f>
        <v/>
      </c>
      <c r="E770" s="189" t="e">
        <f t="shared" ca="1" si="89"/>
        <v>#VALUE!</v>
      </c>
      <c r="F770" s="207" t="e">
        <f t="shared" ca="1" si="90"/>
        <v>#VALUE!</v>
      </c>
      <c r="G770" s="189" t="e">
        <f t="shared" ca="1" si="91"/>
        <v>#VALUE!</v>
      </c>
      <c r="H770" s="207" t="e">
        <f t="shared" ca="1" si="92"/>
        <v>#VALUE!</v>
      </c>
      <c r="I770" s="189">
        <f t="shared" ca="1" si="93"/>
        <v>0</v>
      </c>
      <c r="J770" s="189" t="e">
        <f t="shared" ca="1" si="94"/>
        <v>#VALUE!</v>
      </c>
      <c r="K770" s="207" t="e">
        <f t="shared" ca="1" si="95"/>
        <v>#VALUE!</v>
      </c>
    </row>
    <row r="771" spans="3:11" x14ac:dyDescent="0.25">
      <c r="C771" s="205" t="str">
        <f t="shared" ca="1" si="88"/>
        <v>IfcEnergyConversionDevice.ElementoDocumenti.CertOmo</v>
      </c>
      <c r="D771" s="205" t="str">
        <f t="array" aca="1" ref="D771" ca="1">IFERROR(INDEX(C$41:C$1185,SMALL(IF(C$41:C$1185&lt;&gt;"",ROW(C$41:C$1185)-ROW(C$41)+1),ROWS(D$41:D771))),"")</f>
        <v/>
      </c>
      <c r="E771" s="189" t="e">
        <f t="shared" ca="1" si="89"/>
        <v>#VALUE!</v>
      </c>
      <c r="F771" s="207" t="e">
        <f t="shared" ca="1" si="90"/>
        <v>#VALUE!</v>
      </c>
      <c r="G771" s="189" t="e">
        <f t="shared" ca="1" si="91"/>
        <v>#VALUE!</v>
      </c>
      <c r="H771" s="207" t="e">
        <f t="shared" ca="1" si="92"/>
        <v>#VALUE!</v>
      </c>
      <c r="I771" s="189">
        <f t="shared" ca="1" si="93"/>
        <v>0</v>
      </c>
      <c r="J771" s="189" t="e">
        <f t="shared" ca="1" si="94"/>
        <v>#VALUE!</v>
      </c>
      <c r="K771" s="207" t="e">
        <f t="shared" ca="1" si="95"/>
        <v>#VALUE!</v>
      </c>
    </row>
    <row r="772" spans="3:11" x14ac:dyDescent="0.25">
      <c r="C772" s="205" t="str">
        <f t="shared" ca="1" si="88"/>
        <v>IfcEnergyConversionDevice.ElementoDocumenti.SchedaMontaggio</v>
      </c>
      <c r="D772" s="205" t="str">
        <f t="array" aca="1" ref="D772" ca="1">IFERROR(INDEX(C$41:C$1185,SMALL(IF(C$41:C$1185&lt;&gt;"",ROW(C$41:C$1185)-ROW(C$41)+1),ROWS(D$41:D772))),"")</f>
        <v/>
      </c>
      <c r="E772" s="189" t="e">
        <f t="shared" ca="1" si="89"/>
        <v>#VALUE!</v>
      </c>
      <c r="F772" s="207" t="e">
        <f t="shared" ca="1" si="90"/>
        <v>#VALUE!</v>
      </c>
      <c r="G772" s="189" t="e">
        <f t="shared" ca="1" si="91"/>
        <v>#VALUE!</v>
      </c>
      <c r="H772" s="207" t="e">
        <f t="shared" ca="1" si="92"/>
        <v>#VALUE!</v>
      </c>
      <c r="I772" s="189">
        <f t="shared" ca="1" si="93"/>
        <v>0</v>
      </c>
      <c r="J772" s="189" t="e">
        <f t="shared" ca="1" si="94"/>
        <v>#VALUE!</v>
      </c>
      <c r="K772" s="207" t="e">
        <f t="shared" ca="1" si="95"/>
        <v>#VALUE!</v>
      </c>
    </row>
    <row r="773" spans="3:11" x14ac:dyDescent="0.25">
      <c r="C773" s="205" t="str">
        <f t="shared" ca="1" si="88"/>
        <v>IfcEnergyConversionDevice.ElementoDocumenti.Installazione</v>
      </c>
      <c r="D773" s="205" t="str">
        <f t="array" aca="1" ref="D773" ca="1">IFERROR(INDEX(C$41:C$1185,SMALL(IF(C$41:C$1185&lt;&gt;"",ROW(C$41:C$1185)-ROW(C$41)+1),ROWS(D$41:D773))),"")</f>
        <v/>
      </c>
      <c r="E773" s="189" t="e">
        <f t="shared" ca="1" si="89"/>
        <v>#VALUE!</v>
      </c>
      <c r="F773" s="207" t="e">
        <f t="shared" ca="1" si="90"/>
        <v>#VALUE!</v>
      </c>
      <c r="G773" s="189" t="e">
        <f t="shared" ca="1" si="91"/>
        <v>#VALUE!</v>
      </c>
      <c r="H773" s="207" t="e">
        <f t="shared" ca="1" si="92"/>
        <v>#VALUE!</v>
      </c>
      <c r="I773" s="189">
        <f t="shared" ca="1" si="93"/>
        <v>0</v>
      </c>
      <c r="J773" s="189" t="e">
        <f t="shared" ca="1" si="94"/>
        <v>#VALUE!</v>
      </c>
      <c r="K773" s="207" t="e">
        <f t="shared" ca="1" si="95"/>
        <v>#VALUE!</v>
      </c>
    </row>
    <row r="774" spans="3:11" x14ac:dyDescent="0.25">
      <c r="C774" s="205" t="str">
        <f t="shared" ca="1" si="88"/>
        <v>IfcEnergyConversionDevice.ElementoDocumenti.MatSupp</v>
      </c>
      <c r="D774" s="205" t="str">
        <f t="array" aca="1" ref="D774" ca="1">IFERROR(INDEX(C$41:C$1185,SMALL(IF(C$41:C$1185&lt;&gt;"",ROW(C$41:C$1185)-ROW(C$41)+1),ROWS(D$41:D774))),"")</f>
        <v/>
      </c>
      <c r="E774" s="189" t="e">
        <f t="shared" ca="1" si="89"/>
        <v>#VALUE!</v>
      </c>
      <c r="F774" s="207" t="e">
        <f t="shared" ca="1" si="90"/>
        <v>#VALUE!</v>
      </c>
      <c r="G774" s="189" t="e">
        <f t="shared" ca="1" si="91"/>
        <v>#VALUE!</v>
      </c>
      <c r="H774" s="207" t="e">
        <f t="shared" ca="1" si="92"/>
        <v>#VALUE!</v>
      </c>
      <c r="I774" s="189">
        <f t="shared" ca="1" si="93"/>
        <v>0</v>
      </c>
      <c r="J774" s="189" t="e">
        <f t="shared" ca="1" si="94"/>
        <v>#VALUE!</v>
      </c>
      <c r="K774" s="207" t="e">
        <f t="shared" ca="1" si="95"/>
        <v>#VALUE!</v>
      </c>
    </row>
    <row r="775" spans="3:11" x14ac:dyDescent="0.25">
      <c r="C775" s="205" t="str">
        <f t="shared" ca="1" si="88"/>
        <v>IfcEnergyConversionDevice.ElementoDocumenti.Collaudo</v>
      </c>
      <c r="D775" s="205" t="str">
        <f t="array" aca="1" ref="D775" ca="1">IFERROR(INDEX(C$41:C$1185,SMALL(IF(C$41:C$1185&lt;&gt;"",ROW(C$41:C$1185)-ROW(C$41)+1),ROWS(D$41:D775))),"")</f>
        <v/>
      </c>
      <c r="E775" s="189" t="e">
        <f t="shared" ca="1" si="89"/>
        <v>#VALUE!</v>
      </c>
      <c r="F775" s="207" t="e">
        <f t="shared" ca="1" si="90"/>
        <v>#VALUE!</v>
      </c>
      <c r="G775" s="189" t="e">
        <f t="shared" ca="1" si="91"/>
        <v>#VALUE!</v>
      </c>
      <c r="H775" s="207" t="e">
        <f t="shared" ca="1" si="92"/>
        <v>#VALUE!</v>
      </c>
      <c r="I775" s="189">
        <f t="shared" ca="1" si="93"/>
        <v>0</v>
      </c>
      <c r="J775" s="189" t="e">
        <f t="shared" ca="1" si="94"/>
        <v>#VALUE!</v>
      </c>
      <c r="K775" s="207" t="e">
        <f t="shared" ca="1" si="95"/>
        <v>#VALUE!</v>
      </c>
    </row>
    <row r="776" spans="3:11" x14ac:dyDescent="0.25">
      <c r="C776" s="205" t="str">
        <f t="shared" ca="1" si="88"/>
        <v>IfcEnergyConversionDevice.ElementoDocumenti.Conformità</v>
      </c>
      <c r="D776" s="205" t="str">
        <f t="array" aca="1" ref="D776" ca="1">IFERROR(INDEX(C$41:C$1185,SMALL(IF(C$41:C$1185&lt;&gt;"",ROW(C$41:C$1185)-ROW(C$41)+1),ROWS(D$41:D776))),"")</f>
        <v/>
      </c>
      <c r="E776" s="189" t="e">
        <f t="shared" ca="1" si="89"/>
        <v>#VALUE!</v>
      </c>
      <c r="F776" s="207" t="e">
        <f t="shared" ca="1" si="90"/>
        <v>#VALUE!</v>
      </c>
      <c r="G776" s="189" t="e">
        <f t="shared" ca="1" si="91"/>
        <v>#VALUE!</v>
      </c>
      <c r="H776" s="207" t="e">
        <f t="shared" ca="1" si="92"/>
        <v>#VALUE!</v>
      </c>
      <c r="I776" s="189">
        <f t="shared" ca="1" si="93"/>
        <v>0</v>
      </c>
      <c r="J776" s="189" t="e">
        <f t="shared" ca="1" si="94"/>
        <v>#VALUE!</v>
      </c>
      <c r="K776" s="207" t="e">
        <f t="shared" ca="1" si="95"/>
        <v>#VALUE!</v>
      </c>
    </row>
    <row r="777" spans="3:11" x14ac:dyDescent="0.25">
      <c r="C777" s="205" t="str">
        <f t="shared" ca="1" si="88"/>
        <v>IfcFlowController.ElementoDatiAnagrafici.Numero_di_serie</v>
      </c>
      <c r="D777" s="205" t="str">
        <f t="array" aca="1" ref="D777" ca="1">IFERROR(INDEX(C$41:C$1185,SMALL(IF(C$41:C$1185&lt;&gt;"",ROW(C$41:C$1185)-ROW(C$41)+1),ROWS(D$41:D777))),"")</f>
        <v/>
      </c>
      <c r="E777" s="189" t="e">
        <f t="shared" ca="1" si="89"/>
        <v>#VALUE!</v>
      </c>
      <c r="F777" s="207" t="e">
        <f t="shared" ca="1" si="90"/>
        <v>#VALUE!</v>
      </c>
      <c r="G777" s="189" t="e">
        <f t="shared" ca="1" si="91"/>
        <v>#VALUE!</v>
      </c>
      <c r="H777" s="207" t="e">
        <f t="shared" ca="1" si="92"/>
        <v>#VALUE!</v>
      </c>
      <c r="I777" s="189">
        <f t="shared" ca="1" si="93"/>
        <v>0</v>
      </c>
      <c r="J777" s="189" t="e">
        <f t="shared" ca="1" si="94"/>
        <v>#VALUE!</v>
      </c>
      <c r="K777" s="207" t="e">
        <f t="shared" ca="1" si="95"/>
        <v>#VALUE!</v>
      </c>
    </row>
    <row r="778" spans="3:11" x14ac:dyDescent="0.25">
      <c r="C778" s="205" t="str">
        <f t="shared" ca="1" si="88"/>
        <v>IfcFlowController.ElementoDatiAnagrafici.Fornitore</v>
      </c>
      <c r="D778" s="205" t="str">
        <f t="array" aca="1" ref="D778" ca="1">IFERROR(INDEX(C$41:C$1185,SMALL(IF(C$41:C$1185&lt;&gt;"",ROW(C$41:C$1185)-ROW(C$41)+1),ROWS(D$41:D778))),"")</f>
        <v/>
      </c>
      <c r="E778" s="189" t="e">
        <f t="shared" ca="1" si="89"/>
        <v>#VALUE!</v>
      </c>
      <c r="F778" s="207" t="e">
        <f t="shared" ca="1" si="90"/>
        <v>#VALUE!</v>
      </c>
      <c r="G778" s="189" t="e">
        <f t="shared" ca="1" si="91"/>
        <v>#VALUE!</v>
      </c>
      <c r="H778" s="207" t="e">
        <f t="shared" ca="1" si="92"/>
        <v>#VALUE!</v>
      </c>
      <c r="I778" s="189">
        <f t="shared" ca="1" si="93"/>
        <v>0</v>
      </c>
      <c r="J778" s="189" t="e">
        <f t="shared" ca="1" si="94"/>
        <v>#VALUE!</v>
      </c>
      <c r="K778" s="207" t="e">
        <f t="shared" ca="1" si="95"/>
        <v>#VALUE!</v>
      </c>
    </row>
    <row r="779" spans="3:11" x14ac:dyDescent="0.25">
      <c r="C779" s="205" t="str">
        <f t="shared" ca="1" si="88"/>
        <v>IfcFlowController.ElementoDatiAnagrafici.Installatore</v>
      </c>
      <c r="D779" s="205" t="str">
        <f t="array" aca="1" ref="D779" ca="1">IFERROR(INDEX(C$41:C$1185,SMALL(IF(C$41:C$1185&lt;&gt;"",ROW(C$41:C$1185)-ROW(C$41)+1),ROWS(D$41:D779))),"")</f>
        <v/>
      </c>
      <c r="E779" s="189" t="e">
        <f t="shared" ca="1" si="89"/>
        <v>#VALUE!</v>
      </c>
      <c r="F779" s="207" t="e">
        <f t="shared" ca="1" si="90"/>
        <v>#VALUE!</v>
      </c>
      <c r="G779" s="189" t="e">
        <f t="shared" ca="1" si="91"/>
        <v>#VALUE!</v>
      </c>
      <c r="H779" s="207" t="e">
        <f t="shared" ca="1" si="92"/>
        <v>#VALUE!</v>
      </c>
      <c r="I779" s="189">
        <f t="shared" ca="1" si="93"/>
        <v>0</v>
      </c>
      <c r="J779" s="189" t="e">
        <f t="shared" ca="1" si="94"/>
        <v>#VALUE!</v>
      </c>
      <c r="K779" s="207" t="e">
        <f t="shared" ca="1" si="95"/>
        <v>#VALUE!</v>
      </c>
    </row>
    <row r="780" spans="3:11" x14ac:dyDescent="0.25">
      <c r="C780" s="205" t="str">
        <f t="shared" ca="1" si="88"/>
        <v>IfcFlowController.ElementoDatiAnagrafici.Descrizione</v>
      </c>
      <c r="D780" s="205" t="str">
        <f t="array" aca="1" ref="D780" ca="1">IFERROR(INDEX(C$41:C$1185,SMALL(IF(C$41:C$1185&lt;&gt;"",ROW(C$41:C$1185)-ROW(C$41)+1),ROWS(D$41:D780))),"")</f>
        <v/>
      </c>
      <c r="E780" s="189" t="e">
        <f t="shared" ca="1" si="89"/>
        <v>#VALUE!</v>
      </c>
      <c r="F780" s="207" t="e">
        <f t="shared" ca="1" si="90"/>
        <v>#VALUE!</v>
      </c>
      <c r="G780" s="189" t="e">
        <f t="shared" ca="1" si="91"/>
        <v>#VALUE!</v>
      </c>
      <c r="H780" s="207" t="e">
        <f t="shared" ca="1" si="92"/>
        <v>#VALUE!</v>
      </c>
      <c r="I780" s="189">
        <f t="shared" ca="1" si="93"/>
        <v>0</v>
      </c>
      <c r="J780" s="189" t="e">
        <f t="shared" ca="1" si="94"/>
        <v>#VALUE!</v>
      </c>
      <c r="K780" s="207" t="e">
        <f t="shared" ca="1" si="95"/>
        <v>#VALUE!</v>
      </c>
    </row>
    <row r="781" spans="3:11" x14ac:dyDescent="0.25">
      <c r="C781" s="205" t="str">
        <f t="shared" ca="1" si="88"/>
        <v>IfcFlowController.ElementoDatiAnagrafici.Modello</v>
      </c>
      <c r="D781" s="205" t="str">
        <f t="array" aca="1" ref="D781" ca="1">IFERROR(INDEX(C$41:C$1185,SMALL(IF(C$41:C$1185&lt;&gt;"",ROW(C$41:C$1185)-ROW(C$41)+1),ROWS(D$41:D781))),"")</f>
        <v/>
      </c>
      <c r="E781" s="189" t="e">
        <f t="shared" ca="1" si="89"/>
        <v>#VALUE!</v>
      </c>
      <c r="F781" s="207" t="e">
        <f t="shared" ca="1" si="90"/>
        <v>#VALUE!</v>
      </c>
      <c r="G781" s="189" t="e">
        <f t="shared" ca="1" si="91"/>
        <v>#VALUE!</v>
      </c>
      <c r="H781" s="207" t="e">
        <f t="shared" ca="1" si="92"/>
        <v>#VALUE!</v>
      </c>
      <c r="I781" s="189">
        <f t="shared" ca="1" si="93"/>
        <v>0</v>
      </c>
      <c r="J781" s="189" t="e">
        <f t="shared" ca="1" si="94"/>
        <v>#VALUE!</v>
      </c>
      <c r="K781" s="207" t="e">
        <f t="shared" ca="1" si="95"/>
        <v>#VALUE!</v>
      </c>
    </row>
    <row r="782" spans="3:11" x14ac:dyDescent="0.25">
      <c r="C782" s="205" t="str">
        <f t="shared" ca="1" si="88"/>
        <v>IfcFlowController.ElementoDatiAnagrafici.Produttore</v>
      </c>
      <c r="D782" s="205" t="str">
        <f t="array" aca="1" ref="D782" ca="1">IFERROR(INDEX(C$41:C$1185,SMALL(IF(C$41:C$1185&lt;&gt;"",ROW(C$41:C$1185)-ROW(C$41)+1),ROWS(D$41:D782))),"")</f>
        <v/>
      </c>
      <c r="E782" s="189" t="e">
        <f t="shared" ca="1" si="89"/>
        <v>#VALUE!</v>
      </c>
      <c r="F782" s="207" t="e">
        <f t="shared" ca="1" si="90"/>
        <v>#VALUE!</v>
      </c>
      <c r="G782" s="189" t="e">
        <f t="shared" ca="1" si="91"/>
        <v>#VALUE!</v>
      </c>
      <c r="H782" s="207" t="e">
        <f t="shared" ca="1" si="92"/>
        <v>#VALUE!</v>
      </c>
      <c r="I782" s="189">
        <f t="shared" ca="1" si="93"/>
        <v>0</v>
      </c>
      <c r="J782" s="189" t="e">
        <f t="shared" ca="1" si="94"/>
        <v>#VALUE!</v>
      </c>
      <c r="K782" s="207" t="e">
        <f t="shared" ca="1" si="95"/>
        <v>#VALUE!</v>
      </c>
    </row>
    <row r="783" spans="3:11" x14ac:dyDescent="0.25">
      <c r="C783" s="205" t="str">
        <f t="shared" ca="1" si="88"/>
        <v/>
      </c>
      <c r="D783" s="205" t="str">
        <f t="array" aca="1" ref="D783" ca="1">IFERROR(INDEX(C$41:C$1185,SMALL(IF(C$41:C$1185&lt;&gt;"",ROW(C$41:C$1185)-ROW(C$41)+1),ROWS(D$41:D783))),"")</f>
        <v/>
      </c>
      <c r="E783" s="189" t="e">
        <f t="shared" ca="1" si="89"/>
        <v>#VALUE!</v>
      </c>
      <c r="F783" s="207" t="e">
        <f t="shared" ca="1" si="90"/>
        <v>#VALUE!</v>
      </c>
      <c r="G783" s="189" t="e">
        <f t="shared" ca="1" si="91"/>
        <v>#VALUE!</v>
      </c>
      <c r="H783" s="207" t="e">
        <f t="shared" ca="1" si="92"/>
        <v>#VALUE!</v>
      </c>
      <c r="I783" s="189">
        <f t="shared" ca="1" si="93"/>
        <v>0</v>
      </c>
      <c r="J783" s="189" t="e">
        <f t="shared" ca="1" si="94"/>
        <v>#VALUE!</v>
      </c>
      <c r="K783" s="207" t="e">
        <f t="shared" ca="1" si="95"/>
        <v>#VALUE!</v>
      </c>
    </row>
    <row r="784" spans="3:11" x14ac:dyDescent="0.25">
      <c r="C784" s="205" t="str">
        <f t="shared" ca="1" si="88"/>
        <v/>
      </c>
      <c r="D784" s="205" t="str">
        <f t="array" aca="1" ref="D784" ca="1">IFERROR(INDEX(C$41:C$1185,SMALL(IF(C$41:C$1185&lt;&gt;"",ROW(C$41:C$1185)-ROW(C$41)+1),ROWS(D$41:D784))),"")</f>
        <v/>
      </c>
      <c r="E784" s="189" t="e">
        <f t="shared" ca="1" si="89"/>
        <v>#VALUE!</v>
      </c>
      <c r="F784" s="207" t="e">
        <f t="shared" ca="1" si="90"/>
        <v>#VALUE!</v>
      </c>
      <c r="G784" s="189" t="e">
        <f t="shared" ca="1" si="91"/>
        <v>#VALUE!</v>
      </c>
      <c r="H784" s="207" t="e">
        <f t="shared" ca="1" si="92"/>
        <v>#VALUE!</v>
      </c>
      <c r="I784" s="189">
        <f t="shared" ca="1" si="93"/>
        <v>0</v>
      </c>
      <c r="J784" s="189" t="e">
        <f t="shared" ca="1" si="94"/>
        <v>#VALUE!</v>
      </c>
      <c r="K784" s="207" t="e">
        <f t="shared" ca="1" si="95"/>
        <v>#VALUE!</v>
      </c>
    </row>
    <row r="785" spans="3:11" x14ac:dyDescent="0.25">
      <c r="C785" s="205" t="str">
        <f t="shared" ca="1" si="88"/>
        <v/>
      </c>
      <c r="D785" s="205" t="str">
        <f t="array" aca="1" ref="D785" ca="1">IFERROR(INDEX(C$41:C$1185,SMALL(IF(C$41:C$1185&lt;&gt;"",ROW(C$41:C$1185)-ROW(C$41)+1),ROWS(D$41:D785))),"")</f>
        <v/>
      </c>
      <c r="E785" s="189" t="e">
        <f t="shared" ca="1" si="89"/>
        <v>#VALUE!</v>
      </c>
      <c r="F785" s="207" t="e">
        <f t="shared" ca="1" si="90"/>
        <v>#VALUE!</v>
      </c>
      <c r="G785" s="189" t="e">
        <f t="shared" ca="1" si="91"/>
        <v>#VALUE!</v>
      </c>
      <c r="H785" s="207" t="e">
        <f t="shared" ca="1" si="92"/>
        <v>#VALUE!</v>
      </c>
      <c r="I785" s="189">
        <f t="shared" ca="1" si="93"/>
        <v>0</v>
      </c>
      <c r="J785" s="189" t="e">
        <f t="shared" ca="1" si="94"/>
        <v>#VALUE!</v>
      </c>
      <c r="K785" s="207" t="e">
        <f t="shared" ca="1" si="95"/>
        <v>#VALUE!</v>
      </c>
    </row>
    <row r="786" spans="3:11" x14ac:dyDescent="0.25">
      <c r="C786" s="205" t="str">
        <f t="shared" ca="1" si="88"/>
        <v/>
      </c>
      <c r="D786" s="205" t="str">
        <f t="array" aca="1" ref="D786" ca="1">IFERROR(INDEX(C$41:C$1185,SMALL(IF(C$41:C$1185&lt;&gt;"",ROW(C$41:C$1185)-ROW(C$41)+1),ROWS(D$41:D786))),"")</f>
        <v/>
      </c>
      <c r="E786" s="189" t="e">
        <f t="shared" ca="1" si="89"/>
        <v>#VALUE!</v>
      </c>
      <c r="F786" s="207" t="e">
        <f t="shared" ca="1" si="90"/>
        <v>#VALUE!</v>
      </c>
      <c r="G786" s="189" t="e">
        <f t="shared" ca="1" si="91"/>
        <v>#VALUE!</v>
      </c>
      <c r="H786" s="207" t="e">
        <f t="shared" ca="1" si="92"/>
        <v>#VALUE!</v>
      </c>
      <c r="I786" s="189">
        <f t="shared" ca="1" si="93"/>
        <v>0</v>
      </c>
      <c r="J786" s="189" t="e">
        <f t="shared" ca="1" si="94"/>
        <v>#VALUE!</v>
      </c>
      <c r="K786" s="207" t="e">
        <f t="shared" ca="1" si="95"/>
        <v>#VALUE!</v>
      </c>
    </row>
    <row r="787" spans="3:11" x14ac:dyDescent="0.25">
      <c r="C787" s="205" t="str">
        <f t="shared" ca="1" si="88"/>
        <v/>
      </c>
      <c r="D787" s="205" t="str">
        <f t="array" aca="1" ref="D787" ca="1">IFERROR(INDEX(C$41:C$1185,SMALL(IF(C$41:C$1185&lt;&gt;"",ROW(C$41:C$1185)-ROW(C$41)+1),ROWS(D$41:D787))),"")</f>
        <v/>
      </c>
      <c r="E787" s="189" t="e">
        <f t="shared" ca="1" si="89"/>
        <v>#VALUE!</v>
      </c>
      <c r="F787" s="207" t="e">
        <f t="shared" ca="1" si="90"/>
        <v>#VALUE!</v>
      </c>
      <c r="G787" s="189" t="e">
        <f t="shared" ca="1" si="91"/>
        <v>#VALUE!</v>
      </c>
      <c r="H787" s="207" t="e">
        <f t="shared" ca="1" si="92"/>
        <v>#VALUE!</v>
      </c>
      <c r="I787" s="189">
        <f t="shared" ca="1" si="93"/>
        <v>0</v>
      </c>
      <c r="J787" s="189" t="e">
        <f t="shared" ca="1" si="94"/>
        <v>#VALUE!</v>
      </c>
      <c r="K787" s="207" t="e">
        <f t="shared" ca="1" si="95"/>
        <v>#VALUE!</v>
      </c>
    </row>
    <row r="788" spans="3:11" x14ac:dyDescent="0.25">
      <c r="C788" s="205" t="str">
        <f t="shared" ca="1" si="88"/>
        <v/>
      </c>
      <c r="D788" s="205" t="str">
        <f t="array" aca="1" ref="D788" ca="1">IFERROR(INDEX(C$41:C$1185,SMALL(IF(C$41:C$1185&lt;&gt;"",ROW(C$41:C$1185)-ROW(C$41)+1),ROWS(D$41:D788))),"")</f>
        <v/>
      </c>
      <c r="E788" s="189" t="e">
        <f t="shared" ca="1" si="89"/>
        <v>#VALUE!</v>
      </c>
      <c r="F788" s="207" t="e">
        <f t="shared" ca="1" si="90"/>
        <v>#VALUE!</v>
      </c>
      <c r="G788" s="189" t="e">
        <f t="shared" ca="1" si="91"/>
        <v>#VALUE!</v>
      </c>
      <c r="H788" s="207" t="e">
        <f t="shared" ca="1" si="92"/>
        <v>#VALUE!</v>
      </c>
      <c r="I788" s="189">
        <f t="shared" ca="1" si="93"/>
        <v>0</v>
      </c>
      <c r="J788" s="189" t="e">
        <f t="shared" ca="1" si="94"/>
        <v>#VALUE!</v>
      </c>
      <c r="K788" s="207" t="e">
        <f t="shared" ca="1" si="95"/>
        <v>#VALUE!</v>
      </c>
    </row>
    <row r="789" spans="3:11" x14ac:dyDescent="0.25">
      <c r="C789" s="205" t="str">
        <f t="shared" ca="1" si="88"/>
        <v/>
      </c>
      <c r="D789" s="205" t="str">
        <f t="array" aca="1" ref="D789" ca="1">IFERROR(INDEX(C$41:C$1185,SMALL(IF(C$41:C$1185&lt;&gt;"",ROW(C$41:C$1185)-ROW(C$41)+1),ROWS(D$41:D789))),"")</f>
        <v/>
      </c>
      <c r="E789" s="189" t="e">
        <f t="shared" ca="1" si="89"/>
        <v>#VALUE!</v>
      </c>
      <c r="F789" s="207" t="e">
        <f t="shared" ca="1" si="90"/>
        <v>#VALUE!</v>
      </c>
      <c r="G789" s="189" t="e">
        <f t="shared" ca="1" si="91"/>
        <v>#VALUE!</v>
      </c>
      <c r="H789" s="207" t="e">
        <f t="shared" ca="1" si="92"/>
        <v>#VALUE!</v>
      </c>
      <c r="I789" s="189">
        <f t="shared" ca="1" si="93"/>
        <v>0</v>
      </c>
      <c r="J789" s="189" t="e">
        <f t="shared" ca="1" si="94"/>
        <v>#VALUE!</v>
      </c>
      <c r="K789" s="207" t="e">
        <f t="shared" ca="1" si="95"/>
        <v>#VALUE!</v>
      </c>
    </row>
    <row r="790" spans="3:11" x14ac:dyDescent="0.25">
      <c r="C790" s="205" t="str">
        <f t="shared" ca="1" si="88"/>
        <v/>
      </c>
      <c r="D790" s="205" t="str">
        <f t="array" aca="1" ref="D790" ca="1">IFERROR(INDEX(C$41:C$1185,SMALL(IF(C$41:C$1185&lt;&gt;"",ROW(C$41:C$1185)-ROW(C$41)+1),ROWS(D$41:D790))),"")</f>
        <v/>
      </c>
      <c r="E790" s="189" t="e">
        <f t="shared" ca="1" si="89"/>
        <v>#VALUE!</v>
      </c>
      <c r="F790" s="207" t="e">
        <f t="shared" ca="1" si="90"/>
        <v>#VALUE!</v>
      </c>
      <c r="G790" s="189" t="e">
        <f t="shared" ca="1" si="91"/>
        <v>#VALUE!</v>
      </c>
      <c r="H790" s="207" t="e">
        <f t="shared" ca="1" si="92"/>
        <v>#VALUE!</v>
      </c>
      <c r="I790" s="189">
        <f t="shared" ca="1" si="93"/>
        <v>0</v>
      </c>
      <c r="J790" s="189" t="e">
        <f t="shared" ca="1" si="94"/>
        <v>#VALUE!</v>
      </c>
      <c r="K790" s="207" t="e">
        <f t="shared" ca="1" si="95"/>
        <v>#VALUE!</v>
      </c>
    </row>
    <row r="791" spans="3:11" x14ac:dyDescent="0.25">
      <c r="C791" s="205" t="str">
        <f t="shared" ca="1" si="88"/>
        <v/>
      </c>
      <c r="D791" s="205" t="str">
        <f t="array" aca="1" ref="D791" ca="1">IFERROR(INDEX(C$41:C$1185,SMALL(IF(C$41:C$1185&lt;&gt;"",ROW(C$41:C$1185)-ROW(C$41)+1),ROWS(D$41:D791))),"")</f>
        <v/>
      </c>
      <c r="E791" s="189" t="e">
        <f t="shared" ca="1" si="89"/>
        <v>#VALUE!</v>
      </c>
      <c r="F791" s="207" t="e">
        <f t="shared" ca="1" si="90"/>
        <v>#VALUE!</v>
      </c>
      <c r="G791" s="189" t="e">
        <f t="shared" ca="1" si="91"/>
        <v>#VALUE!</v>
      </c>
      <c r="H791" s="207" t="e">
        <f t="shared" ca="1" si="92"/>
        <v>#VALUE!</v>
      </c>
      <c r="I791" s="189">
        <f t="shared" ca="1" si="93"/>
        <v>0</v>
      </c>
      <c r="J791" s="189" t="e">
        <f t="shared" ca="1" si="94"/>
        <v>#VALUE!</v>
      </c>
      <c r="K791" s="207" t="e">
        <f t="shared" ca="1" si="95"/>
        <v>#VALUE!</v>
      </c>
    </row>
    <row r="792" spans="3:11" x14ac:dyDescent="0.25">
      <c r="C792" s="205" t="str">
        <f t="shared" ca="1" si="88"/>
        <v/>
      </c>
      <c r="D792" s="205" t="str">
        <f t="array" aca="1" ref="D792" ca="1">IFERROR(INDEX(C$41:C$1185,SMALL(IF(C$41:C$1185&lt;&gt;"",ROW(C$41:C$1185)-ROW(C$41)+1),ROWS(D$41:D792))),"")</f>
        <v/>
      </c>
      <c r="E792" s="189" t="e">
        <f t="shared" ca="1" si="89"/>
        <v>#VALUE!</v>
      </c>
      <c r="F792" s="207" t="e">
        <f t="shared" ca="1" si="90"/>
        <v>#VALUE!</v>
      </c>
      <c r="G792" s="189" t="e">
        <f t="shared" ca="1" si="91"/>
        <v>#VALUE!</v>
      </c>
      <c r="H792" s="207" t="e">
        <f t="shared" ca="1" si="92"/>
        <v>#VALUE!</v>
      </c>
      <c r="I792" s="189">
        <f t="shared" ca="1" si="93"/>
        <v>0</v>
      </c>
      <c r="J792" s="189" t="e">
        <f t="shared" ca="1" si="94"/>
        <v>#VALUE!</v>
      </c>
      <c r="K792" s="207" t="e">
        <f t="shared" ca="1" si="95"/>
        <v>#VALUE!</v>
      </c>
    </row>
    <row r="793" spans="3:11" x14ac:dyDescent="0.25">
      <c r="C793" s="205" t="str">
        <f t="shared" ca="1" si="88"/>
        <v/>
      </c>
      <c r="D793" s="205" t="str">
        <f t="array" aca="1" ref="D793" ca="1">IFERROR(INDEX(C$41:C$1185,SMALL(IF(C$41:C$1185&lt;&gt;"",ROW(C$41:C$1185)-ROW(C$41)+1),ROWS(D$41:D793))),"")</f>
        <v/>
      </c>
      <c r="E793" s="189" t="e">
        <f t="shared" ca="1" si="89"/>
        <v>#VALUE!</v>
      </c>
      <c r="F793" s="207" t="e">
        <f t="shared" ca="1" si="90"/>
        <v>#VALUE!</v>
      </c>
      <c r="G793" s="189" t="e">
        <f t="shared" ca="1" si="91"/>
        <v>#VALUE!</v>
      </c>
      <c r="H793" s="207" t="e">
        <f t="shared" ca="1" si="92"/>
        <v>#VALUE!</v>
      </c>
      <c r="I793" s="189">
        <f t="shared" ca="1" si="93"/>
        <v>0</v>
      </c>
      <c r="J793" s="189" t="e">
        <f t="shared" ca="1" si="94"/>
        <v>#VALUE!</v>
      </c>
      <c r="K793" s="207" t="e">
        <f t="shared" ca="1" si="95"/>
        <v>#VALUE!</v>
      </c>
    </row>
    <row r="794" spans="3:11" x14ac:dyDescent="0.25">
      <c r="C794" s="205" t="str">
        <f t="shared" ca="1" si="88"/>
        <v/>
      </c>
      <c r="D794" s="205" t="str">
        <f t="array" aca="1" ref="D794" ca="1">IFERROR(INDEX(C$41:C$1185,SMALL(IF(C$41:C$1185&lt;&gt;"",ROW(C$41:C$1185)-ROW(C$41)+1),ROWS(D$41:D794))),"")</f>
        <v/>
      </c>
      <c r="E794" s="189" t="e">
        <f t="shared" ca="1" si="89"/>
        <v>#VALUE!</v>
      </c>
      <c r="F794" s="207" t="e">
        <f t="shared" ca="1" si="90"/>
        <v>#VALUE!</v>
      </c>
      <c r="G794" s="189" t="e">
        <f t="shared" ca="1" si="91"/>
        <v>#VALUE!</v>
      </c>
      <c r="H794" s="207" t="e">
        <f t="shared" ca="1" si="92"/>
        <v>#VALUE!</v>
      </c>
      <c r="I794" s="189">
        <f t="shared" ca="1" si="93"/>
        <v>0</v>
      </c>
      <c r="J794" s="189" t="e">
        <f t="shared" ca="1" si="94"/>
        <v>#VALUE!</v>
      </c>
      <c r="K794" s="207" t="e">
        <f t="shared" ca="1" si="95"/>
        <v>#VALUE!</v>
      </c>
    </row>
    <row r="795" spans="3:11" x14ac:dyDescent="0.25">
      <c r="C795" s="205" t="str">
        <f t="shared" ca="1" si="88"/>
        <v>IfcFlowController.ElementoCodifica.ClasseElementoTecnico</v>
      </c>
      <c r="D795" s="205" t="str">
        <f t="array" aca="1" ref="D795" ca="1">IFERROR(INDEX(C$41:C$1185,SMALL(IF(C$41:C$1185&lt;&gt;"",ROW(C$41:C$1185)-ROW(C$41)+1),ROWS(D$41:D795))),"")</f>
        <v/>
      </c>
      <c r="E795" s="189" t="e">
        <f t="shared" ca="1" si="89"/>
        <v>#VALUE!</v>
      </c>
      <c r="F795" s="207" t="e">
        <f t="shared" ca="1" si="90"/>
        <v>#VALUE!</v>
      </c>
      <c r="G795" s="189" t="e">
        <f t="shared" ca="1" si="91"/>
        <v>#VALUE!</v>
      </c>
      <c r="H795" s="207" t="e">
        <f t="shared" ca="1" si="92"/>
        <v>#VALUE!</v>
      </c>
      <c r="I795" s="189">
        <f t="shared" ca="1" si="93"/>
        <v>0</v>
      </c>
      <c r="J795" s="189" t="e">
        <f t="shared" ca="1" si="94"/>
        <v>#VALUE!</v>
      </c>
      <c r="K795" s="207" t="e">
        <f t="shared" ca="1" si="95"/>
        <v>#VALUE!</v>
      </c>
    </row>
    <row r="796" spans="3:11" x14ac:dyDescent="0.25">
      <c r="C796" s="205" t="str">
        <f t="shared" ca="1" si="88"/>
        <v>IfcFlowController.ElementoFase.Stato</v>
      </c>
      <c r="D796" s="205" t="str">
        <f t="array" aca="1" ref="D796" ca="1">IFERROR(INDEX(C$41:C$1185,SMALL(IF(C$41:C$1185&lt;&gt;"",ROW(C$41:C$1185)-ROW(C$41)+1),ROWS(D$41:D796))),"")</f>
        <v/>
      </c>
      <c r="E796" s="189" t="e">
        <f t="shared" ca="1" si="89"/>
        <v>#VALUE!</v>
      </c>
      <c r="F796" s="207" t="e">
        <f t="shared" ca="1" si="90"/>
        <v>#VALUE!</v>
      </c>
      <c r="G796" s="189" t="e">
        <f t="shared" ca="1" si="91"/>
        <v>#VALUE!</v>
      </c>
      <c r="H796" s="207" t="e">
        <f t="shared" ca="1" si="92"/>
        <v>#VALUE!</v>
      </c>
      <c r="I796" s="189">
        <f t="shared" ca="1" si="93"/>
        <v>0</v>
      </c>
      <c r="J796" s="189" t="e">
        <f t="shared" ca="1" si="94"/>
        <v>#VALUE!</v>
      </c>
      <c r="K796" s="207" t="e">
        <f t="shared" ca="1" si="95"/>
        <v>#VALUE!</v>
      </c>
    </row>
    <row r="797" spans="3:11" x14ac:dyDescent="0.25">
      <c r="C797" s="205" t="str">
        <f t="shared" ca="1" si="88"/>
        <v>IfcFlowController.ElementoDocumenti.MUM</v>
      </c>
      <c r="D797" s="205" t="str">
        <f t="array" aca="1" ref="D797" ca="1">IFERROR(INDEX(C$41:C$1185,SMALL(IF(C$41:C$1185&lt;&gt;"",ROW(C$41:C$1185)-ROW(C$41)+1),ROWS(D$41:D797))),"")</f>
        <v/>
      </c>
      <c r="E797" s="189" t="e">
        <f t="shared" ca="1" si="89"/>
        <v>#VALUE!</v>
      </c>
      <c r="F797" s="207" t="e">
        <f t="shared" ca="1" si="90"/>
        <v>#VALUE!</v>
      </c>
      <c r="G797" s="189" t="e">
        <f t="shared" ca="1" si="91"/>
        <v>#VALUE!</v>
      </c>
      <c r="H797" s="207" t="e">
        <f t="shared" ca="1" si="92"/>
        <v>#VALUE!</v>
      </c>
      <c r="I797" s="189">
        <f t="shared" ca="1" si="93"/>
        <v>0</v>
      </c>
      <c r="J797" s="189" t="e">
        <f t="shared" ca="1" si="94"/>
        <v>#VALUE!</v>
      </c>
      <c r="K797" s="207" t="e">
        <f t="shared" ca="1" si="95"/>
        <v>#VALUE!</v>
      </c>
    </row>
    <row r="798" spans="3:11" x14ac:dyDescent="0.25">
      <c r="C798" s="205" t="str">
        <f t="shared" ca="1" si="88"/>
        <v>IfcFlowController.ElementoDocumenti.SchedaTecnica</v>
      </c>
      <c r="D798" s="205" t="str">
        <f t="array" aca="1" ref="D798" ca="1">IFERROR(INDEX(C$41:C$1185,SMALL(IF(C$41:C$1185&lt;&gt;"",ROW(C$41:C$1185)-ROW(C$41)+1),ROWS(D$41:D798))),"")</f>
        <v/>
      </c>
      <c r="E798" s="189" t="e">
        <f t="shared" ca="1" si="89"/>
        <v>#VALUE!</v>
      </c>
      <c r="F798" s="207" t="e">
        <f t="shared" ca="1" si="90"/>
        <v>#VALUE!</v>
      </c>
      <c r="G798" s="189" t="e">
        <f t="shared" ca="1" si="91"/>
        <v>#VALUE!</v>
      </c>
      <c r="H798" s="207" t="e">
        <f t="shared" ca="1" si="92"/>
        <v>#VALUE!</v>
      </c>
      <c r="I798" s="189">
        <f t="shared" ca="1" si="93"/>
        <v>0</v>
      </c>
      <c r="J798" s="189" t="e">
        <f t="shared" ca="1" si="94"/>
        <v>#VALUE!</v>
      </c>
      <c r="K798" s="207" t="e">
        <f t="shared" ca="1" si="95"/>
        <v>#VALUE!</v>
      </c>
    </row>
    <row r="799" spans="3:11" x14ac:dyDescent="0.25">
      <c r="C799" s="205" t="str">
        <f t="shared" ca="1" si="88"/>
        <v>IfcFlowController.ElementoDocumenti.Website</v>
      </c>
      <c r="D799" s="205" t="str">
        <f t="array" aca="1" ref="D799" ca="1">IFERROR(INDEX(C$41:C$1185,SMALL(IF(C$41:C$1185&lt;&gt;"",ROW(C$41:C$1185)-ROW(C$41)+1),ROWS(D$41:D799))),"")</f>
        <v/>
      </c>
      <c r="E799" s="189" t="e">
        <f t="shared" ca="1" si="89"/>
        <v>#VALUE!</v>
      </c>
      <c r="F799" s="207" t="e">
        <f t="shared" ca="1" si="90"/>
        <v>#VALUE!</v>
      </c>
      <c r="G799" s="189" t="e">
        <f t="shared" ca="1" si="91"/>
        <v>#VALUE!</v>
      </c>
      <c r="H799" s="207" t="e">
        <f t="shared" ca="1" si="92"/>
        <v>#VALUE!</v>
      </c>
      <c r="I799" s="189">
        <f t="shared" ca="1" si="93"/>
        <v>0</v>
      </c>
      <c r="J799" s="189" t="e">
        <f t="shared" ca="1" si="94"/>
        <v>#VALUE!</v>
      </c>
      <c r="K799" s="207" t="e">
        <f t="shared" ca="1" si="95"/>
        <v>#VALUE!</v>
      </c>
    </row>
    <row r="800" spans="3:11" x14ac:dyDescent="0.25">
      <c r="C800" s="205" t="str">
        <f t="shared" ca="1" si="88"/>
        <v>IfcFlowController.ElementoDocumenti.DB</v>
      </c>
      <c r="D800" s="205" t="str">
        <f t="array" aca="1" ref="D800" ca="1">IFERROR(INDEX(C$41:C$1185,SMALL(IF(C$41:C$1185&lt;&gt;"",ROW(C$41:C$1185)-ROW(C$41)+1),ROWS(D$41:D800))),"")</f>
        <v/>
      </c>
      <c r="E800" s="189" t="e">
        <f t="shared" ca="1" si="89"/>
        <v>#VALUE!</v>
      </c>
      <c r="F800" s="207" t="e">
        <f t="shared" ca="1" si="90"/>
        <v>#VALUE!</v>
      </c>
      <c r="G800" s="189" t="e">
        <f t="shared" ca="1" si="91"/>
        <v>#VALUE!</v>
      </c>
      <c r="H800" s="207" t="e">
        <f t="shared" ca="1" si="92"/>
        <v>#VALUE!</v>
      </c>
      <c r="I800" s="189">
        <f t="shared" ca="1" si="93"/>
        <v>0</v>
      </c>
      <c r="J800" s="189" t="e">
        <f t="shared" ca="1" si="94"/>
        <v>#VALUE!</v>
      </c>
      <c r="K800" s="207" t="e">
        <f t="shared" ca="1" si="95"/>
        <v>#VALUE!</v>
      </c>
    </row>
    <row r="801" spans="3:11" x14ac:dyDescent="0.25">
      <c r="C801" s="205" t="str">
        <f t="shared" ca="1" si="88"/>
        <v>IfcFlowController.ElementoDocumenti.CertProd</v>
      </c>
      <c r="D801" s="205" t="str">
        <f t="array" aca="1" ref="D801" ca="1">IFERROR(INDEX(C$41:C$1185,SMALL(IF(C$41:C$1185&lt;&gt;"",ROW(C$41:C$1185)-ROW(C$41)+1),ROWS(D$41:D801))),"")</f>
        <v/>
      </c>
      <c r="E801" s="189" t="e">
        <f t="shared" ca="1" si="89"/>
        <v>#VALUE!</v>
      </c>
      <c r="F801" s="207" t="e">
        <f t="shared" ca="1" si="90"/>
        <v>#VALUE!</v>
      </c>
      <c r="G801" s="189" t="e">
        <f t="shared" ca="1" si="91"/>
        <v>#VALUE!</v>
      </c>
      <c r="H801" s="207" t="e">
        <f t="shared" ca="1" si="92"/>
        <v>#VALUE!</v>
      </c>
      <c r="I801" s="189">
        <f t="shared" ca="1" si="93"/>
        <v>0</v>
      </c>
      <c r="J801" s="189" t="e">
        <f t="shared" ca="1" si="94"/>
        <v>#VALUE!</v>
      </c>
      <c r="K801" s="207" t="e">
        <f t="shared" ca="1" si="95"/>
        <v>#VALUE!</v>
      </c>
    </row>
    <row r="802" spans="3:11" x14ac:dyDescent="0.25">
      <c r="C802" s="205" t="str">
        <f t="shared" ca="1" si="88"/>
        <v>IfcFlowController.ElementoDocumenti.SertSupl</v>
      </c>
      <c r="D802" s="205" t="str">
        <f t="array" aca="1" ref="D802" ca="1">IFERROR(INDEX(C$41:C$1185,SMALL(IF(C$41:C$1185&lt;&gt;"",ROW(C$41:C$1185)-ROW(C$41)+1),ROWS(D$41:D802))),"")</f>
        <v/>
      </c>
      <c r="E802" s="189" t="e">
        <f t="shared" ca="1" si="89"/>
        <v>#VALUE!</v>
      </c>
      <c r="F802" s="207" t="e">
        <f t="shared" ca="1" si="90"/>
        <v>#VALUE!</v>
      </c>
      <c r="G802" s="189" t="e">
        <f t="shared" ca="1" si="91"/>
        <v>#VALUE!</v>
      </c>
      <c r="H802" s="207" t="e">
        <f t="shared" ca="1" si="92"/>
        <v>#VALUE!</v>
      </c>
      <c r="I802" s="189">
        <f t="shared" ca="1" si="93"/>
        <v>0</v>
      </c>
      <c r="J802" s="189" t="e">
        <f t="shared" ca="1" si="94"/>
        <v>#VALUE!</v>
      </c>
      <c r="K802" s="207" t="e">
        <f t="shared" ca="1" si="95"/>
        <v>#VALUE!</v>
      </c>
    </row>
    <row r="803" spans="3:11" x14ac:dyDescent="0.25">
      <c r="C803" s="205" t="str">
        <f t="shared" ca="1" si="88"/>
        <v>IfcFlowController.ElementoDocumenti.CertOmo</v>
      </c>
      <c r="D803" s="205" t="str">
        <f t="array" aca="1" ref="D803" ca="1">IFERROR(INDEX(C$41:C$1185,SMALL(IF(C$41:C$1185&lt;&gt;"",ROW(C$41:C$1185)-ROW(C$41)+1),ROWS(D$41:D803))),"")</f>
        <v/>
      </c>
      <c r="E803" s="189" t="e">
        <f t="shared" ca="1" si="89"/>
        <v>#VALUE!</v>
      </c>
      <c r="F803" s="207" t="e">
        <f t="shared" ca="1" si="90"/>
        <v>#VALUE!</v>
      </c>
      <c r="G803" s="189" t="e">
        <f t="shared" ca="1" si="91"/>
        <v>#VALUE!</v>
      </c>
      <c r="H803" s="207" t="e">
        <f t="shared" ca="1" si="92"/>
        <v>#VALUE!</v>
      </c>
      <c r="I803" s="189">
        <f t="shared" ca="1" si="93"/>
        <v>0</v>
      </c>
      <c r="J803" s="189" t="e">
        <f t="shared" ca="1" si="94"/>
        <v>#VALUE!</v>
      </c>
      <c r="K803" s="207" t="e">
        <f t="shared" ca="1" si="95"/>
        <v>#VALUE!</v>
      </c>
    </row>
    <row r="804" spans="3:11" x14ac:dyDescent="0.25">
      <c r="C804" s="205" t="str">
        <f t="shared" ca="1" si="88"/>
        <v>IfcFlowController.ElementoDocumenti.SchedaMontaggio</v>
      </c>
      <c r="D804" s="205" t="str">
        <f t="array" aca="1" ref="D804" ca="1">IFERROR(INDEX(C$41:C$1185,SMALL(IF(C$41:C$1185&lt;&gt;"",ROW(C$41:C$1185)-ROW(C$41)+1),ROWS(D$41:D804))),"")</f>
        <v/>
      </c>
      <c r="E804" s="189" t="e">
        <f t="shared" ca="1" si="89"/>
        <v>#VALUE!</v>
      </c>
      <c r="F804" s="207" t="e">
        <f t="shared" ca="1" si="90"/>
        <v>#VALUE!</v>
      </c>
      <c r="G804" s="189" t="e">
        <f t="shared" ca="1" si="91"/>
        <v>#VALUE!</v>
      </c>
      <c r="H804" s="207" t="e">
        <f t="shared" ca="1" si="92"/>
        <v>#VALUE!</v>
      </c>
      <c r="I804" s="189">
        <f t="shared" ca="1" si="93"/>
        <v>0</v>
      </c>
      <c r="J804" s="189" t="e">
        <f t="shared" ca="1" si="94"/>
        <v>#VALUE!</v>
      </c>
      <c r="K804" s="207" t="e">
        <f t="shared" ca="1" si="95"/>
        <v>#VALUE!</v>
      </c>
    </row>
    <row r="805" spans="3:11" x14ac:dyDescent="0.25">
      <c r="C805" s="205" t="str">
        <f t="shared" ca="1" si="88"/>
        <v>IfcFlowController.ElementoDocumenti.Installazione</v>
      </c>
      <c r="D805" s="205" t="str">
        <f t="array" aca="1" ref="D805" ca="1">IFERROR(INDEX(C$41:C$1185,SMALL(IF(C$41:C$1185&lt;&gt;"",ROW(C$41:C$1185)-ROW(C$41)+1),ROWS(D$41:D805))),"")</f>
        <v/>
      </c>
      <c r="E805" s="189" t="e">
        <f t="shared" ca="1" si="89"/>
        <v>#VALUE!</v>
      </c>
      <c r="F805" s="207" t="e">
        <f t="shared" ca="1" si="90"/>
        <v>#VALUE!</v>
      </c>
      <c r="G805" s="189" t="e">
        <f t="shared" ca="1" si="91"/>
        <v>#VALUE!</v>
      </c>
      <c r="H805" s="207" t="e">
        <f t="shared" ca="1" si="92"/>
        <v>#VALUE!</v>
      </c>
      <c r="I805" s="189">
        <f t="shared" ca="1" si="93"/>
        <v>0</v>
      </c>
      <c r="J805" s="189" t="e">
        <f t="shared" ca="1" si="94"/>
        <v>#VALUE!</v>
      </c>
      <c r="K805" s="207" t="e">
        <f t="shared" ca="1" si="95"/>
        <v>#VALUE!</v>
      </c>
    </row>
    <row r="806" spans="3:11" x14ac:dyDescent="0.25">
      <c r="C806" s="205" t="str">
        <f t="shared" ca="1" si="88"/>
        <v>IfcFlowController.ElementoDocumenti.MatSupp</v>
      </c>
      <c r="D806" s="205" t="str">
        <f t="array" aca="1" ref="D806" ca="1">IFERROR(INDEX(C$41:C$1185,SMALL(IF(C$41:C$1185&lt;&gt;"",ROW(C$41:C$1185)-ROW(C$41)+1),ROWS(D$41:D806))),"")</f>
        <v/>
      </c>
      <c r="E806" s="189" t="e">
        <f t="shared" ca="1" si="89"/>
        <v>#VALUE!</v>
      </c>
      <c r="F806" s="207" t="e">
        <f t="shared" ca="1" si="90"/>
        <v>#VALUE!</v>
      </c>
      <c r="G806" s="189" t="e">
        <f t="shared" ca="1" si="91"/>
        <v>#VALUE!</v>
      </c>
      <c r="H806" s="207" t="e">
        <f t="shared" ca="1" si="92"/>
        <v>#VALUE!</v>
      </c>
      <c r="I806" s="189">
        <f t="shared" ca="1" si="93"/>
        <v>0</v>
      </c>
      <c r="J806" s="189" t="e">
        <f t="shared" ca="1" si="94"/>
        <v>#VALUE!</v>
      </c>
      <c r="K806" s="207" t="e">
        <f t="shared" ca="1" si="95"/>
        <v>#VALUE!</v>
      </c>
    </row>
    <row r="807" spans="3:11" x14ac:dyDescent="0.25">
      <c r="C807" s="205" t="str">
        <f t="shared" ca="1" si="88"/>
        <v>IfcFlowController.ElementoDocumenti.Collaudo</v>
      </c>
      <c r="D807" s="205" t="str">
        <f t="array" aca="1" ref="D807" ca="1">IFERROR(INDEX(C$41:C$1185,SMALL(IF(C$41:C$1185&lt;&gt;"",ROW(C$41:C$1185)-ROW(C$41)+1),ROWS(D$41:D807))),"")</f>
        <v/>
      </c>
      <c r="E807" s="189" t="e">
        <f t="shared" ca="1" si="89"/>
        <v>#VALUE!</v>
      </c>
      <c r="F807" s="207" t="e">
        <f t="shared" ca="1" si="90"/>
        <v>#VALUE!</v>
      </c>
      <c r="G807" s="189" t="e">
        <f t="shared" ca="1" si="91"/>
        <v>#VALUE!</v>
      </c>
      <c r="H807" s="207" t="e">
        <f t="shared" ca="1" si="92"/>
        <v>#VALUE!</v>
      </c>
      <c r="I807" s="189">
        <f t="shared" ca="1" si="93"/>
        <v>0</v>
      </c>
      <c r="J807" s="189" t="e">
        <f t="shared" ca="1" si="94"/>
        <v>#VALUE!</v>
      </c>
      <c r="K807" s="207" t="e">
        <f t="shared" ca="1" si="95"/>
        <v>#VALUE!</v>
      </c>
    </row>
    <row r="808" spans="3:11" x14ac:dyDescent="0.25">
      <c r="C808" s="205" t="str">
        <f t="shared" ca="1" si="88"/>
        <v>IfcFlowController.ElementoDocumenti.Conformità</v>
      </c>
      <c r="D808" s="205" t="str">
        <f t="array" aca="1" ref="D808" ca="1">IFERROR(INDEX(C$41:C$1185,SMALL(IF(C$41:C$1185&lt;&gt;"",ROW(C$41:C$1185)-ROW(C$41)+1),ROWS(D$41:D808))),"")</f>
        <v/>
      </c>
      <c r="E808" s="189" t="e">
        <f t="shared" ca="1" si="89"/>
        <v>#VALUE!</v>
      </c>
      <c r="F808" s="207" t="e">
        <f t="shared" ca="1" si="90"/>
        <v>#VALUE!</v>
      </c>
      <c r="G808" s="189" t="e">
        <f t="shared" ca="1" si="91"/>
        <v>#VALUE!</v>
      </c>
      <c r="H808" s="207" t="e">
        <f t="shared" ca="1" si="92"/>
        <v>#VALUE!</v>
      </c>
      <c r="I808" s="189">
        <f t="shared" ca="1" si="93"/>
        <v>0</v>
      </c>
      <c r="J808" s="189" t="e">
        <f t="shared" ca="1" si="94"/>
        <v>#VALUE!</v>
      </c>
      <c r="K808" s="207" t="e">
        <f t="shared" ca="1" si="95"/>
        <v>#VALUE!</v>
      </c>
    </row>
    <row r="809" spans="3:11" x14ac:dyDescent="0.25">
      <c r="C809" s="205" t="str">
        <f t="shared" ref="C809:C872" ca="1" si="96">OFFSET($C$5,(ROW()-ROW($C$40)-1)-(ROW($C$36)-ROW($C$5)+1)*ROUNDDOWN((ROW()-ROW($C$40)-1)/(ROW($C$36)-ROW($C$5)+1),0),ROUNDDOWN((ROW()-ROW($C$40)-1)/(ROW($C$36)-ROW($C$5)+1),0))</f>
        <v>IfcFlowFitting.ElementoDatiAnagrafici.Numero_di_serie</v>
      </c>
      <c r="D809" s="205" t="str">
        <f t="array" aca="1" ref="D809" ca="1">IFERROR(INDEX(C$41:C$1185,SMALL(IF(C$41:C$1185&lt;&gt;"",ROW(C$41:C$1185)-ROW(C$41)+1),ROWS(D$41:D809))),"")</f>
        <v/>
      </c>
      <c r="E809" s="189" t="e">
        <f t="shared" ca="1" si="89"/>
        <v>#VALUE!</v>
      </c>
      <c r="F809" s="207" t="e">
        <f t="shared" ca="1" si="90"/>
        <v>#VALUE!</v>
      </c>
      <c r="G809" s="189" t="e">
        <f t="shared" ca="1" si="91"/>
        <v>#VALUE!</v>
      </c>
      <c r="H809" s="207" t="e">
        <f t="shared" ca="1" si="92"/>
        <v>#VALUE!</v>
      </c>
      <c r="I809" s="189">
        <f t="shared" ca="1" si="93"/>
        <v>0</v>
      </c>
      <c r="J809" s="189" t="e">
        <f t="shared" ca="1" si="94"/>
        <v>#VALUE!</v>
      </c>
      <c r="K809" s="207" t="e">
        <f t="shared" ca="1" si="95"/>
        <v>#VALUE!</v>
      </c>
    </row>
    <row r="810" spans="3:11" x14ac:dyDescent="0.25">
      <c r="C810" s="205" t="str">
        <f t="shared" ca="1" si="96"/>
        <v>IfcFlowFitting.ElementoDatiAnagrafici.Fornitore</v>
      </c>
      <c r="D810" s="205" t="str">
        <f t="array" aca="1" ref="D810" ca="1">IFERROR(INDEX(C$41:C$1185,SMALL(IF(C$41:C$1185&lt;&gt;"",ROW(C$41:C$1185)-ROW(C$41)+1),ROWS(D$41:D810))),"")</f>
        <v/>
      </c>
      <c r="E810" s="189" t="e">
        <f t="shared" ref="E810:E873" ca="1" si="97">FIND(".",D810)</f>
        <v>#VALUE!</v>
      </c>
      <c r="F810" s="207" t="e">
        <f t="shared" ref="F810:F873" ca="1" si="98">LEFT(D810,E810-1)</f>
        <v>#VALUE!</v>
      </c>
      <c r="G810" s="189" t="e">
        <f t="shared" ref="G810:G873" ca="1" si="99">FIND(".",D810,E810+1)</f>
        <v>#VALUE!</v>
      </c>
      <c r="H810" s="207" t="e">
        <f t="shared" ref="H810:H873" ca="1" si="100">MID(D810,E810+1,G810-E810-1)</f>
        <v>#VALUE!</v>
      </c>
      <c r="I810" s="189">
        <f t="shared" ref="I810:I873" ca="1" si="101">LEN(D810)</f>
        <v>0</v>
      </c>
      <c r="J810" s="189" t="e">
        <f t="shared" ref="J810:J873" ca="1" si="102">I810-G810</f>
        <v>#VALUE!</v>
      </c>
      <c r="K810" s="207" t="e">
        <f t="shared" ref="K810:K873" ca="1" si="103">MID(D810,G810+1,J810)</f>
        <v>#VALUE!</v>
      </c>
    </row>
    <row r="811" spans="3:11" x14ac:dyDescent="0.25">
      <c r="C811" s="205" t="str">
        <f t="shared" ca="1" si="96"/>
        <v>IfcFlowFitting.ElementoDatiAnagrafici.Installatore</v>
      </c>
      <c r="D811" s="205" t="str">
        <f t="array" aca="1" ref="D811" ca="1">IFERROR(INDEX(C$41:C$1185,SMALL(IF(C$41:C$1185&lt;&gt;"",ROW(C$41:C$1185)-ROW(C$41)+1),ROWS(D$41:D811))),"")</f>
        <v/>
      </c>
      <c r="E811" s="189" t="e">
        <f t="shared" ca="1" si="97"/>
        <v>#VALUE!</v>
      </c>
      <c r="F811" s="207" t="e">
        <f t="shared" ca="1" si="98"/>
        <v>#VALUE!</v>
      </c>
      <c r="G811" s="189" t="e">
        <f t="shared" ca="1" si="99"/>
        <v>#VALUE!</v>
      </c>
      <c r="H811" s="207" t="e">
        <f t="shared" ca="1" si="100"/>
        <v>#VALUE!</v>
      </c>
      <c r="I811" s="189">
        <f t="shared" ca="1" si="101"/>
        <v>0</v>
      </c>
      <c r="J811" s="189" t="e">
        <f t="shared" ca="1" si="102"/>
        <v>#VALUE!</v>
      </c>
      <c r="K811" s="207" t="e">
        <f t="shared" ca="1" si="103"/>
        <v>#VALUE!</v>
      </c>
    </row>
    <row r="812" spans="3:11" x14ac:dyDescent="0.25">
      <c r="C812" s="205" t="str">
        <f t="shared" ca="1" si="96"/>
        <v>IfcFlowFitting.ElementoDatiAnagrafici.Descrizione</v>
      </c>
      <c r="D812" s="205" t="str">
        <f t="array" aca="1" ref="D812" ca="1">IFERROR(INDEX(C$41:C$1185,SMALL(IF(C$41:C$1185&lt;&gt;"",ROW(C$41:C$1185)-ROW(C$41)+1),ROWS(D$41:D812))),"")</f>
        <v/>
      </c>
      <c r="E812" s="189" t="e">
        <f t="shared" ca="1" si="97"/>
        <v>#VALUE!</v>
      </c>
      <c r="F812" s="207" t="e">
        <f t="shared" ca="1" si="98"/>
        <v>#VALUE!</v>
      </c>
      <c r="G812" s="189" t="e">
        <f t="shared" ca="1" si="99"/>
        <v>#VALUE!</v>
      </c>
      <c r="H812" s="207" t="e">
        <f t="shared" ca="1" si="100"/>
        <v>#VALUE!</v>
      </c>
      <c r="I812" s="189">
        <f t="shared" ca="1" si="101"/>
        <v>0</v>
      </c>
      <c r="J812" s="189" t="e">
        <f t="shared" ca="1" si="102"/>
        <v>#VALUE!</v>
      </c>
      <c r="K812" s="207" t="e">
        <f t="shared" ca="1" si="103"/>
        <v>#VALUE!</v>
      </c>
    </row>
    <row r="813" spans="3:11" x14ac:dyDescent="0.25">
      <c r="C813" s="205" t="str">
        <f t="shared" ca="1" si="96"/>
        <v>IfcFlowFitting.ElementoDatiAnagrafici.Modello</v>
      </c>
      <c r="D813" s="205" t="str">
        <f t="array" aca="1" ref="D813" ca="1">IFERROR(INDEX(C$41:C$1185,SMALL(IF(C$41:C$1185&lt;&gt;"",ROW(C$41:C$1185)-ROW(C$41)+1),ROWS(D$41:D813))),"")</f>
        <v/>
      </c>
      <c r="E813" s="189" t="e">
        <f t="shared" ca="1" si="97"/>
        <v>#VALUE!</v>
      </c>
      <c r="F813" s="207" t="e">
        <f t="shared" ca="1" si="98"/>
        <v>#VALUE!</v>
      </c>
      <c r="G813" s="189" t="e">
        <f t="shared" ca="1" si="99"/>
        <v>#VALUE!</v>
      </c>
      <c r="H813" s="207" t="e">
        <f t="shared" ca="1" si="100"/>
        <v>#VALUE!</v>
      </c>
      <c r="I813" s="189">
        <f t="shared" ca="1" si="101"/>
        <v>0</v>
      </c>
      <c r="J813" s="189" t="e">
        <f t="shared" ca="1" si="102"/>
        <v>#VALUE!</v>
      </c>
      <c r="K813" s="207" t="e">
        <f t="shared" ca="1" si="103"/>
        <v>#VALUE!</v>
      </c>
    </row>
    <row r="814" spans="3:11" x14ac:dyDescent="0.25">
      <c r="C814" s="205" t="str">
        <f t="shared" ca="1" si="96"/>
        <v>IfcFlowFitting.ElementoDatiAnagrafici.Produttore</v>
      </c>
      <c r="D814" s="205" t="str">
        <f t="array" aca="1" ref="D814" ca="1">IFERROR(INDEX(C$41:C$1185,SMALL(IF(C$41:C$1185&lt;&gt;"",ROW(C$41:C$1185)-ROW(C$41)+1),ROWS(D$41:D814))),"")</f>
        <v/>
      </c>
      <c r="E814" s="189" t="e">
        <f t="shared" ca="1" si="97"/>
        <v>#VALUE!</v>
      </c>
      <c r="F814" s="207" t="e">
        <f t="shared" ca="1" si="98"/>
        <v>#VALUE!</v>
      </c>
      <c r="G814" s="189" t="e">
        <f t="shared" ca="1" si="99"/>
        <v>#VALUE!</v>
      </c>
      <c r="H814" s="207" t="e">
        <f t="shared" ca="1" si="100"/>
        <v>#VALUE!</v>
      </c>
      <c r="I814" s="189">
        <f t="shared" ca="1" si="101"/>
        <v>0</v>
      </c>
      <c r="J814" s="189" t="e">
        <f t="shared" ca="1" si="102"/>
        <v>#VALUE!</v>
      </c>
      <c r="K814" s="207" t="e">
        <f t="shared" ca="1" si="103"/>
        <v>#VALUE!</v>
      </c>
    </row>
    <row r="815" spans="3:11" x14ac:dyDescent="0.25">
      <c r="C815" s="205" t="str">
        <f t="shared" ca="1" si="96"/>
        <v/>
      </c>
      <c r="D815" s="205" t="str">
        <f t="array" aca="1" ref="D815" ca="1">IFERROR(INDEX(C$41:C$1185,SMALL(IF(C$41:C$1185&lt;&gt;"",ROW(C$41:C$1185)-ROW(C$41)+1),ROWS(D$41:D815))),"")</f>
        <v/>
      </c>
      <c r="E815" s="189" t="e">
        <f t="shared" ca="1" si="97"/>
        <v>#VALUE!</v>
      </c>
      <c r="F815" s="207" t="e">
        <f t="shared" ca="1" si="98"/>
        <v>#VALUE!</v>
      </c>
      <c r="G815" s="189" t="e">
        <f t="shared" ca="1" si="99"/>
        <v>#VALUE!</v>
      </c>
      <c r="H815" s="207" t="e">
        <f t="shared" ca="1" si="100"/>
        <v>#VALUE!</v>
      </c>
      <c r="I815" s="189">
        <f t="shared" ca="1" si="101"/>
        <v>0</v>
      </c>
      <c r="J815" s="189" t="e">
        <f t="shared" ca="1" si="102"/>
        <v>#VALUE!</v>
      </c>
      <c r="K815" s="207" t="e">
        <f t="shared" ca="1" si="103"/>
        <v>#VALUE!</v>
      </c>
    </row>
    <row r="816" spans="3:11" x14ac:dyDescent="0.25">
      <c r="C816" s="205" t="str">
        <f t="shared" ca="1" si="96"/>
        <v/>
      </c>
      <c r="D816" s="205" t="str">
        <f t="array" aca="1" ref="D816" ca="1">IFERROR(INDEX(C$41:C$1185,SMALL(IF(C$41:C$1185&lt;&gt;"",ROW(C$41:C$1185)-ROW(C$41)+1),ROWS(D$41:D816))),"")</f>
        <v/>
      </c>
      <c r="E816" s="189" t="e">
        <f t="shared" ca="1" si="97"/>
        <v>#VALUE!</v>
      </c>
      <c r="F816" s="207" t="e">
        <f t="shared" ca="1" si="98"/>
        <v>#VALUE!</v>
      </c>
      <c r="G816" s="189" t="e">
        <f t="shared" ca="1" si="99"/>
        <v>#VALUE!</v>
      </c>
      <c r="H816" s="207" t="e">
        <f t="shared" ca="1" si="100"/>
        <v>#VALUE!</v>
      </c>
      <c r="I816" s="189">
        <f t="shared" ca="1" si="101"/>
        <v>0</v>
      </c>
      <c r="J816" s="189" t="e">
        <f t="shared" ca="1" si="102"/>
        <v>#VALUE!</v>
      </c>
      <c r="K816" s="207" t="e">
        <f t="shared" ca="1" si="103"/>
        <v>#VALUE!</v>
      </c>
    </row>
    <row r="817" spans="3:11" x14ac:dyDescent="0.25">
      <c r="C817" s="205" t="str">
        <f t="shared" ca="1" si="96"/>
        <v/>
      </c>
      <c r="D817" s="205" t="str">
        <f t="array" aca="1" ref="D817" ca="1">IFERROR(INDEX(C$41:C$1185,SMALL(IF(C$41:C$1185&lt;&gt;"",ROW(C$41:C$1185)-ROW(C$41)+1),ROWS(D$41:D817))),"")</f>
        <v/>
      </c>
      <c r="E817" s="189" t="e">
        <f t="shared" ca="1" si="97"/>
        <v>#VALUE!</v>
      </c>
      <c r="F817" s="207" t="e">
        <f t="shared" ca="1" si="98"/>
        <v>#VALUE!</v>
      </c>
      <c r="G817" s="189" t="e">
        <f t="shared" ca="1" si="99"/>
        <v>#VALUE!</v>
      </c>
      <c r="H817" s="207" t="e">
        <f t="shared" ca="1" si="100"/>
        <v>#VALUE!</v>
      </c>
      <c r="I817" s="189">
        <f t="shared" ca="1" si="101"/>
        <v>0</v>
      </c>
      <c r="J817" s="189" t="e">
        <f t="shared" ca="1" si="102"/>
        <v>#VALUE!</v>
      </c>
      <c r="K817" s="207" t="e">
        <f t="shared" ca="1" si="103"/>
        <v>#VALUE!</v>
      </c>
    </row>
    <row r="818" spans="3:11" x14ac:dyDescent="0.25">
      <c r="C818" s="205" t="str">
        <f t="shared" ca="1" si="96"/>
        <v/>
      </c>
      <c r="D818" s="205" t="str">
        <f t="array" aca="1" ref="D818" ca="1">IFERROR(INDEX(C$41:C$1185,SMALL(IF(C$41:C$1185&lt;&gt;"",ROW(C$41:C$1185)-ROW(C$41)+1),ROWS(D$41:D818))),"")</f>
        <v/>
      </c>
      <c r="E818" s="189" t="e">
        <f t="shared" ca="1" si="97"/>
        <v>#VALUE!</v>
      </c>
      <c r="F818" s="207" t="e">
        <f t="shared" ca="1" si="98"/>
        <v>#VALUE!</v>
      </c>
      <c r="G818" s="189" t="e">
        <f t="shared" ca="1" si="99"/>
        <v>#VALUE!</v>
      </c>
      <c r="H818" s="207" t="e">
        <f t="shared" ca="1" si="100"/>
        <v>#VALUE!</v>
      </c>
      <c r="I818" s="189">
        <f t="shared" ca="1" si="101"/>
        <v>0</v>
      </c>
      <c r="J818" s="189" t="e">
        <f t="shared" ca="1" si="102"/>
        <v>#VALUE!</v>
      </c>
      <c r="K818" s="207" t="e">
        <f t="shared" ca="1" si="103"/>
        <v>#VALUE!</v>
      </c>
    </row>
    <row r="819" spans="3:11" x14ac:dyDescent="0.25">
      <c r="C819" s="205" t="str">
        <f t="shared" ca="1" si="96"/>
        <v/>
      </c>
      <c r="D819" s="205" t="str">
        <f t="array" aca="1" ref="D819" ca="1">IFERROR(INDEX(C$41:C$1185,SMALL(IF(C$41:C$1185&lt;&gt;"",ROW(C$41:C$1185)-ROW(C$41)+1),ROWS(D$41:D819))),"")</f>
        <v/>
      </c>
      <c r="E819" s="189" t="e">
        <f t="shared" ca="1" si="97"/>
        <v>#VALUE!</v>
      </c>
      <c r="F819" s="207" t="e">
        <f t="shared" ca="1" si="98"/>
        <v>#VALUE!</v>
      </c>
      <c r="G819" s="189" t="e">
        <f t="shared" ca="1" si="99"/>
        <v>#VALUE!</v>
      </c>
      <c r="H819" s="207" t="e">
        <f t="shared" ca="1" si="100"/>
        <v>#VALUE!</v>
      </c>
      <c r="I819" s="189">
        <f t="shared" ca="1" si="101"/>
        <v>0</v>
      </c>
      <c r="J819" s="189" t="e">
        <f t="shared" ca="1" si="102"/>
        <v>#VALUE!</v>
      </c>
      <c r="K819" s="207" t="e">
        <f t="shared" ca="1" si="103"/>
        <v>#VALUE!</v>
      </c>
    </row>
    <row r="820" spans="3:11" x14ac:dyDescent="0.25">
      <c r="C820" s="205" t="str">
        <f t="shared" ca="1" si="96"/>
        <v/>
      </c>
      <c r="D820" s="205" t="str">
        <f t="array" aca="1" ref="D820" ca="1">IFERROR(INDEX(C$41:C$1185,SMALL(IF(C$41:C$1185&lt;&gt;"",ROW(C$41:C$1185)-ROW(C$41)+1),ROWS(D$41:D820))),"")</f>
        <v/>
      </c>
      <c r="E820" s="189" t="e">
        <f t="shared" ca="1" si="97"/>
        <v>#VALUE!</v>
      </c>
      <c r="F820" s="207" t="e">
        <f t="shared" ca="1" si="98"/>
        <v>#VALUE!</v>
      </c>
      <c r="G820" s="189" t="e">
        <f t="shared" ca="1" si="99"/>
        <v>#VALUE!</v>
      </c>
      <c r="H820" s="207" t="e">
        <f t="shared" ca="1" si="100"/>
        <v>#VALUE!</v>
      </c>
      <c r="I820" s="189">
        <f t="shared" ca="1" si="101"/>
        <v>0</v>
      </c>
      <c r="J820" s="189" t="e">
        <f t="shared" ca="1" si="102"/>
        <v>#VALUE!</v>
      </c>
      <c r="K820" s="207" t="e">
        <f t="shared" ca="1" si="103"/>
        <v>#VALUE!</v>
      </c>
    </row>
    <row r="821" spans="3:11" x14ac:dyDescent="0.25">
      <c r="C821" s="205" t="str">
        <f t="shared" ca="1" si="96"/>
        <v/>
      </c>
      <c r="D821" s="205" t="str">
        <f t="array" aca="1" ref="D821" ca="1">IFERROR(INDEX(C$41:C$1185,SMALL(IF(C$41:C$1185&lt;&gt;"",ROW(C$41:C$1185)-ROW(C$41)+1),ROWS(D$41:D821))),"")</f>
        <v/>
      </c>
      <c r="E821" s="189" t="e">
        <f t="shared" ca="1" si="97"/>
        <v>#VALUE!</v>
      </c>
      <c r="F821" s="207" t="e">
        <f t="shared" ca="1" si="98"/>
        <v>#VALUE!</v>
      </c>
      <c r="G821" s="189" t="e">
        <f t="shared" ca="1" si="99"/>
        <v>#VALUE!</v>
      </c>
      <c r="H821" s="207" t="e">
        <f t="shared" ca="1" si="100"/>
        <v>#VALUE!</v>
      </c>
      <c r="I821" s="189">
        <f t="shared" ca="1" si="101"/>
        <v>0</v>
      </c>
      <c r="J821" s="189" t="e">
        <f t="shared" ca="1" si="102"/>
        <v>#VALUE!</v>
      </c>
      <c r="K821" s="207" t="e">
        <f t="shared" ca="1" si="103"/>
        <v>#VALUE!</v>
      </c>
    </row>
    <row r="822" spans="3:11" x14ac:dyDescent="0.25">
      <c r="C822" s="205" t="str">
        <f t="shared" ca="1" si="96"/>
        <v/>
      </c>
      <c r="D822" s="205" t="str">
        <f t="array" aca="1" ref="D822" ca="1">IFERROR(INDEX(C$41:C$1185,SMALL(IF(C$41:C$1185&lt;&gt;"",ROW(C$41:C$1185)-ROW(C$41)+1),ROWS(D$41:D822))),"")</f>
        <v/>
      </c>
      <c r="E822" s="189" t="e">
        <f t="shared" ca="1" si="97"/>
        <v>#VALUE!</v>
      </c>
      <c r="F822" s="207" t="e">
        <f t="shared" ca="1" si="98"/>
        <v>#VALUE!</v>
      </c>
      <c r="G822" s="189" t="e">
        <f t="shared" ca="1" si="99"/>
        <v>#VALUE!</v>
      </c>
      <c r="H822" s="207" t="e">
        <f t="shared" ca="1" si="100"/>
        <v>#VALUE!</v>
      </c>
      <c r="I822" s="189">
        <f t="shared" ca="1" si="101"/>
        <v>0</v>
      </c>
      <c r="J822" s="189" t="e">
        <f t="shared" ca="1" si="102"/>
        <v>#VALUE!</v>
      </c>
      <c r="K822" s="207" t="e">
        <f t="shared" ca="1" si="103"/>
        <v>#VALUE!</v>
      </c>
    </row>
    <row r="823" spans="3:11" x14ac:dyDescent="0.25">
      <c r="C823" s="205" t="str">
        <f t="shared" ca="1" si="96"/>
        <v/>
      </c>
      <c r="D823" s="205" t="str">
        <f t="array" aca="1" ref="D823" ca="1">IFERROR(INDEX(C$41:C$1185,SMALL(IF(C$41:C$1185&lt;&gt;"",ROW(C$41:C$1185)-ROW(C$41)+1),ROWS(D$41:D823))),"")</f>
        <v/>
      </c>
      <c r="E823" s="189" t="e">
        <f t="shared" ca="1" si="97"/>
        <v>#VALUE!</v>
      </c>
      <c r="F823" s="207" t="e">
        <f t="shared" ca="1" si="98"/>
        <v>#VALUE!</v>
      </c>
      <c r="G823" s="189" t="e">
        <f t="shared" ca="1" si="99"/>
        <v>#VALUE!</v>
      </c>
      <c r="H823" s="207" t="e">
        <f t="shared" ca="1" si="100"/>
        <v>#VALUE!</v>
      </c>
      <c r="I823" s="189">
        <f t="shared" ca="1" si="101"/>
        <v>0</v>
      </c>
      <c r="J823" s="189" t="e">
        <f t="shared" ca="1" si="102"/>
        <v>#VALUE!</v>
      </c>
      <c r="K823" s="207" t="e">
        <f t="shared" ca="1" si="103"/>
        <v>#VALUE!</v>
      </c>
    </row>
    <row r="824" spans="3:11" x14ac:dyDescent="0.25">
      <c r="C824" s="205" t="str">
        <f t="shared" ca="1" si="96"/>
        <v/>
      </c>
      <c r="D824" s="205" t="str">
        <f t="array" aca="1" ref="D824" ca="1">IFERROR(INDEX(C$41:C$1185,SMALL(IF(C$41:C$1185&lt;&gt;"",ROW(C$41:C$1185)-ROW(C$41)+1),ROWS(D$41:D824))),"")</f>
        <v/>
      </c>
      <c r="E824" s="189" t="e">
        <f t="shared" ca="1" si="97"/>
        <v>#VALUE!</v>
      </c>
      <c r="F824" s="207" t="e">
        <f t="shared" ca="1" si="98"/>
        <v>#VALUE!</v>
      </c>
      <c r="G824" s="189" t="e">
        <f t="shared" ca="1" si="99"/>
        <v>#VALUE!</v>
      </c>
      <c r="H824" s="207" t="e">
        <f t="shared" ca="1" si="100"/>
        <v>#VALUE!</v>
      </c>
      <c r="I824" s="189">
        <f t="shared" ca="1" si="101"/>
        <v>0</v>
      </c>
      <c r="J824" s="189" t="e">
        <f t="shared" ca="1" si="102"/>
        <v>#VALUE!</v>
      </c>
      <c r="K824" s="207" t="e">
        <f t="shared" ca="1" si="103"/>
        <v>#VALUE!</v>
      </c>
    </row>
    <row r="825" spans="3:11" x14ac:dyDescent="0.25">
      <c r="C825" s="205" t="str">
        <f t="shared" ca="1" si="96"/>
        <v/>
      </c>
      <c r="D825" s="205" t="str">
        <f t="array" aca="1" ref="D825" ca="1">IFERROR(INDEX(C$41:C$1185,SMALL(IF(C$41:C$1185&lt;&gt;"",ROW(C$41:C$1185)-ROW(C$41)+1),ROWS(D$41:D825))),"")</f>
        <v/>
      </c>
      <c r="E825" s="189" t="e">
        <f t="shared" ca="1" si="97"/>
        <v>#VALUE!</v>
      </c>
      <c r="F825" s="207" t="e">
        <f t="shared" ca="1" si="98"/>
        <v>#VALUE!</v>
      </c>
      <c r="G825" s="189" t="e">
        <f t="shared" ca="1" si="99"/>
        <v>#VALUE!</v>
      </c>
      <c r="H825" s="207" t="e">
        <f t="shared" ca="1" si="100"/>
        <v>#VALUE!</v>
      </c>
      <c r="I825" s="189">
        <f t="shared" ca="1" si="101"/>
        <v>0</v>
      </c>
      <c r="J825" s="189" t="e">
        <f t="shared" ca="1" si="102"/>
        <v>#VALUE!</v>
      </c>
      <c r="K825" s="207" t="e">
        <f t="shared" ca="1" si="103"/>
        <v>#VALUE!</v>
      </c>
    </row>
    <row r="826" spans="3:11" x14ac:dyDescent="0.25">
      <c r="C826" s="205" t="str">
        <f t="shared" ca="1" si="96"/>
        <v/>
      </c>
      <c r="D826" s="205" t="str">
        <f t="array" aca="1" ref="D826" ca="1">IFERROR(INDEX(C$41:C$1185,SMALL(IF(C$41:C$1185&lt;&gt;"",ROW(C$41:C$1185)-ROW(C$41)+1),ROWS(D$41:D826))),"")</f>
        <v/>
      </c>
      <c r="E826" s="189" t="e">
        <f t="shared" ca="1" si="97"/>
        <v>#VALUE!</v>
      </c>
      <c r="F826" s="207" t="e">
        <f t="shared" ca="1" si="98"/>
        <v>#VALUE!</v>
      </c>
      <c r="G826" s="189" t="e">
        <f t="shared" ca="1" si="99"/>
        <v>#VALUE!</v>
      </c>
      <c r="H826" s="207" t="e">
        <f t="shared" ca="1" si="100"/>
        <v>#VALUE!</v>
      </c>
      <c r="I826" s="189">
        <f t="shared" ca="1" si="101"/>
        <v>0</v>
      </c>
      <c r="J826" s="189" t="e">
        <f t="shared" ca="1" si="102"/>
        <v>#VALUE!</v>
      </c>
      <c r="K826" s="207" t="e">
        <f t="shared" ca="1" si="103"/>
        <v>#VALUE!</v>
      </c>
    </row>
    <row r="827" spans="3:11" x14ac:dyDescent="0.25">
      <c r="C827" s="205" t="str">
        <f t="shared" ca="1" si="96"/>
        <v>IfcFlowFitting.ElementoCodifica.ClasseElementoTecnico</v>
      </c>
      <c r="D827" s="205" t="str">
        <f t="array" aca="1" ref="D827" ca="1">IFERROR(INDEX(C$41:C$1185,SMALL(IF(C$41:C$1185&lt;&gt;"",ROW(C$41:C$1185)-ROW(C$41)+1),ROWS(D$41:D827))),"")</f>
        <v/>
      </c>
      <c r="E827" s="189" t="e">
        <f t="shared" ca="1" si="97"/>
        <v>#VALUE!</v>
      </c>
      <c r="F827" s="207" t="e">
        <f t="shared" ca="1" si="98"/>
        <v>#VALUE!</v>
      </c>
      <c r="G827" s="189" t="e">
        <f t="shared" ca="1" si="99"/>
        <v>#VALUE!</v>
      </c>
      <c r="H827" s="207" t="e">
        <f t="shared" ca="1" si="100"/>
        <v>#VALUE!</v>
      </c>
      <c r="I827" s="189">
        <f t="shared" ca="1" si="101"/>
        <v>0</v>
      </c>
      <c r="J827" s="189" t="e">
        <f t="shared" ca="1" si="102"/>
        <v>#VALUE!</v>
      </c>
      <c r="K827" s="207" t="e">
        <f t="shared" ca="1" si="103"/>
        <v>#VALUE!</v>
      </c>
    </row>
    <row r="828" spans="3:11" x14ac:dyDescent="0.25">
      <c r="C828" s="205" t="str">
        <f t="shared" ca="1" si="96"/>
        <v>IfcFlowFitting.ElementoFase.Stato</v>
      </c>
      <c r="D828" s="205" t="str">
        <f t="array" aca="1" ref="D828" ca="1">IFERROR(INDEX(C$41:C$1185,SMALL(IF(C$41:C$1185&lt;&gt;"",ROW(C$41:C$1185)-ROW(C$41)+1),ROWS(D$41:D828))),"")</f>
        <v/>
      </c>
      <c r="E828" s="189" t="e">
        <f t="shared" ca="1" si="97"/>
        <v>#VALUE!</v>
      </c>
      <c r="F828" s="207" t="e">
        <f t="shared" ca="1" si="98"/>
        <v>#VALUE!</v>
      </c>
      <c r="G828" s="189" t="e">
        <f t="shared" ca="1" si="99"/>
        <v>#VALUE!</v>
      </c>
      <c r="H828" s="207" t="e">
        <f t="shared" ca="1" si="100"/>
        <v>#VALUE!</v>
      </c>
      <c r="I828" s="189">
        <f t="shared" ca="1" si="101"/>
        <v>0</v>
      </c>
      <c r="J828" s="189" t="e">
        <f t="shared" ca="1" si="102"/>
        <v>#VALUE!</v>
      </c>
      <c r="K828" s="207" t="e">
        <f t="shared" ca="1" si="103"/>
        <v>#VALUE!</v>
      </c>
    </row>
    <row r="829" spans="3:11" x14ac:dyDescent="0.25">
      <c r="C829" s="205" t="str">
        <f t="shared" ca="1" si="96"/>
        <v>IfcFlowFitting.ElementoDocumenti.MUM</v>
      </c>
      <c r="D829" s="205" t="str">
        <f t="array" aca="1" ref="D829" ca="1">IFERROR(INDEX(C$41:C$1185,SMALL(IF(C$41:C$1185&lt;&gt;"",ROW(C$41:C$1185)-ROW(C$41)+1),ROWS(D$41:D829))),"")</f>
        <v/>
      </c>
      <c r="E829" s="189" t="e">
        <f t="shared" ca="1" si="97"/>
        <v>#VALUE!</v>
      </c>
      <c r="F829" s="207" t="e">
        <f t="shared" ca="1" si="98"/>
        <v>#VALUE!</v>
      </c>
      <c r="G829" s="189" t="e">
        <f t="shared" ca="1" si="99"/>
        <v>#VALUE!</v>
      </c>
      <c r="H829" s="207" t="e">
        <f t="shared" ca="1" si="100"/>
        <v>#VALUE!</v>
      </c>
      <c r="I829" s="189">
        <f t="shared" ca="1" si="101"/>
        <v>0</v>
      </c>
      <c r="J829" s="189" t="e">
        <f t="shared" ca="1" si="102"/>
        <v>#VALUE!</v>
      </c>
      <c r="K829" s="207" t="e">
        <f t="shared" ca="1" si="103"/>
        <v>#VALUE!</v>
      </c>
    </row>
    <row r="830" spans="3:11" x14ac:dyDescent="0.25">
      <c r="C830" s="205" t="str">
        <f t="shared" ca="1" si="96"/>
        <v>IfcFlowFitting.ElementoDocumenti.SchedaTecnica</v>
      </c>
      <c r="D830" s="205" t="str">
        <f t="array" aca="1" ref="D830" ca="1">IFERROR(INDEX(C$41:C$1185,SMALL(IF(C$41:C$1185&lt;&gt;"",ROW(C$41:C$1185)-ROW(C$41)+1),ROWS(D$41:D830))),"")</f>
        <v/>
      </c>
      <c r="E830" s="189" t="e">
        <f t="shared" ca="1" si="97"/>
        <v>#VALUE!</v>
      </c>
      <c r="F830" s="207" t="e">
        <f t="shared" ca="1" si="98"/>
        <v>#VALUE!</v>
      </c>
      <c r="G830" s="189" t="e">
        <f t="shared" ca="1" si="99"/>
        <v>#VALUE!</v>
      </c>
      <c r="H830" s="207" t="e">
        <f t="shared" ca="1" si="100"/>
        <v>#VALUE!</v>
      </c>
      <c r="I830" s="189">
        <f t="shared" ca="1" si="101"/>
        <v>0</v>
      </c>
      <c r="J830" s="189" t="e">
        <f t="shared" ca="1" si="102"/>
        <v>#VALUE!</v>
      </c>
      <c r="K830" s="207" t="e">
        <f t="shared" ca="1" si="103"/>
        <v>#VALUE!</v>
      </c>
    </row>
    <row r="831" spans="3:11" x14ac:dyDescent="0.25">
      <c r="C831" s="205" t="str">
        <f t="shared" ca="1" si="96"/>
        <v>IfcFlowFitting.ElementoDocumenti.Website</v>
      </c>
      <c r="D831" s="205" t="str">
        <f t="array" aca="1" ref="D831" ca="1">IFERROR(INDEX(C$41:C$1185,SMALL(IF(C$41:C$1185&lt;&gt;"",ROW(C$41:C$1185)-ROW(C$41)+1),ROWS(D$41:D831))),"")</f>
        <v/>
      </c>
      <c r="E831" s="189" t="e">
        <f t="shared" ca="1" si="97"/>
        <v>#VALUE!</v>
      </c>
      <c r="F831" s="207" t="e">
        <f t="shared" ca="1" si="98"/>
        <v>#VALUE!</v>
      </c>
      <c r="G831" s="189" t="e">
        <f t="shared" ca="1" si="99"/>
        <v>#VALUE!</v>
      </c>
      <c r="H831" s="207" t="e">
        <f t="shared" ca="1" si="100"/>
        <v>#VALUE!</v>
      </c>
      <c r="I831" s="189">
        <f t="shared" ca="1" si="101"/>
        <v>0</v>
      </c>
      <c r="J831" s="189" t="e">
        <f t="shared" ca="1" si="102"/>
        <v>#VALUE!</v>
      </c>
      <c r="K831" s="207" t="e">
        <f t="shared" ca="1" si="103"/>
        <v>#VALUE!</v>
      </c>
    </row>
    <row r="832" spans="3:11" x14ac:dyDescent="0.25">
      <c r="C832" s="205" t="str">
        <f t="shared" ca="1" si="96"/>
        <v>IfcFlowFitting.ElementoDocumenti.DB</v>
      </c>
      <c r="D832" s="205" t="str">
        <f t="array" aca="1" ref="D832" ca="1">IFERROR(INDEX(C$41:C$1185,SMALL(IF(C$41:C$1185&lt;&gt;"",ROW(C$41:C$1185)-ROW(C$41)+1),ROWS(D$41:D832))),"")</f>
        <v/>
      </c>
      <c r="E832" s="189" t="e">
        <f t="shared" ca="1" si="97"/>
        <v>#VALUE!</v>
      </c>
      <c r="F832" s="207" t="e">
        <f t="shared" ca="1" si="98"/>
        <v>#VALUE!</v>
      </c>
      <c r="G832" s="189" t="e">
        <f t="shared" ca="1" si="99"/>
        <v>#VALUE!</v>
      </c>
      <c r="H832" s="207" t="e">
        <f t="shared" ca="1" si="100"/>
        <v>#VALUE!</v>
      </c>
      <c r="I832" s="189">
        <f t="shared" ca="1" si="101"/>
        <v>0</v>
      </c>
      <c r="J832" s="189" t="e">
        <f t="shared" ca="1" si="102"/>
        <v>#VALUE!</v>
      </c>
      <c r="K832" s="207" t="e">
        <f t="shared" ca="1" si="103"/>
        <v>#VALUE!</v>
      </c>
    </row>
    <row r="833" spans="3:11" x14ac:dyDescent="0.25">
      <c r="C833" s="205" t="str">
        <f t="shared" ca="1" si="96"/>
        <v>IfcFlowFitting.ElementoDocumenti.CertProd</v>
      </c>
      <c r="D833" s="205" t="str">
        <f t="array" aca="1" ref="D833" ca="1">IFERROR(INDEX(C$41:C$1185,SMALL(IF(C$41:C$1185&lt;&gt;"",ROW(C$41:C$1185)-ROW(C$41)+1),ROWS(D$41:D833))),"")</f>
        <v/>
      </c>
      <c r="E833" s="189" t="e">
        <f t="shared" ca="1" si="97"/>
        <v>#VALUE!</v>
      </c>
      <c r="F833" s="207" t="e">
        <f t="shared" ca="1" si="98"/>
        <v>#VALUE!</v>
      </c>
      <c r="G833" s="189" t="e">
        <f t="shared" ca="1" si="99"/>
        <v>#VALUE!</v>
      </c>
      <c r="H833" s="207" t="e">
        <f t="shared" ca="1" si="100"/>
        <v>#VALUE!</v>
      </c>
      <c r="I833" s="189">
        <f t="shared" ca="1" si="101"/>
        <v>0</v>
      </c>
      <c r="J833" s="189" t="e">
        <f t="shared" ca="1" si="102"/>
        <v>#VALUE!</v>
      </c>
      <c r="K833" s="207" t="e">
        <f t="shared" ca="1" si="103"/>
        <v>#VALUE!</v>
      </c>
    </row>
    <row r="834" spans="3:11" x14ac:dyDescent="0.25">
      <c r="C834" s="205" t="str">
        <f t="shared" ca="1" si="96"/>
        <v>IfcFlowFitting.ElementoDocumenti.SertSupl</v>
      </c>
      <c r="D834" s="205" t="str">
        <f t="array" aca="1" ref="D834" ca="1">IFERROR(INDEX(C$41:C$1185,SMALL(IF(C$41:C$1185&lt;&gt;"",ROW(C$41:C$1185)-ROW(C$41)+1),ROWS(D$41:D834))),"")</f>
        <v/>
      </c>
      <c r="E834" s="189" t="e">
        <f t="shared" ca="1" si="97"/>
        <v>#VALUE!</v>
      </c>
      <c r="F834" s="207" t="e">
        <f t="shared" ca="1" si="98"/>
        <v>#VALUE!</v>
      </c>
      <c r="G834" s="189" t="e">
        <f t="shared" ca="1" si="99"/>
        <v>#VALUE!</v>
      </c>
      <c r="H834" s="207" t="e">
        <f t="shared" ca="1" si="100"/>
        <v>#VALUE!</v>
      </c>
      <c r="I834" s="189">
        <f t="shared" ca="1" si="101"/>
        <v>0</v>
      </c>
      <c r="J834" s="189" t="e">
        <f t="shared" ca="1" si="102"/>
        <v>#VALUE!</v>
      </c>
      <c r="K834" s="207" t="e">
        <f t="shared" ca="1" si="103"/>
        <v>#VALUE!</v>
      </c>
    </row>
    <row r="835" spans="3:11" x14ac:dyDescent="0.25">
      <c r="C835" s="205" t="str">
        <f t="shared" ca="1" si="96"/>
        <v>IfcFlowFitting.ElementoDocumenti.CertOmo</v>
      </c>
      <c r="D835" s="205" t="str">
        <f t="array" aca="1" ref="D835" ca="1">IFERROR(INDEX(C$41:C$1185,SMALL(IF(C$41:C$1185&lt;&gt;"",ROW(C$41:C$1185)-ROW(C$41)+1),ROWS(D$41:D835))),"")</f>
        <v/>
      </c>
      <c r="E835" s="189" t="e">
        <f t="shared" ca="1" si="97"/>
        <v>#VALUE!</v>
      </c>
      <c r="F835" s="207" t="e">
        <f t="shared" ca="1" si="98"/>
        <v>#VALUE!</v>
      </c>
      <c r="G835" s="189" t="e">
        <f t="shared" ca="1" si="99"/>
        <v>#VALUE!</v>
      </c>
      <c r="H835" s="207" t="e">
        <f t="shared" ca="1" si="100"/>
        <v>#VALUE!</v>
      </c>
      <c r="I835" s="189">
        <f t="shared" ca="1" si="101"/>
        <v>0</v>
      </c>
      <c r="J835" s="189" t="e">
        <f t="shared" ca="1" si="102"/>
        <v>#VALUE!</v>
      </c>
      <c r="K835" s="207" t="e">
        <f t="shared" ca="1" si="103"/>
        <v>#VALUE!</v>
      </c>
    </row>
    <row r="836" spans="3:11" x14ac:dyDescent="0.25">
      <c r="C836" s="205" t="str">
        <f t="shared" ca="1" si="96"/>
        <v>IfcFlowFitting.ElementoDocumenti.SchedaMontaggio</v>
      </c>
      <c r="D836" s="205" t="str">
        <f t="array" aca="1" ref="D836" ca="1">IFERROR(INDEX(C$41:C$1185,SMALL(IF(C$41:C$1185&lt;&gt;"",ROW(C$41:C$1185)-ROW(C$41)+1),ROWS(D$41:D836))),"")</f>
        <v/>
      </c>
      <c r="E836" s="189" t="e">
        <f t="shared" ca="1" si="97"/>
        <v>#VALUE!</v>
      </c>
      <c r="F836" s="207" t="e">
        <f t="shared" ca="1" si="98"/>
        <v>#VALUE!</v>
      </c>
      <c r="G836" s="189" t="e">
        <f t="shared" ca="1" si="99"/>
        <v>#VALUE!</v>
      </c>
      <c r="H836" s="207" t="e">
        <f t="shared" ca="1" si="100"/>
        <v>#VALUE!</v>
      </c>
      <c r="I836" s="189">
        <f t="shared" ca="1" si="101"/>
        <v>0</v>
      </c>
      <c r="J836" s="189" t="e">
        <f t="shared" ca="1" si="102"/>
        <v>#VALUE!</v>
      </c>
      <c r="K836" s="207" t="e">
        <f t="shared" ca="1" si="103"/>
        <v>#VALUE!</v>
      </c>
    </row>
    <row r="837" spans="3:11" x14ac:dyDescent="0.25">
      <c r="C837" s="205" t="str">
        <f t="shared" ca="1" si="96"/>
        <v>IfcFlowFitting.ElementoDocumenti.Installazione</v>
      </c>
      <c r="D837" s="205" t="str">
        <f t="array" aca="1" ref="D837" ca="1">IFERROR(INDEX(C$41:C$1185,SMALL(IF(C$41:C$1185&lt;&gt;"",ROW(C$41:C$1185)-ROW(C$41)+1),ROWS(D$41:D837))),"")</f>
        <v/>
      </c>
      <c r="E837" s="189" t="e">
        <f t="shared" ca="1" si="97"/>
        <v>#VALUE!</v>
      </c>
      <c r="F837" s="207" t="e">
        <f t="shared" ca="1" si="98"/>
        <v>#VALUE!</v>
      </c>
      <c r="G837" s="189" t="e">
        <f t="shared" ca="1" si="99"/>
        <v>#VALUE!</v>
      </c>
      <c r="H837" s="207" t="e">
        <f t="shared" ca="1" si="100"/>
        <v>#VALUE!</v>
      </c>
      <c r="I837" s="189">
        <f t="shared" ca="1" si="101"/>
        <v>0</v>
      </c>
      <c r="J837" s="189" t="e">
        <f t="shared" ca="1" si="102"/>
        <v>#VALUE!</v>
      </c>
      <c r="K837" s="207" t="e">
        <f t="shared" ca="1" si="103"/>
        <v>#VALUE!</v>
      </c>
    </row>
    <row r="838" spans="3:11" x14ac:dyDescent="0.25">
      <c r="C838" s="205" t="str">
        <f t="shared" ca="1" si="96"/>
        <v>IfcFlowFitting.ElementoDocumenti.MatSupp</v>
      </c>
      <c r="D838" s="205" t="str">
        <f t="array" aca="1" ref="D838" ca="1">IFERROR(INDEX(C$41:C$1185,SMALL(IF(C$41:C$1185&lt;&gt;"",ROW(C$41:C$1185)-ROW(C$41)+1),ROWS(D$41:D838))),"")</f>
        <v/>
      </c>
      <c r="E838" s="189" t="e">
        <f t="shared" ca="1" si="97"/>
        <v>#VALUE!</v>
      </c>
      <c r="F838" s="207" t="e">
        <f t="shared" ca="1" si="98"/>
        <v>#VALUE!</v>
      </c>
      <c r="G838" s="189" t="e">
        <f t="shared" ca="1" si="99"/>
        <v>#VALUE!</v>
      </c>
      <c r="H838" s="207" t="e">
        <f t="shared" ca="1" si="100"/>
        <v>#VALUE!</v>
      </c>
      <c r="I838" s="189">
        <f t="shared" ca="1" si="101"/>
        <v>0</v>
      </c>
      <c r="J838" s="189" t="e">
        <f t="shared" ca="1" si="102"/>
        <v>#VALUE!</v>
      </c>
      <c r="K838" s="207" t="e">
        <f t="shared" ca="1" si="103"/>
        <v>#VALUE!</v>
      </c>
    </row>
    <row r="839" spans="3:11" x14ac:dyDescent="0.25">
      <c r="C839" s="205" t="str">
        <f t="shared" ca="1" si="96"/>
        <v/>
      </c>
      <c r="D839" s="205" t="str">
        <f t="array" aca="1" ref="D839" ca="1">IFERROR(INDEX(C$41:C$1185,SMALL(IF(C$41:C$1185&lt;&gt;"",ROW(C$41:C$1185)-ROW(C$41)+1),ROWS(D$41:D839))),"")</f>
        <v/>
      </c>
      <c r="E839" s="189" t="e">
        <f t="shared" ca="1" si="97"/>
        <v>#VALUE!</v>
      </c>
      <c r="F839" s="207" t="e">
        <f t="shared" ca="1" si="98"/>
        <v>#VALUE!</v>
      </c>
      <c r="G839" s="189" t="e">
        <f t="shared" ca="1" si="99"/>
        <v>#VALUE!</v>
      </c>
      <c r="H839" s="207" t="e">
        <f t="shared" ca="1" si="100"/>
        <v>#VALUE!</v>
      </c>
      <c r="I839" s="189">
        <f t="shared" ca="1" si="101"/>
        <v>0</v>
      </c>
      <c r="J839" s="189" t="e">
        <f t="shared" ca="1" si="102"/>
        <v>#VALUE!</v>
      </c>
      <c r="K839" s="207" t="e">
        <f t="shared" ca="1" si="103"/>
        <v>#VALUE!</v>
      </c>
    </row>
    <row r="840" spans="3:11" x14ac:dyDescent="0.25">
      <c r="C840" s="205" t="str">
        <f t="shared" ca="1" si="96"/>
        <v>IfcFlowFitting.ElementoDocumenti.Conformità</v>
      </c>
      <c r="D840" s="205" t="str">
        <f t="array" aca="1" ref="D840" ca="1">IFERROR(INDEX(C$41:C$1185,SMALL(IF(C$41:C$1185&lt;&gt;"",ROW(C$41:C$1185)-ROW(C$41)+1),ROWS(D$41:D840))),"")</f>
        <v/>
      </c>
      <c r="E840" s="189" t="e">
        <f t="shared" ca="1" si="97"/>
        <v>#VALUE!</v>
      </c>
      <c r="F840" s="207" t="e">
        <f t="shared" ca="1" si="98"/>
        <v>#VALUE!</v>
      </c>
      <c r="G840" s="189" t="e">
        <f t="shared" ca="1" si="99"/>
        <v>#VALUE!</v>
      </c>
      <c r="H840" s="207" t="e">
        <f t="shared" ca="1" si="100"/>
        <v>#VALUE!</v>
      </c>
      <c r="I840" s="189">
        <f t="shared" ca="1" si="101"/>
        <v>0</v>
      </c>
      <c r="J840" s="189" t="e">
        <f t="shared" ca="1" si="102"/>
        <v>#VALUE!</v>
      </c>
      <c r="K840" s="207" t="e">
        <f t="shared" ca="1" si="103"/>
        <v>#VALUE!</v>
      </c>
    </row>
    <row r="841" spans="3:11" x14ac:dyDescent="0.25">
      <c r="C841" s="205" t="str">
        <f t="shared" ca="1" si="96"/>
        <v>IfcFlowMovingDevice .ElementoDatiAnagrafici.Numero_di_serie</v>
      </c>
      <c r="D841" s="205" t="str">
        <f t="array" aca="1" ref="D841" ca="1">IFERROR(INDEX(C$41:C$1185,SMALL(IF(C$41:C$1185&lt;&gt;"",ROW(C$41:C$1185)-ROW(C$41)+1),ROWS(D$41:D841))),"")</f>
        <v/>
      </c>
      <c r="E841" s="189" t="e">
        <f t="shared" ca="1" si="97"/>
        <v>#VALUE!</v>
      </c>
      <c r="F841" s="207" t="e">
        <f t="shared" ca="1" si="98"/>
        <v>#VALUE!</v>
      </c>
      <c r="G841" s="189" t="e">
        <f t="shared" ca="1" si="99"/>
        <v>#VALUE!</v>
      </c>
      <c r="H841" s="207" t="e">
        <f t="shared" ca="1" si="100"/>
        <v>#VALUE!</v>
      </c>
      <c r="I841" s="189">
        <f t="shared" ca="1" si="101"/>
        <v>0</v>
      </c>
      <c r="J841" s="189" t="e">
        <f t="shared" ca="1" si="102"/>
        <v>#VALUE!</v>
      </c>
      <c r="K841" s="207" t="e">
        <f t="shared" ca="1" si="103"/>
        <v>#VALUE!</v>
      </c>
    </row>
    <row r="842" spans="3:11" x14ac:dyDescent="0.25">
      <c r="C842" s="205" t="str">
        <f t="shared" ca="1" si="96"/>
        <v>IfcFlowMovingDevice .ElementoDatiAnagrafici.Fornitore</v>
      </c>
      <c r="D842" s="205" t="str">
        <f t="array" aca="1" ref="D842" ca="1">IFERROR(INDEX(C$41:C$1185,SMALL(IF(C$41:C$1185&lt;&gt;"",ROW(C$41:C$1185)-ROW(C$41)+1),ROWS(D$41:D842))),"")</f>
        <v/>
      </c>
      <c r="E842" s="189" t="e">
        <f t="shared" ca="1" si="97"/>
        <v>#VALUE!</v>
      </c>
      <c r="F842" s="207" t="e">
        <f t="shared" ca="1" si="98"/>
        <v>#VALUE!</v>
      </c>
      <c r="G842" s="189" t="e">
        <f t="shared" ca="1" si="99"/>
        <v>#VALUE!</v>
      </c>
      <c r="H842" s="207" t="e">
        <f t="shared" ca="1" si="100"/>
        <v>#VALUE!</v>
      </c>
      <c r="I842" s="189">
        <f t="shared" ca="1" si="101"/>
        <v>0</v>
      </c>
      <c r="J842" s="189" t="e">
        <f t="shared" ca="1" si="102"/>
        <v>#VALUE!</v>
      </c>
      <c r="K842" s="207" t="e">
        <f t="shared" ca="1" si="103"/>
        <v>#VALUE!</v>
      </c>
    </row>
    <row r="843" spans="3:11" x14ac:dyDescent="0.25">
      <c r="C843" s="205" t="str">
        <f t="shared" ca="1" si="96"/>
        <v>IfcFlowMovingDevice .ElementoDatiAnagrafici.Installatore</v>
      </c>
      <c r="D843" s="205" t="str">
        <f t="array" aca="1" ref="D843" ca="1">IFERROR(INDEX(C$41:C$1185,SMALL(IF(C$41:C$1185&lt;&gt;"",ROW(C$41:C$1185)-ROW(C$41)+1),ROWS(D$41:D843))),"")</f>
        <v/>
      </c>
      <c r="E843" s="189" t="e">
        <f t="shared" ca="1" si="97"/>
        <v>#VALUE!</v>
      </c>
      <c r="F843" s="207" t="e">
        <f t="shared" ca="1" si="98"/>
        <v>#VALUE!</v>
      </c>
      <c r="G843" s="189" t="e">
        <f t="shared" ca="1" si="99"/>
        <v>#VALUE!</v>
      </c>
      <c r="H843" s="207" t="e">
        <f t="shared" ca="1" si="100"/>
        <v>#VALUE!</v>
      </c>
      <c r="I843" s="189">
        <f t="shared" ca="1" si="101"/>
        <v>0</v>
      </c>
      <c r="J843" s="189" t="e">
        <f t="shared" ca="1" si="102"/>
        <v>#VALUE!</v>
      </c>
      <c r="K843" s="207" t="e">
        <f t="shared" ca="1" si="103"/>
        <v>#VALUE!</v>
      </c>
    </row>
    <row r="844" spans="3:11" x14ac:dyDescent="0.25">
      <c r="C844" s="205" t="str">
        <f t="shared" ca="1" si="96"/>
        <v>IfcFlowMovingDevice .ElementoDatiAnagrafici.Descrizione</v>
      </c>
      <c r="D844" s="205" t="str">
        <f t="array" aca="1" ref="D844" ca="1">IFERROR(INDEX(C$41:C$1185,SMALL(IF(C$41:C$1185&lt;&gt;"",ROW(C$41:C$1185)-ROW(C$41)+1),ROWS(D$41:D844))),"")</f>
        <v/>
      </c>
      <c r="E844" s="189" t="e">
        <f t="shared" ca="1" si="97"/>
        <v>#VALUE!</v>
      </c>
      <c r="F844" s="207" t="e">
        <f t="shared" ca="1" si="98"/>
        <v>#VALUE!</v>
      </c>
      <c r="G844" s="189" t="e">
        <f t="shared" ca="1" si="99"/>
        <v>#VALUE!</v>
      </c>
      <c r="H844" s="207" t="e">
        <f t="shared" ca="1" si="100"/>
        <v>#VALUE!</v>
      </c>
      <c r="I844" s="189">
        <f t="shared" ca="1" si="101"/>
        <v>0</v>
      </c>
      <c r="J844" s="189" t="e">
        <f t="shared" ca="1" si="102"/>
        <v>#VALUE!</v>
      </c>
      <c r="K844" s="207" t="e">
        <f t="shared" ca="1" si="103"/>
        <v>#VALUE!</v>
      </c>
    </row>
    <row r="845" spans="3:11" x14ac:dyDescent="0.25">
      <c r="C845" s="205" t="str">
        <f t="shared" ca="1" si="96"/>
        <v>IfcFlowMovingDevice .ElementoDatiAnagrafici.Modello</v>
      </c>
      <c r="D845" s="205" t="str">
        <f t="array" aca="1" ref="D845" ca="1">IFERROR(INDEX(C$41:C$1185,SMALL(IF(C$41:C$1185&lt;&gt;"",ROW(C$41:C$1185)-ROW(C$41)+1),ROWS(D$41:D845))),"")</f>
        <v/>
      </c>
      <c r="E845" s="189" t="e">
        <f t="shared" ca="1" si="97"/>
        <v>#VALUE!</v>
      </c>
      <c r="F845" s="207" t="e">
        <f t="shared" ca="1" si="98"/>
        <v>#VALUE!</v>
      </c>
      <c r="G845" s="189" t="e">
        <f t="shared" ca="1" si="99"/>
        <v>#VALUE!</v>
      </c>
      <c r="H845" s="207" t="e">
        <f t="shared" ca="1" si="100"/>
        <v>#VALUE!</v>
      </c>
      <c r="I845" s="189">
        <f t="shared" ca="1" si="101"/>
        <v>0</v>
      </c>
      <c r="J845" s="189" t="e">
        <f t="shared" ca="1" si="102"/>
        <v>#VALUE!</v>
      </c>
      <c r="K845" s="207" t="e">
        <f t="shared" ca="1" si="103"/>
        <v>#VALUE!</v>
      </c>
    </row>
    <row r="846" spans="3:11" x14ac:dyDescent="0.25">
      <c r="C846" s="205" t="str">
        <f t="shared" ca="1" si="96"/>
        <v>IfcFlowMovingDevice .ElementoDatiAnagrafici.Produttore</v>
      </c>
      <c r="D846" s="205" t="str">
        <f t="array" aca="1" ref="D846" ca="1">IFERROR(INDEX(C$41:C$1185,SMALL(IF(C$41:C$1185&lt;&gt;"",ROW(C$41:C$1185)-ROW(C$41)+1),ROWS(D$41:D846))),"")</f>
        <v/>
      </c>
      <c r="E846" s="189" t="e">
        <f t="shared" ca="1" si="97"/>
        <v>#VALUE!</v>
      </c>
      <c r="F846" s="207" t="e">
        <f t="shared" ca="1" si="98"/>
        <v>#VALUE!</v>
      </c>
      <c r="G846" s="189" t="e">
        <f t="shared" ca="1" si="99"/>
        <v>#VALUE!</v>
      </c>
      <c r="H846" s="207" t="e">
        <f t="shared" ca="1" si="100"/>
        <v>#VALUE!</v>
      </c>
      <c r="I846" s="189">
        <f t="shared" ca="1" si="101"/>
        <v>0</v>
      </c>
      <c r="J846" s="189" t="e">
        <f t="shared" ca="1" si="102"/>
        <v>#VALUE!</v>
      </c>
      <c r="K846" s="207" t="e">
        <f t="shared" ca="1" si="103"/>
        <v>#VALUE!</v>
      </c>
    </row>
    <row r="847" spans="3:11" x14ac:dyDescent="0.25">
      <c r="C847" s="205" t="str">
        <f t="shared" ca="1" si="96"/>
        <v/>
      </c>
      <c r="D847" s="205" t="str">
        <f t="array" aca="1" ref="D847" ca="1">IFERROR(INDEX(C$41:C$1185,SMALL(IF(C$41:C$1185&lt;&gt;"",ROW(C$41:C$1185)-ROW(C$41)+1),ROWS(D$41:D847))),"")</f>
        <v/>
      </c>
      <c r="E847" s="189" t="e">
        <f t="shared" ca="1" si="97"/>
        <v>#VALUE!</v>
      </c>
      <c r="F847" s="207" t="e">
        <f t="shared" ca="1" si="98"/>
        <v>#VALUE!</v>
      </c>
      <c r="G847" s="189" t="e">
        <f t="shared" ca="1" si="99"/>
        <v>#VALUE!</v>
      </c>
      <c r="H847" s="207" t="e">
        <f t="shared" ca="1" si="100"/>
        <v>#VALUE!</v>
      </c>
      <c r="I847" s="189">
        <f t="shared" ca="1" si="101"/>
        <v>0</v>
      </c>
      <c r="J847" s="189" t="e">
        <f t="shared" ca="1" si="102"/>
        <v>#VALUE!</v>
      </c>
      <c r="K847" s="207" t="e">
        <f t="shared" ca="1" si="103"/>
        <v>#VALUE!</v>
      </c>
    </row>
    <row r="848" spans="3:11" x14ac:dyDescent="0.25">
      <c r="C848" s="205" t="str">
        <f t="shared" ca="1" si="96"/>
        <v/>
      </c>
      <c r="D848" s="205" t="str">
        <f t="array" aca="1" ref="D848" ca="1">IFERROR(INDEX(C$41:C$1185,SMALL(IF(C$41:C$1185&lt;&gt;"",ROW(C$41:C$1185)-ROW(C$41)+1),ROWS(D$41:D848))),"")</f>
        <v/>
      </c>
      <c r="E848" s="189" t="e">
        <f t="shared" ca="1" si="97"/>
        <v>#VALUE!</v>
      </c>
      <c r="F848" s="207" t="e">
        <f t="shared" ca="1" si="98"/>
        <v>#VALUE!</v>
      </c>
      <c r="G848" s="189" t="e">
        <f t="shared" ca="1" si="99"/>
        <v>#VALUE!</v>
      </c>
      <c r="H848" s="207" t="e">
        <f t="shared" ca="1" si="100"/>
        <v>#VALUE!</v>
      </c>
      <c r="I848" s="189">
        <f t="shared" ca="1" si="101"/>
        <v>0</v>
      </c>
      <c r="J848" s="189" t="e">
        <f t="shared" ca="1" si="102"/>
        <v>#VALUE!</v>
      </c>
      <c r="K848" s="207" t="e">
        <f t="shared" ca="1" si="103"/>
        <v>#VALUE!</v>
      </c>
    </row>
    <row r="849" spans="3:11" x14ac:dyDescent="0.25">
      <c r="C849" s="205" t="str">
        <f t="shared" ca="1" si="96"/>
        <v/>
      </c>
      <c r="D849" s="205" t="str">
        <f t="array" aca="1" ref="D849" ca="1">IFERROR(INDEX(C$41:C$1185,SMALL(IF(C$41:C$1185&lt;&gt;"",ROW(C$41:C$1185)-ROW(C$41)+1),ROWS(D$41:D849))),"")</f>
        <v/>
      </c>
      <c r="E849" s="189" t="e">
        <f t="shared" ca="1" si="97"/>
        <v>#VALUE!</v>
      </c>
      <c r="F849" s="207" t="e">
        <f t="shared" ca="1" si="98"/>
        <v>#VALUE!</v>
      </c>
      <c r="G849" s="189" t="e">
        <f t="shared" ca="1" si="99"/>
        <v>#VALUE!</v>
      </c>
      <c r="H849" s="207" t="e">
        <f t="shared" ca="1" si="100"/>
        <v>#VALUE!</v>
      </c>
      <c r="I849" s="189">
        <f t="shared" ca="1" si="101"/>
        <v>0</v>
      </c>
      <c r="J849" s="189" t="e">
        <f t="shared" ca="1" si="102"/>
        <v>#VALUE!</v>
      </c>
      <c r="K849" s="207" t="e">
        <f t="shared" ca="1" si="103"/>
        <v>#VALUE!</v>
      </c>
    </row>
    <row r="850" spans="3:11" x14ac:dyDescent="0.25">
      <c r="C850" s="205" t="str">
        <f t="shared" ca="1" si="96"/>
        <v/>
      </c>
      <c r="D850" s="205" t="str">
        <f t="array" aca="1" ref="D850" ca="1">IFERROR(INDEX(C$41:C$1185,SMALL(IF(C$41:C$1185&lt;&gt;"",ROW(C$41:C$1185)-ROW(C$41)+1),ROWS(D$41:D850))),"")</f>
        <v/>
      </c>
      <c r="E850" s="189" t="e">
        <f t="shared" ca="1" si="97"/>
        <v>#VALUE!</v>
      </c>
      <c r="F850" s="207" t="e">
        <f t="shared" ca="1" si="98"/>
        <v>#VALUE!</v>
      </c>
      <c r="G850" s="189" t="e">
        <f t="shared" ca="1" si="99"/>
        <v>#VALUE!</v>
      </c>
      <c r="H850" s="207" t="e">
        <f t="shared" ca="1" si="100"/>
        <v>#VALUE!</v>
      </c>
      <c r="I850" s="189">
        <f t="shared" ca="1" si="101"/>
        <v>0</v>
      </c>
      <c r="J850" s="189" t="e">
        <f t="shared" ca="1" si="102"/>
        <v>#VALUE!</v>
      </c>
      <c r="K850" s="207" t="e">
        <f t="shared" ca="1" si="103"/>
        <v>#VALUE!</v>
      </c>
    </row>
    <row r="851" spans="3:11" x14ac:dyDescent="0.25">
      <c r="C851" s="205" t="str">
        <f t="shared" ca="1" si="96"/>
        <v/>
      </c>
      <c r="D851" s="205" t="str">
        <f t="array" aca="1" ref="D851" ca="1">IFERROR(INDEX(C$41:C$1185,SMALL(IF(C$41:C$1185&lt;&gt;"",ROW(C$41:C$1185)-ROW(C$41)+1),ROWS(D$41:D851))),"")</f>
        <v/>
      </c>
      <c r="E851" s="189" t="e">
        <f t="shared" ca="1" si="97"/>
        <v>#VALUE!</v>
      </c>
      <c r="F851" s="207" t="e">
        <f t="shared" ca="1" si="98"/>
        <v>#VALUE!</v>
      </c>
      <c r="G851" s="189" t="e">
        <f t="shared" ca="1" si="99"/>
        <v>#VALUE!</v>
      </c>
      <c r="H851" s="207" t="e">
        <f t="shared" ca="1" si="100"/>
        <v>#VALUE!</v>
      </c>
      <c r="I851" s="189">
        <f t="shared" ca="1" si="101"/>
        <v>0</v>
      </c>
      <c r="J851" s="189" t="e">
        <f t="shared" ca="1" si="102"/>
        <v>#VALUE!</v>
      </c>
      <c r="K851" s="207" t="e">
        <f t="shared" ca="1" si="103"/>
        <v>#VALUE!</v>
      </c>
    </row>
    <row r="852" spans="3:11" x14ac:dyDescent="0.25">
      <c r="C852" s="205" t="str">
        <f t="shared" ca="1" si="96"/>
        <v/>
      </c>
      <c r="D852" s="205" t="str">
        <f t="array" aca="1" ref="D852" ca="1">IFERROR(INDEX(C$41:C$1185,SMALL(IF(C$41:C$1185&lt;&gt;"",ROW(C$41:C$1185)-ROW(C$41)+1),ROWS(D$41:D852))),"")</f>
        <v/>
      </c>
      <c r="E852" s="189" t="e">
        <f t="shared" ca="1" si="97"/>
        <v>#VALUE!</v>
      </c>
      <c r="F852" s="207" t="e">
        <f t="shared" ca="1" si="98"/>
        <v>#VALUE!</v>
      </c>
      <c r="G852" s="189" t="e">
        <f t="shared" ca="1" si="99"/>
        <v>#VALUE!</v>
      </c>
      <c r="H852" s="207" t="e">
        <f t="shared" ca="1" si="100"/>
        <v>#VALUE!</v>
      </c>
      <c r="I852" s="189">
        <f t="shared" ca="1" si="101"/>
        <v>0</v>
      </c>
      <c r="J852" s="189" t="e">
        <f t="shared" ca="1" si="102"/>
        <v>#VALUE!</v>
      </c>
      <c r="K852" s="207" t="e">
        <f t="shared" ca="1" si="103"/>
        <v>#VALUE!</v>
      </c>
    </row>
    <row r="853" spans="3:11" x14ac:dyDescent="0.25">
      <c r="C853" s="205" t="str">
        <f t="shared" ca="1" si="96"/>
        <v/>
      </c>
      <c r="D853" s="205" t="str">
        <f t="array" aca="1" ref="D853" ca="1">IFERROR(INDEX(C$41:C$1185,SMALL(IF(C$41:C$1185&lt;&gt;"",ROW(C$41:C$1185)-ROW(C$41)+1),ROWS(D$41:D853))),"")</f>
        <v/>
      </c>
      <c r="E853" s="189" t="e">
        <f t="shared" ca="1" si="97"/>
        <v>#VALUE!</v>
      </c>
      <c r="F853" s="207" t="e">
        <f t="shared" ca="1" si="98"/>
        <v>#VALUE!</v>
      </c>
      <c r="G853" s="189" t="e">
        <f t="shared" ca="1" si="99"/>
        <v>#VALUE!</v>
      </c>
      <c r="H853" s="207" t="e">
        <f t="shared" ca="1" si="100"/>
        <v>#VALUE!</v>
      </c>
      <c r="I853" s="189">
        <f t="shared" ca="1" si="101"/>
        <v>0</v>
      </c>
      <c r="J853" s="189" t="e">
        <f t="shared" ca="1" si="102"/>
        <v>#VALUE!</v>
      </c>
      <c r="K853" s="207" t="e">
        <f t="shared" ca="1" si="103"/>
        <v>#VALUE!</v>
      </c>
    </row>
    <row r="854" spans="3:11" x14ac:dyDescent="0.25">
      <c r="C854" s="205" t="str">
        <f t="shared" ca="1" si="96"/>
        <v/>
      </c>
      <c r="D854" s="205" t="str">
        <f t="array" aca="1" ref="D854" ca="1">IFERROR(INDEX(C$41:C$1185,SMALL(IF(C$41:C$1185&lt;&gt;"",ROW(C$41:C$1185)-ROW(C$41)+1),ROWS(D$41:D854))),"")</f>
        <v/>
      </c>
      <c r="E854" s="189" t="e">
        <f t="shared" ca="1" si="97"/>
        <v>#VALUE!</v>
      </c>
      <c r="F854" s="207" t="e">
        <f t="shared" ca="1" si="98"/>
        <v>#VALUE!</v>
      </c>
      <c r="G854" s="189" t="e">
        <f t="shared" ca="1" si="99"/>
        <v>#VALUE!</v>
      </c>
      <c r="H854" s="207" t="e">
        <f t="shared" ca="1" si="100"/>
        <v>#VALUE!</v>
      </c>
      <c r="I854" s="189">
        <f t="shared" ca="1" si="101"/>
        <v>0</v>
      </c>
      <c r="J854" s="189" t="e">
        <f t="shared" ca="1" si="102"/>
        <v>#VALUE!</v>
      </c>
      <c r="K854" s="207" t="e">
        <f t="shared" ca="1" si="103"/>
        <v>#VALUE!</v>
      </c>
    </row>
    <row r="855" spans="3:11" x14ac:dyDescent="0.25">
      <c r="C855" s="205" t="str">
        <f t="shared" ca="1" si="96"/>
        <v/>
      </c>
      <c r="D855" s="205" t="str">
        <f t="array" aca="1" ref="D855" ca="1">IFERROR(INDEX(C$41:C$1185,SMALL(IF(C$41:C$1185&lt;&gt;"",ROW(C$41:C$1185)-ROW(C$41)+1),ROWS(D$41:D855))),"")</f>
        <v/>
      </c>
      <c r="E855" s="189" t="e">
        <f t="shared" ca="1" si="97"/>
        <v>#VALUE!</v>
      </c>
      <c r="F855" s="207" t="e">
        <f t="shared" ca="1" si="98"/>
        <v>#VALUE!</v>
      </c>
      <c r="G855" s="189" t="e">
        <f t="shared" ca="1" si="99"/>
        <v>#VALUE!</v>
      </c>
      <c r="H855" s="207" t="e">
        <f t="shared" ca="1" si="100"/>
        <v>#VALUE!</v>
      </c>
      <c r="I855" s="189">
        <f t="shared" ca="1" si="101"/>
        <v>0</v>
      </c>
      <c r="J855" s="189" t="e">
        <f t="shared" ca="1" si="102"/>
        <v>#VALUE!</v>
      </c>
      <c r="K855" s="207" t="e">
        <f t="shared" ca="1" si="103"/>
        <v>#VALUE!</v>
      </c>
    </row>
    <row r="856" spans="3:11" x14ac:dyDescent="0.25">
      <c r="C856" s="205" t="str">
        <f t="shared" ca="1" si="96"/>
        <v/>
      </c>
      <c r="D856" s="205" t="str">
        <f t="array" aca="1" ref="D856" ca="1">IFERROR(INDEX(C$41:C$1185,SMALL(IF(C$41:C$1185&lt;&gt;"",ROW(C$41:C$1185)-ROW(C$41)+1),ROWS(D$41:D856))),"")</f>
        <v/>
      </c>
      <c r="E856" s="189" t="e">
        <f t="shared" ca="1" si="97"/>
        <v>#VALUE!</v>
      </c>
      <c r="F856" s="207" t="e">
        <f t="shared" ca="1" si="98"/>
        <v>#VALUE!</v>
      </c>
      <c r="G856" s="189" t="e">
        <f t="shared" ca="1" si="99"/>
        <v>#VALUE!</v>
      </c>
      <c r="H856" s="207" t="e">
        <f t="shared" ca="1" si="100"/>
        <v>#VALUE!</v>
      </c>
      <c r="I856" s="189">
        <f t="shared" ca="1" si="101"/>
        <v>0</v>
      </c>
      <c r="J856" s="189" t="e">
        <f t="shared" ca="1" si="102"/>
        <v>#VALUE!</v>
      </c>
      <c r="K856" s="207" t="e">
        <f t="shared" ca="1" si="103"/>
        <v>#VALUE!</v>
      </c>
    </row>
    <row r="857" spans="3:11" x14ac:dyDescent="0.25">
      <c r="C857" s="205" t="str">
        <f t="shared" ca="1" si="96"/>
        <v/>
      </c>
      <c r="D857" s="205" t="str">
        <f t="array" aca="1" ref="D857" ca="1">IFERROR(INDEX(C$41:C$1185,SMALL(IF(C$41:C$1185&lt;&gt;"",ROW(C$41:C$1185)-ROW(C$41)+1),ROWS(D$41:D857))),"")</f>
        <v/>
      </c>
      <c r="E857" s="189" t="e">
        <f t="shared" ca="1" si="97"/>
        <v>#VALUE!</v>
      </c>
      <c r="F857" s="207" t="e">
        <f t="shared" ca="1" si="98"/>
        <v>#VALUE!</v>
      </c>
      <c r="G857" s="189" t="e">
        <f t="shared" ca="1" si="99"/>
        <v>#VALUE!</v>
      </c>
      <c r="H857" s="207" t="e">
        <f t="shared" ca="1" si="100"/>
        <v>#VALUE!</v>
      </c>
      <c r="I857" s="189">
        <f t="shared" ca="1" si="101"/>
        <v>0</v>
      </c>
      <c r="J857" s="189" t="e">
        <f t="shared" ca="1" si="102"/>
        <v>#VALUE!</v>
      </c>
      <c r="K857" s="207" t="e">
        <f t="shared" ca="1" si="103"/>
        <v>#VALUE!</v>
      </c>
    </row>
    <row r="858" spans="3:11" x14ac:dyDescent="0.25">
      <c r="C858" s="205" t="str">
        <f t="shared" ca="1" si="96"/>
        <v/>
      </c>
      <c r="D858" s="205" t="str">
        <f t="array" aca="1" ref="D858" ca="1">IFERROR(INDEX(C$41:C$1185,SMALL(IF(C$41:C$1185&lt;&gt;"",ROW(C$41:C$1185)-ROW(C$41)+1),ROWS(D$41:D858))),"")</f>
        <v/>
      </c>
      <c r="E858" s="189" t="e">
        <f t="shared" ca="1" si="97"/>
        <v>#VALUE!</v>
      </c>
      <c r="F858" s="207" t="e">
        <f t="shared" ca="1" si="98"/>
        <v>#VALUE!</v>
      </c>
      <c r="G858" s="189" t="e">
        <f t="shared" ca="1" si="99"/>
        <v>#VALUE!</v>
      </c>
      <c r="H858" s="207" t="e">
        <f t="shared" ca="1" si="100"/>
        <v>#VALUE!</v>
      </c>
      <c r="I858" s="189">
        <f t="shared" ca="1" si="101"/>
        <v>0</v>
      </c>
      <c r="J858" s="189" t="e">
        <f t="shared" ca="1" si="102"/>
        <v>#VALUE!</v>
      </c>
      <c r="K858" s="207" t="e">
        <f t="shared" ca="1" si="103"/>
        <v>#VALUE!</v>
      </c>
    </row>
    <row r="859" spans="3:11" x14ac:dyDescent="0.25">
      <c r="C859" s="205" t="str">
        <f t="shared" ca="1" si="96"/>
        <v>IfcFlowMovingDevice .ElementoCodifica.ClasseElementoTecnico</v>
      </c>
      <c r="D859" s="205" t="str">
        <f t="array" aca="1" ref="D859" ca="1">IFERROR(INDEX(C$41:C$1185,SMALL(IF(C$41:C$1185&lt;&gt;"",ROW(C$41:C$1185)-ROW(C$41)+1),ROWS(D$41:D859))),"")</f>
        <v/>
      </c>
      <c r="E859" s="189" t="e">
        <f t="shared" ca="1" si="97"/>
        <v>#VALUE!</v>
      </c>
      <c r="F859" s="207" t="e">
        <f t="shared" ca="1" si="98"/>
        <v>#VALUE!</v>
      </c>
      <c r="G859" s="189" t="e">
        <f t="shared" ca="1" si="99"/>
        <v>#VALUE!</v>
      </c>
      <c r="H859" s="207" t="e">
        <f t="shared" ca="1" si="100"/>
        <v>#VALUE!</v>
      </c>
      <c r="I859" s="189">
        <f t="shared" ca="1" si="101"/>
        <v>0</v>
      </c>
      <c r="J859" s="189" t="e">
        <f t="shared" ca="1" si="102"/>
        <v>#VALUE!</v>
      </c>
      <c r="K859" s="207" t="e">
        <f t="shared" ca="1" si="103"/>
        <v>#VALUE!</v>
      </c>
    </row>
    <row r="860" spans="3:11" x14ac:dyDescent="0.25">
      <c r="C860" s="205" t="str">
        <f t="shared" ca="1" si="96"/>
        <v>IfcFlowMovingDevice .ElementoFase.Stato</v>
      </c>
      <c r="D860" s="205" t="str">
        <f t="array" aca="1" ref="D860" ca="1">IFERROR(INDEX(C$41:C$1185,SMALL(IF(C$41:C$1185&lt;&gt;"",ROW(C$41:C$1185)-ROW(C$41)+1),ROWS(D$41:D860))),"")</f>
        <v/>
      </c>
      <c r="E860" s="189" t="e">
        <f t="shared" ca="1" si="97"/>
        <v>#VALUE!</v>
      </c>
      <c r="F860" s="207" t="e">
        <f t="shared" ca="1" si="98"/>
        <v>#VALUE!</v>
      </c>
      <c r="G860" s="189" t="e">
        <f t="shared" ca="1" si="99"/>
        <v>#VALUE!</v>
      </c>
      <c r="H860" s="207" t="e">
        <f t="shared" ca="1" si="100"/>
        <v>#VALUE!</v>
      </c>
      <c r="I860" s="189">
        <f t="shared" ca="1" si="101"/>
        <v>0</v>
      </c>
      <c r="J860" s="189" t="e">
        <f t="shared" ca="1" si="102"/>
        <v>#VALUE!</v>
      </c>
      <c r="K860" s="207" t="e">
        <f t="shared" ca="1" si="103"/>
        <v>#VALUE!</v>
      </c>
    </row>
    <row r="861" spans="3:11" x14ac:dyDescent="0.25">
      <c r="C861" s="205" t="str">
        <f t="shared" ca="1" si="96"/>
        <v>IfcFlowMovingDevice .ElementoDocumenti.MUM</v>
      </c>
      <c r="D861" s="205" t="str">
        <f t="array" aca="1" ref="D861" ca="1">IFERROR(INDEX(C$41:C$1185,SMALL(IF(C$41:C$1185&lt;&gt;"",ROW(C$41:C$1185)-ROW(C$41)+1),ROWS(D$41:D861))),"")</f>
        <v/>
      </c>
      <c r="E861" s="189" t="e">
        <f t="shared" ca="1" si="97"/>
        <v>#VALUE!</v>
      </c>
      <c r="F861" s="207" t="e">
        <f t="shared" ca="1" si="98"/>
        <v>#VALUE!</v>
      </c>
      <c r="G861" s="189" t="e">
        <f t="shared" ca="1" si="99"/>
        <v>#VALUE!</v>
      </c>
      <c r="H861" s="207" t="e">
        <f t="shared" ca="1" si="100"/>
        <v>#VALUE!</v>
      </c>
      <c r="I861" s="189">
        <f t="shared" ca="1" si="101"/>
        <v>0</v>
      </c>
      <c r="J861" s="189" t="e">
        <f t="shared" ca="1" si="102"/>
        <v>#VALUE!</v>
      </c>
      <c r="K861" s="207" t="e">
        <f t="shared" ca="1" si="103"/>
        <v>#VALUE!</v>
      </c>
    </row>
    <row r="862" spans="3:11" x14ac:dyDescent="0.25">
      <c r="C862" s="205" t="str">
        <f t="shared" ca="1" si="96"/>
        <v>IfcFlowMovingDevice .ElementoDocumenti.SchedaTecnica</v>
      </c>
      <c r="D862" s="205" t="str">
        <f t="array" aca="1" ref="D862" ca="1">IFERROR(INDEX(C$41:C$1185,SMALL(IF(C$41:C$1185&lt;&gt;"",ROW(C$41:C$1185)-ROW(C$41)+1),ROWS(D$41:D862))),"")</f>
        <v/>
      </c>
      <c r="E862" s="189" t="e">
        <f t="shared" ca="1" si="97"/>
        <v>#VALUE!</v>
      </c>
      <c r="F862" s="207" t="e">
        <f t="shared" ca="1" si="98"/>
        <v>#VALUE!</v>
      </c>
      <c r="G862" s="189" t="e">
        <f t="shared" ca="1" si="99"/>
        <v>#VALUE!</v>
      </c>
      <c r="H862" s="207" t="e">
        <f t="shared" ca="1" si="100"/>
        <v>#VALUE!</v>
      </c>
      <c r="I862" s="189">
        <f t="shared" ca="1" si="101"/>
        <v>0</v>
      </c>
      <c r="J862" s="189" t="e">
        <f t="shared" ca="1" si="102"/>
        <v>#VALUE!</v>
      </c>
      <c r="K862" s="207" t="e">
        <f t="shared" ca="1" si="103"/>
        <v>#VALUE!</v>
      </c>
    </row>
    <row r="863" spans="3:11" x14ac:dyDescent="0.25">
      <c r="C863" s="205" t="str">
        <f t="shared" ca="1" si="96"/>
        <v>IfcFlowMovingDevice .ElementoDocumenti.Website</v>
      </c>
      <c r="D863" s="205" t="str">
        <f t="array" aca="1" ref="D863" ca="1">IFERROR(INDEX(C$41:C$1185,SMALL(IF(C$41:C$1185&lt;&gt;"",ROW(C$41:C$1185)-ROW(C$41)+1),ROWS(D$41:D863))),"")</f>
        <v/>
      </c>
      <c r="E863" s="189" t="e">
        <f t="shared" ca="1" si="97"/>
        <v>#VALUE!</v>
      </c>
      <c r="F863" s="207" t="e">
        <f t="shared" ca="1" si="98"/>
        <v>#VALUE!</v>
      </c>
      <c r="G863" s="189" t="e">
        <f t="shared" ca="1" si="99"/>
        <v>#VALUE!</v>
      </c>
      <c r="H863" s="207" t="e">
        <f t="shared" ca="1" si="100"/>
        <v>#VALUE!</v>
      </c>
      <c r="I863" s="189">
        <f t="shared" ca="1" si="101"/>
        <v>0</v>
      </c>
      <c r="J863" s="189" t="e">
        <f t="shared" ca="1" si="102"/>
        <v>#VALUE!</v>
      </c>
      <c r="K863" s="207" t="e">
        <f t="shared" ca="1" si="103"/>
        <v>#VALUE!</v>
      </c>
    </row>
    <row r="864" spans="3:11" x14ac:dyDescent="0.25">
      <c r="C864" s="205" t="str">
        <f t="shared" ca="1" si="96"/>
        <v>IfcFlowMovingDevice .ElementoDocumenti.DB</v>
      </c>
      <c r="D864" s="205" t="str">
        <f t="array" aca="1" ref="D864" ca="1">IFERROR(INDEX(C$41:C$1185,SMALL(IF(C$41:C$1185&lt;&gt;"",ROW(C$41:C$1185)-ROW(C$41)+1),ROWS(D$41:D864))),"")</f>
        <v/>
      </c>
      <c r="E864" s="189" t="e">
        <f t="shared" ca="1" si="97"/>
        <v>#VALUE!</v>
      </c>
      <c r="F864" s="207" t="e">
        <f t="shared" ca="1" si="98"/>
        <v>#VALUE!</v>
      </c>
      <c r="G864" s="189" t="e">
        <f t="shared" ca="1" si="99"/>
        <v>#VALUE!</v>
      </c>
      <c r="H864" s="207" t="e">
        <f t="shared" ca="1" si="100"/>
        <v>#VALUE!</v>
      </c>
      <c r="I864" s="189">
        <f t="shared" ca="1" si="101"/>
        <v>0</v>
      </c>
      <c r="J864" s="189" t="e">
        <f t="shared" ca="1" si="102"/>
        <v>#VALUE!</v>
      </c>
      <c r="K864" s="207" t="e">
        <f t="shared" ca="1" si="103"/>
        <v>#VALUE!</v>
      </c>
    </row>
    <row r="865" spans="3:11" x14ac:dyDescent="0.25">
      <c r="C865" s="205" t="str">
        <f t="shared" ca="1" si="96"/>
        <v>IfcFlowMovingDevice .ElementoDocumenti.CertProd</v>
      </c>
      <c r="D865" s="205" t="str">
        <f t="array" aca="1" ref="D865" ca="1">IFERROR(INDEX(C$41:C$1185,SMALL(IF(C$41:C$1185&lt;&gt;"",ROW(C$41:C$1185)-ROW(C$41)+1),ROWS(D$41:D865))),"")</f>
        <v/>
      </c>
      <c r="E865" s="189" t="e">
        <f t="shared" ca="1" si="97"/>
        <v>#VALUE!</v>
      </c>
      <c r="F865" s="207" t="e">
        <f t="shared" ca="1" si="98"/>
        <v>#VALUE!</v>
      </c>
      <c r="G865" s="189" t="e">
        <f t="shared" ca="1" si="99"/>
        <v>#VALUE!</v>
      </c>
      <c r="H865" s="207" t="e">
        <f t="shared" ca="1" si="100"/>
        <v>#VALUE!</v>
      </c>
      <c r="I865" s="189">
        <f t="shared" ca="1" si="101"/>
        <v>0</v>
      </c>
      <c r="J865" s="189" t="e">
        <f t="shared" ca="1" si="102"/>
        <v>#VALUE!</v>
      </c>
      <c r="K865" s="207" t="e">
        <f t="shared" ca="1" si="103"/>
        <v>#VALUE!</v>
      </c>
    </row>
    <row r="866" spans="3:11" x14ac:dyDescent="0.25">
      <c r="C866" s="205" t="str">
        <f t="shared" ca="1" si="96"/>
        <v>IfcFlowMovingDevice .ElementoDocumenti.SertSupl</v>
      </c>
      <c r="D866" s="205" t="str">
        <f t="array" aca="1" ref="D866" ca="1">IFERROR(INDEX(C$41:C$1185,SMALL(IF(C$41:C$1185&lt;&gt;"",ROW(C$41:C$1185)-ROW(C$41)+1),ROWS(D$41:D866))),"")</f>
        <v/>
      </c>
      <c r="E866" s="189" t="e">
        <f t="shared" ca="1" si="97"/>
        <v>#VALUE!</v>
      </c>
      <c r="F866" s="207" t="e">
        <f t="shared" ca="1" si="98"/>
        <v>#VALUE!</v>
      </c>
      <c r="G866" s="189" t="e">
        <f t="shared" ca="1" si="99"/>
        <v>#VALUE!</v>
      </c>
      <c r="H866" s="207" t="e">
        <f t="shared" ca="1" si="100"/>
        <v>#VALUE!</v>
      </c>
      <c r="I866" s="189">
        <f t="shared" ca="1" si="101"/>
        <v>0</v>
      </c>
      <c r="J866" s="189" t="e">
        <f t="shared" ca="1" si="102"/>
        <v>#VALUE!</v>
      </c>
      <c r="K866" s="207" t="e">
        <f t="shared" ca="1" si="103"/>
        <v>#VALUE!</v>
      </c>
    </row>
    <row r="867" spans="3:11" x14ac:dyDescent="0.25">
      <c r="C867" s="205" t="str">
        <f t="shared" ca="1" si="96"/>
        <v>IfcFlowMovingDevice .ElementoDocumenti.CertOmo</v>
      </c>
      <c r="D867" s="205" t="str">
        <f t="array" aca="1" ref="D867" ca="1">IFERROR(INDEX(C$41:C$1185,SMALL(IF(C$41:C$1185&lt;&gt;"",ROW(C$41:C$1185)-ROW(C$41)+1),ROWS(D$41:D867))),"")</f>
        <v/>
      </c>
      <c r="E867" s="189" t="e">
        <f t="shared" ca="1" si="97"/>
        <v>#VALUE!</v>
      </c>
      <c r="F867" s="207" t="e">
        <f t="shared" ca="1" si="98"/>
        <v>#VALUE!</v>
      </c>
      <c r="G867" s="189" t="e">
        <f t="shared" ca="1" si="99"/>
        <v>#VALUE!</v>
      </c>
      <c r="H867" s="207" t="e">
        <f t="shared" ca="1" si="100"/>
        <v>#VALUE!</v>
      </c>
      <c r="I867" s="189">
        <f t="shared" ca="1" si="101"/>
        <v>0</v>
      </c>
      <c r="J867" s="189" t="e">
        <f t="shared" ca="1" si="102"/>
        <v>#VALUE!</v>
      </c>
      <c r="K867" s="207" t="e">
        <f t="shared" ca="1" si="103"/>
        <v>#VALUE!</v>
      </c>
    </row>
    <row r="868" spans="3:11" x14ac:dyDescent="0.25">
      <c r="C868" s="205" t="str">
        <f t="shared" ca="1" si="96"/>
        <v>IfcFlowMovingDevice .ElementoDocumenti.SchedaMontaggio</v>
      </c>
      <c r="D868" s="205" t="str">
        <f t="array" aca="1" ref="D868" ca="1">IFERROR(INDEX(C$41:C$1185,SMALL(IF(C$41:C$1185&lt;&gt;"",ROW(C$41:C$1185)-ROW(C$41)+1),ROWS(D$41:D868))),"")</f>
        <v/>
      </c>
      <c r="E868" s="189" t="e">
        <f t="shared" ca="1" si="97"/>
        <v>#VALUE!</v>
      </c>
      <c r="F868" s="207" t="e">
        <f t="shared" ca="1" si="98"/>
        <v>#VALUE!</v>
      </c>
      <c r="G868" s="189" t="e">
        <f t="shared" ca="1" si="99"/>
        <v>#VALUE!</v>
      </c>
      <c r="H868" s="207" t="e">
        <f t="shared" ca="1" si="100"/>
        <v>#VALUE!</v>
      </c>
      <c r="I868" s="189">
        <f t="shared" ca="1" si="101"/>
        <v>0</v>
      </c>
      <c r="J868" s="189" t="e">
        <f t="shared" ca="1" si="102"/>
        <v>#VALUE!</v>
      </c>
      <c r="K868" s="207" t="e">
        <f t="shared" ca="1" si="103"/>
        <v>#VALUE!</v>
      </c>
    </row>
    <row r="869" spans="3:11" x14ac:dyDescent="0.25">
      <c r="C869" s="205" t="str">
        <f t="shared" ca="1" si="96"/>
        <v>IfcFlowMovingDevice .ElementoDocumenti.Installazione</v>
      </c>
      <c r="D869" s="205" t="str">
        <f t="array" aca="1" ref="D869" ca="1">IFERROR(INDEX(C$41:C$1185,SMALL(IF(C$41:C$1185&lt;&gt;"",ROW(C$41:C$1185)-ROW(C$41)+1),ROWS(D$41:D869))),"")</f>
        <v/>
      </c>
      <c r="E869" s="189" t="e">
        <f t="shared" ca="1" si="97"/>
        <v>#VALUE!</v>
      </c>
      <c r="F869" s="207" t="e">
        <f t="shared" ca="1" si="98"/>
        <v>#VALUE!</v>
      </c>
      <c r="G869" s="189" t="e">
        <f t="shared" ca="1" si="99"/>
        <v>#VALUE!</v>
      </c>
      <c r="H869" s="207" t="e">
        <f t="shared" ca="1" si="100"/>
        <v>#VALUE!</v>
      </c>
      <c r="I869" s="189">
        <f t="shared" ca="1" si="101"/>
        <v>0</v>
      </c>
      <c r="J869" s="189" t="e">
        <f t="shared" ca="1" si="102"/>
        <v>#VALUE!</v>
      </c>
      <c r="K869" s="207" t="e">
        <f t="shared" ca="1" si="103"/>
        <v>#VALUE!</v>
      </c>
    </row>
    <row r="870" spans="3:11" x14ac:dyDescent="0.25">
      <c r="C870" s="205" t="str">
        <f t="shared" ca="1" si="96"/>
        <v>IfcFlowMovingDevice .ElementoDocumenti.MatSupp</v>
      </c>
      <c r="D870" s="205" t="str">
        <f t="array" aca="1" ref="D870" ca="1">IFERROR(INDEX(C$41:C$1185,SMALL(IF(C$41:C$1185&lt;&gt;"",ROW(C$41:C$1185)-ROW(C$41)+1),ROWS(D$41:D870))),"")</f>
        <v/>
      </c>
      <c r="E870" s="189" t="e">
        <f t="shared" ca="1" si="97"/>
        <v>#VALUE!</v>
      </c>
      <c r="F870" s="207" t="e">
        <f t="shared" ca="1" si="98"/>
        <v>#VALUE!</v>
      </c>
      <c r="G870" s="189" t="e">
        <f t="shared" ca="1" si="99"/>
        <v>#VALUE!</v>
      </c>
      <c r="H870" s="207" t="e">
        <f t="shared" ca="1" si="100"/>
        <v>#VALUE!</v>
      </c>
      <c r="I870" s="189">
        <f t="shared" ca="1" si="101"/>
        <v>0</v>
      </c>
      <c r="J870" s="189" t="e">
        <f t="shared" ca="1" si="102"/>
        <v>#VALUE!</v>
      </c>
      <c r="K870" s="207" t="e">
        <f t="shared" ca="1" si="103"/>
        <v>#VALUE!</v>
      </c>
    </row>
    <row r="871" spans="3:11" x14ac:dyDescent="0.25">
      <c r="C871" s="205" t="str">
        <f t="shared" ca="1" si="96"/>
        <v>IfcFlowMovingDevice .ElementoDocumenti.Collaudo</v>
      </c>
      <c r="D871" s="205" t="str">
        <f t="array" aca="1" ref="D871" ca="1">IFERROR(INDEX(C$41:C$1185,SMALL(IF(C$41:C$1185&lt;&gt;"",ROW(C$41:C$1185)-ROW(C$41)+1),ROWS(D$41:D871))),"")</f>
        <v/>
      </c>
      <c r="E871" s="189" t="e">
        <f t="shared" ca="1" si="97"/>
        <v>#VALUE!</v>
      </c>
      <c r="F871" s="207" t="e">
        <f t="shared" ca="1" si="98"/>
        <v>#VALUE!</v>
      </c>
      <c r="G871" s="189" t="e">
        <f t="shared" ca="1" si="99"/>
        <v>#VALUE!</v>
      </c>
      <c r="H871" s="207" t="e">
        <f t="shared" ca="1" si="100"/>
        <v>#VALUE!</v>
      </c>
      <c r="I871" s="189">
        <f t="shared" ca="1" si="101"/>
        <v>0</v>
      </c>
      <c r="J871" s="189" t="e">
        <f t="shared" ca="1" si="102"/>
        <v>#VALUE!</v>
      </c>
      <c r="K871" s="207" t="e">
        <f t="shared" ca="1" si="103"/>
        <v>#VALUE!</v>
      </c>
    </row>
    <row r="872" spans="3:11" x14ac:dyDescent="0.25">
      <c r="C872" s="205" t="str">
        <f t="shared" ca="1" si="96"/>
        <v>IfcFlowMovingDevice .ElementoDocumenti.Conformità</v>
      </c>
      <c r="D872" s="205" t="str">
        <f t="array" aca="1" ref="D872" ca="1">IFERROR(INDEX(C$41:C$1185,SMALL(IF(C$41:C$1185&lt;&gt;"",ROW(C$41:C$1185)-ROW(C$41)+1),ROWS(D$41:D872))),"")</f>
        <v/>
      </c>
      <c r="E872" s="189" t="e">
        <f t="shared" ca="1" si="97"/>
        <v>#VALUE!</v>
      </c>
      <c r="F872" s="207" t="e">
        <f t="shared" ca="1" si="98"/>
        <v>#VALUE!</v>
      </c>
      <c r="G872" s="189" t="e">
        <f t="shared" ca="1" si="99"/>
        <v>#VALUE!</v>
      </c>
      <c r="H872" s="207" t="e">
        <f t="shared" ca="1" si="100"/>
        <v>#VALUE!</v>
      </c>
      <c r="I872" s="189">
        <f t="shared" ca="1" si="101"/>
        <v>0</v>
      </c>
      <c r="J872" s="189" t="e">
        <f t="shared" ca="1" si="102"/>
        <v>#VALUE!</v>
      </c>
      <c r="K872" s="207" t="e">
        <f t="shared" ca="1" si="103"/>
        <v>#VALUE!</v>
      </c>
    </row>
    <row r="873" spans="3:11" x14ac:dyDescent="0.25">
      <c r="C873" s="205" t="str">
        <f t="shared" ref="C873:C936" ca="1" si="104">OFFSET($C$5,(ROW()-ROW($C$40)-1)-(ROW($C$36)-ROW($C$5)+1)*ROUNDDOWN((ROW()-ROW($C$40)-1)/(ROW($C$36)-ROW($C$5)+1),0),ROUNDDOWN((ROW()-ROW($C$40)-1)/(ROW($C$36)-ROW($C$5)+1),0))</f>
        <v>IfcFlowSegment.ElementoDatiAnagrafici.Numero_di_serie</v>
      </c>
      <c r="D873" s="205" t="str">
        <f t="array" aca="1" ref="D873" ca="1">IFERROR(INDEX(C$41:C$1185,SMALL(IF(C$41:C$1185&lt;&gt;"",ROW(C$41:C$1185)-ROW(C$41)+1),ROWS(D$41:D873))),"")</f>
        <v/>
      </c>
      <c r="E873" s="189" t="e">
        <f t="shared" ca="1" si="97"/>
        <v>#VALUE!</v>
      </c>
      <c r="F873" s="207" t="e">
        <f t="shared" ca="1" si="98"/>
        <v>#VALUE!</v>
      </c>
      <c r="G873" s="189" t="e">
        <f t="shared" ca="1" si="99"/>
        <v>#VALUE!</v>
      </c>
      <c r="H873" s="207" t="e">
        <f t="shared" ca="1" si="100"/>
        <v>#VALUE!</v>
      </c>
      <c r="I873" s="189">
        <f t="shared" ca="1" si="101"/>
        <v>0</v>
      </c>
      <c r="J873" s="189" t="e">
        <f t="shared" ca="1" si="102"/>
        <v>#VALUE!</v>
      </c>
      <c r="K873" s="207" t="e">
        <f t="shared" ca="1" si="103"/>
        <v>#VALUE!</v>
      </c>
    </row>
    <row r="874" spans="3:11" x14ac:dyDescent="0.25">
      <c r="C874" s="205" t="str">
        <f t="shared" ca="1" si="104"/>
        <v>IfcFlowSegment.ElementoDatiAnagrafici.Fornitore</v>
      </c>
      <c r="D874" s="205" t="str">
        <f t="array" aca="1" ref="D874" ca="1">IFERROR(INDEX(C$41:C$1185,SMALL(IF(C$41:C$1185&lt;&gt;"",ROW(C$41:C$1185)-ROW(C$41)+1),ROWS(D$41:D874))),"")</f>
        <v/>
      </c>
      <c r="E874" s="189" t="e">
        <f t="shared" ref="E874:E937" ca="1" si="105">FIND(".",D874)</f>
        <v>#VALUE!</v>
      </c>
      <c r="F874" s="207" t="e">
        <f t="shared" ref="F874:F937" ca="1" si="106">LEFT(D874,E874-1)</f>
        <v>#VALUE!</v>
      </c>
      <c r="G874" s="189" t="e">
        <f t="shared" ref="G874:G937" ca="1" si="107">FIND(".",D874,E874+1)</f>
        <v>#VALUE!</v>
      </c>
      <c r="H874" s="207" t="e">
        <f t="shared" ref="H874:H937" ca="1" si="108">MID(D874,E874+1,G874-E874-1)</f>
        <v>#VALUE!</v>
      </c>
      <c r="I874" s="189">
        <f t="shared" ref="I874:I937" ca="1" si="109">LEN(D874)</f>
        <v>0</v>
      </c>
      <c r="J874" s="189" t="e">
        <f t="shared" ref="J874:J937" ca="1" si="110">I874-G874</f>
        <v>#VALUE!</v>
      </c>
      <c r="K874" s="207" t="e">
        <f t="shared" ref="K874:K937" ca="1" si="111">MID(D874,G874+1,J874)</f>
        <v>#VALUE!</v>
      </c>
    </row>
    <row r="875" spans="3:11" x14ac:dyDescent="0.25">
      <c r="C875" s="205" t="str">
        <f t="shared" ca="1" si="104"/>
        <v>IfcFlowSegment.ElementoDatiAnagrafici.Installatore</v>
      </c>
      <c r="D875" s="205" t="str">
        <f t="array" aca="1" ref="D875" ca="1">IFERROR(INDEX(C$41:C$1185,SMALL(IF(C$41:C$1185&lt;&gt;"",ROW(C$41:C$1185)-ROW(C$41)+1),ROWS(D$41:D875))),"")</f>
        <v/>
      </c>
      <c r="E875" s="189" t="e">
        <f t="shared" ca="1" si="105"/>
        <v>#VALUE!</v>
      </c>
      <c r="F875" s="207" t="e">
        <f t="shared" ca="1" si="106"/>
        <v>#VALUE!</v>
      </c>
      <c r="G875" s="189" t="e">
        <f t="shared" ca="1" si="107"/>
        <v>#VALUE!</v>
      </c>
      <c r="H875" s="207" t="e">
        <f t="shared" ca="1" si="108"/>
        <v>#VALUE!</v>
      </c>
      <c r="I875" s="189">
        <f t="shared" ca="1" si="109"/>
        <v>0</v>
      </c>
      <c r="J875" s="189" t="e">
        <f t="shared" ca="1" si="110"/>
        <v>#VALUE!</v>
      </c>
      <c r="K875" s="207" t="e">
        <f t="shared" ca="1" si="111"/>
        <v>#VALUE!</v>
      </c>
    </row>
    <row r="876" spans="3:11" x14ac:dyDescent="0.25">
      <c r="C876" s="205" t="str">
        <f t="shared" ca="1" si="104"/>
        <v>IfcFlowSegment.ElementoDatiAnagrafici.Descrizione</v>
      </c>
      <c r="D876" s="205" t="str">
        <f t="array" aca="1" ref="D876" ca="1">IFERROR(INDEX(C$41:C$1185,SMALL(IF(C$41:C$1185&lt;&gt;"",ROW(C$41:C$1185)-ROW(C$41)+1),ROWS(D$41:D876))),"")</f>
        <v/>
      </c>
      <c r="E876" s="189" t="e">
        <f t="shared" ca="1" si="105"/>
        <v>#VALUE!</v>
      </c>
      <c r="F876" s="207" t="e">
        <f t="shared" ca="1" si="106"/>
        <v>#VALUE!</v>
      </c>
      <c r="G876" s="189" t="e">
        <f t="shared" ca="1" si="107"/>
        <v>#VALUE!</v>
      </c>
      <c r="H876" s="207" t="e">
        <f t="shared" ca="1" si="108"/>
        <v>#VALUE!</v>
      </c>
      <c r="I876" s="189">
        <f t="shared" ca="1" si="109"/>
        <v>0</v>
      </c>
      <c r="J876" s="189" t="e">
        <f t="shared" ca="1" si="110"/>
        <v>#VALUE!</v>
      </c>
      <c r="K876" s="207" t="e">
        <f t="shared" ca="1" si="111"/>
        <v>#VALUE!</v>
      </c>
    </row>
    <row r="877" spans="3:11" x14ac:dyDescent="0.25">
      <c r="C877" s="205" t="str">
        <f t="shared" ca="1" si="104"/>
        <v>IfcFlowSegment.ElementoDatiAnagrafici.Modello</v>
      </c>
      <c r="D877" s="205" t="str">
        <f t="array" aca="1" ref="D877" ca="1">IFERROR(INDEX(C$41:C$1185,SMALL(IF(C$41:C$1185&lt;&gt;"",ROW(C$41:C$1185)-ROW(C$41)+1),ROWS(D$41:D877))),"")</f>
        <v/>
      </c>
      <c r="E877" s="189" t="e">
        <f t="shared" ca="1" si="105"/>
        <v>#VALUE!</v>
      </c>
      <c r="F877" s="207" t="e">
        <f t="shared" ca="1" si="106"/>
        <v>#VALUE!</v>
      </c>
      <c r="G877" s="189" t="e">
        <f t="shared" ca="1" si="107"/>
        <v>#VALUE!</v>
      </c>
      <c r="H877" s="207" t="e">
        <f t="shared" ca="1" si="108"/>
        <v>#VALUE!</v>
      </c>
      <c r="I877" s="189">
        <f t="shared" ca="1" si="109"/>
        <v>0</v>
      </c>
      <c r="J877" s="189" t="e">
        <f t="shared" ca="1" si="110"/>
        <v>#VALUE!</v>
      </c>
      <c r="K877" s="207" t="e">
        <f t="shared" ca="1" si="111"/>
        <v>#VALUE!</v>
      </c>
    </row>
    <row r="878" spans="3:11" x14ac:dyDescent="0.25">
      <c r="C878" s="205" t="str">
        <f t="shared" ca="1" si="104"/>
        <v>IfcFlowSegment.ElementoDatiAnagrafici.Produttore</v>
      </c>
      <c r="D878" s="205" t="str">
        <f t="array" aca="1" ref="D878" ca="1">IFERROR(INDEX(C$41:C$1185,SMALL(IF(C$41:C$1185&lt;&gt;"",ROW(C$41:C$1185)-ROW(C$41)+1),ROWS(D$41:D878))),"")</f>
        <v/>
      </c>
      <c r="E878" s="189" t="e">
        <f t="shared" ca="1" si="105"/>
        <v>#VALUE!</v>
      </c>
      <c r="F878" s="207" t="e">
        <f t="shared" ca="1" si="106"/>
        <v>#VALUE!</v>
      </c>
      <c r="G878" s="189" t="e">
        <f t="shared" ca="1" si="107"/>
        <v>#VALUE!</v>
      </c>
      <c r="H878" s="207" t="e">
        <f t="shared" ca="1" si="108"/>
        <v>#VALUE!</v>
      </c>
      <c r="I878" s="189">
        <f t="shared" ca="1" si="109"/>
        <v>0</v>
      </c>
      <c r="J878" s="189" t="e">
        <f t="shared" ca="1" si="110"/>
        <v>#VALUE!</v>
      </c>
      <c r="K878" s="207" t="e">
        <f t="shared" ca="1" si="111"/>
        <v>#VALUE!</v>
      </c>
    </row>
    <row r="879" spans="3:11" x14ac:dyDescent="0.25">
      <c r="C879" s="205" t="str">
        <f t="shared" ca="1" si="104"/>
        <v/>
      </c>
      <c r="D879" s="205" t="str">
        <f t="array" aca="1" ref="D879" ca="1">IFERROR(INDEX(C$41:C$1185,SMALL(IF(C$41:C$1185&lt;&gt;"",ROW(C$41:C$1185)-ROW(C$41)+1),ROWS(D$41:D879))),"")</f>
        <v/>
      </c>
      <c r="E879" s="189" t="e">
        <f t="shared" ca="1" si="105"/>
        <v>#VALUE!</v>
      </c>
      <c r="F879" s="207" t="e">
        <f t="shared" ca="1" si="106"/>
        <v>#VALUE!</v>
      </c>
      <c r="G879" s="189" t="e">
        <f t="shared" ca="1" si="107"/>
        <v>#VALUE!</v>
      </c>
      <c r="H879" s="207" t="e">
        <f t="shared" ca="1" si="108"/>
        <v>#VALUE!</v>
      </c>
      <c r="I879" s="189">
        <f t="shared" ca="1" si="109"/>
        <v>0</v>
      </c>
      <c r="J879" s="189" t="e">
        <f t="shared" ca="1" si="110"/>
        <v>#VALUE!</v>
      </c>
      <c r="K879" s="207" t="e">
        <f t="shared" ca="1" si="111"/>
        <v>#VALUE!</v>
      </c>
    </row>
    <row r="880" spans="3:11" x14ac:dyDescent="0.25">
      <c r="C880" s="205" t="str">
        <f t="shared" ca="1" si="104"/>
        <v/>
      </c>
      <c r="D880" s="205" t="str">
        <f t="array" aca="1" ref="D880" ca="1">IFERROR(INDEX(C$41:C$1185,SMALL(IF(C$41:C$1185&lt;&gt;"",ROW(C$41:C$1185)-ROW(C$41)+1),ROWS(D$41:D880))),"")</f>
        <v/>
      </c>
      <c r="E880" s="189" t="e">
        <f t="shared" ca="1" si="105"/>
        <v>#VALUE!</v>
      </c>
      <c r="F880" s="207" t="e">
        <f t="shared" ca="1" si="106"/>
        <v>#VALUE!</v>
      </c>
      <c r="G880" s="189" t="e">
        <f t="shared" ca="1" si="107"/>
        <v>#VALUE!</v>
      </c>
      <c r="H880" s="207" t="e">
        <f t="shared" ca="1" si="108"/>
        <v>#VALUE!</v>
      </c>
      <c r="I880" s="189">
        <f t="shared" ca="1" si="109"/>
        <v>0</v>
      </c>
      <c r="J880" s="189" t="e">
        <f t="shared" ca="1" si="110"/>
        <v>#VALUE!</v>
      </c>
      <c r="K880" s="207" t="e">
        <f t="shared" ca="1" si="111"/>
        <v>#VALUE!</v>
      </c>
    </row>
    <row r="881" spans="3:11" x14ac:dyDescent="0.25">
      <c r="C881" s="205" t="str">
        <f t="shared" ca="1" si="104"/>
        <v/>
      </c>
      <c r="D881" s="205" t="str">
        <f t="array" aca="1" ref="D881" ca="1">IFERROR(INDEX(C$41:C$1185,SMALL(IF(C$41:C$1185&lt;&gt;"",ROW(C$41:C$1185)-ROW(C$41)+1),ROWS(D$41:D881))),"")</f>
        <v/>
      </c>
      <c r="E881" s="189" t="e">
        <f t="shared" ca="1" si="105"/>
        <v>#VALUE!</v>
      </c>
      <c r="F881" s="207" t="e">
        <f t="shared" ca="1" si="106"/>
        <v>#VALUE!</v>
      </c>
      <c r="G881" s="189" t="e">
        <f t="shared" ca="1" si="107"/>
        <v>#VALUE!</v>
      </c>
      <c r="H881" s="207" t="e">
        <f t="shared" ca="1" si="108"/>
        <v>#VALUE!</v>
      </c>
      <c r="I881" s="189">
        <f t="shared" ca="1" si="109"/>
        <v>0</v>
      </c>
      <c r="J881" s="189" t="e">
        <f t="shared" ca="1" si="110"/>
        <v>#VALUE!</v>
      </c>
      <c r="K881" s="207" t="e">
        <f t="shared" ca="1" si="111"/>
        <v>#VALUE!</v>
      </c>
    </row>
    <row r="882" spans="3:11" x14ac:dyDescent="0.25">
      <c r="C882" s="205" t="str">
        <f t="shared" ca="1" si="104"/>
        <v/>
      </c>
      <c r="D882" s="205" t="str">
        <f t="array" aca="1" ref="D882" ca="1">IFERROR(INDEX(C$41:C$1185,SMALL(IF(C$41:C$1185&lt;&gt;"",ROW(C$41:C$1185)-ROW(C$41)+1),ROWS(D$41:D882))),"")</f>
        <v/>
      </c>
      <c r="E882" s="189" t="e">
        <f t="shared" ca="1" si="105"/>
        <v>#VALUE!</v>
      </c>
      <c r="F882" s="207" t="e">
        <f t="shared" ca="1" si="106"/>
        <v>#VALUE!</v>
      </c>
      <c r="G882" s="189" t="e">
        <f t="shared" ca="1" si="107"/>
        <v>#VALUE!</v>
      </c>
      <c r="H882" s="207" t="e">
        <f t="shared" ca="1" si="108"/>
        <v>#VALUE!</v>
      </c>
      <c r="I882" s="189">
        <f t="shared" ca="1" si="109"/>
        <v>0</v>
      </c>
      <c r="J882" s="189" t="e">
        <f t="shared" ca="1" si="110"/>
        <v>#VALUE!</v>
      </c>
      <c r="K882" s="207" t="e">
        <f t="shared" ca="1" si="111"/>
        <v>#VALUE!</v>
      </c>
    </row>
    <row r="883" spans="3:11" x14ac:dyDescent="0.25">
      <c r="C883" s="205" t="str">
        <f t="shared" ca="1" si="104"/>
        <v/>
      </c>
      <c r="D883" s="205" t="str">
        <f t="array" aca="1" ref="D883" ca="1">IFERROR(INDEX(C$41:C$1185,SMALL(IF(C$41:C$1185&lt;&gt;"",ROW(C$41:C$1185)-ROW(C$41)+1),ROWS(D$41:D883))),"")</f>
        <v/>
      </c>
      <c r="E883" s="189" t="e">
        <f t="shared" ca="1" si="105"/>
        <v>#VALUE!</v>
      </c>
      <c r="F883" s="207" t="e">
        <f t="shared" ca="1" si="106"/>
        <v>#VALUE!</v>
      </c>
      <c r="G883" s="189" t="e">
        <f t="shared" ca="1" si="107"/>
        <v>#VALUE!</v>
      </c>
      <c r="H883" s="207" t="e">
        <f t="shared" ca="1" si="108"/>
        <v>#VALUE!</v>
      </c>
      <c r="I883" s="189">
        <f t="shared" ca="1" si="109"/>
        <v>0</v>
      </c>
      <c r="J883" s="189" t="e">
        <f t="shared" ca="1" si="110"/>
        <v>#VALUE!</v>
      </c>
      <c r="K883" s="207" t="e">
        <f t="shared" ca="1" si="111"/>
        <v>#VALUE!</v>
      </c>
    </row>
    <row r="884" spans="3:11" x14ac:dyDescent="0.25">
      <c r="C884" s="205" t="str">
        <f t="shared" ca="1" si="104"/>
        <v/>
      </c>
      <c r="D884" s="205" t="str">
        <f t="array" aca="1" ref="D884" ca="1">IFERROR(INDEX(C$41:C$1185,SMALL(IF(C$41:C$1185&lt;&gt;"",ROW(C$41:C$1185)-ROW(C$41)+1),ROWS(D$41:D884))),"")</f>
        <v/>
      </c>
      <c r="E884" s="189" t="e">
        <f t="shared" ca="1" si="105"/>
        <v>#VALUE!</v>
      </c>
      <c r="F884" s="207" t="e">
        <f t="shared" ca="1" si="106"/>
        <v>#VALUE!</v>
      </c>
      <c r="G884" s="189" t="e">
        <f t="shared" ca="1" si="107"/>
        <v>#VALUE!</v>
      </c>
      <c r="H884" s="207" t="e">
        <f t="shared" ca="1" si="108"/>
        <v>#VALUE!</v>
      </c>
      <c r="I884" s="189">
        <f t="shared" ca="1" si="109"/>
        <v>0</v>
      </c>
      <c r="J884" s="189" t="e">
        <f t="shared" ca="1" si="110"/>
        <v>#VALUE!</v>
      </c>
      <c r="K884" s="207" t="e">
        <f t="shared" ca="1" si="111"/>
        <v>#VALUE!</v>
      </c>
    </row>
    <row r="885" spans="3:11" x14ac:dyDescent="0.25">
      <c r="C885" s="205" t="str">
        <f t="shared" ca="1" si="104"/>
        <v/>
      </c>
      <c r="D885" s="205" t="str">
        <f t="array" aca="1" ref="D885" ca="1">IFERROR(INDEX(C$41:C$1185,SMALL(IF(C$41:C$1185&lt;&gt;"",ROW(C$41:C$1185)-ROW(C$41)+1),ROWS(D$41:D885))),"")</f>
        <v/>
      </c>
      <c r="E885" s="189" t="e">
        <f t="shared" ca="1" si="105"/>
        <v>#VALUE!</v>
      </c>
      <c r="F885" s="207" t="e">
        <f t="shared" ca="1" si="106"/>
        <v>#VALUE!</v>
      </c>
      <c r="G885" s="189" t="e">
        <f t="shared" ca="1" si="107"/>
        <v>#VALUE!</v>
      </c>
      <c r="H885" s="207" t="e">
        <f t="shared" ca="1" si="108"/>
        <v>#VALUE!</v>
      </c>
      <c r="I885" s="189">
        <f t="shared" ca="1" si="109"/>
        <v>0</v>
      </c>
      <c r="J885" s="189" t="e">
        <f t="shared" ca="1" si="110"/>
        <v>#VALUE!</v>
      </c>
      <c r="K885" s="207" t="e">
        <f t="shared" ca="1" si="111"/>
        <v>#VALUE!</v>
      </c>
    </row>
    <row r="886" spans="3:11" x14ac:dyDescent="0.25">
      <c r="C886" s="205" t="str">
        <f t="shared" ca="1" si="104"/>
        <v/>
      </c>
      <c r="D886" s="205" t="str">
        <f t="array" aca="1" ref="D886" ca="1">IFERROR(INDEX(C$41:C$1185,SMALL(IF(C$41:C$1185&lt;&gt;"",ROW(C$41:C$1185)-ROW(C$41)+1),ROWS(D$41:D886))),"")</f>
        <v/>
      </c>
      <c r="E886" s="189" t="e">
        <f t="shared" ca="1" si="105"/>
        <v>#VALUE!</v>
      </c>
      <c r="F886" s="207" t="e">
        <f t="shared" ca="1" si="106"/>
        <v>#VALUE!</v>
      </c>
      <c r="G886" s="189" t="e">
        <f t="shared" ca="1" si="107"/>
        <v>#VALUE!</v>
      </c>
      <c r="H886" s="207" t="e">
        <f t="shared" ca="1" si="108"/>
        <v>#VALUE!</v>
      </c>
      <c r="I886" s="189">
        <f t="shared" ca="1" si="109"/>
        <v>0</v>
      </c>
      <c r="J886" s="189" t="e">
        <f t="shared" ca="1" si="110"/>
        <v>#VALUE!</v>
      </c>
      <c r="K886" s="207" t="e">
        <f t="shared" ca="1" si="111"/>
        <v>#VALUE!</v>
      </c>
    </row>
    <row r="887" spans="3:11" x14ac:dyDescent="0.25">
      <c r="C887" s="205" t="str">
        <f t="shared" ca="1" si="104"/>
        <v/>
      </c>
      <c r="D887" s="205" t="str">
        <f t="array" aca="1" ref="D887" ca="1">IFERROR(INDEX(C$41:C$1185,SMALL(IF(C$41:C$1185&lt;&gt;"",ROW(C$41:C$1185)-ROW(C$41)+1),ROWS(D$41:D887))),"")</f>
        <v/>
      </c>
      <c r="E887" s="189" t="e">
        <f t="shared" ca="1" si="105"/>
        <v>#VALUE!</v>
      </c>
      <c r="F887" s="207" t="e">
        <f t="shared" ca="1" si="106"/>
        <v>#VALUE!</v>
      </c>
      <c r="G887" s="189" t="e">
        <f t="shared" ca="1" si="107"/>
        <v>#VALUE!</v>
      </c>
      <c r="H887" s="207" t="e">
        <f t="shared" ca="1" si="108"/>
        <v>#VALUE!</v>
      </c>
      <c r="I887" s="189">
        <f t="shared" ca="1" si="109"/>
        <v>0</v>
      </c>
      <c r="J887" s="189" t="e">
        <f t="shared" ca="1" si="110"/>
        <v>#VALUE!</v>
      </c>
      <c r="K887" s="207" t="e">
        <f t="shared" ca="1" si="111"/>
        <v>#VALUE!</v>
      </c>
    </row>
    <row r="888" spans="3:11" x14ac:dyDescent="0.25">
      <c r="C888" s="205" t="str">
        <f t="shared" ca="1" si="104"/>
        <v/>
      </c>
      <c r="D888" s="205" t="str">
        <f t="array" aca="1" ref="D888" ca="1">IFERROR(INDEX(C$41:C$1185,SMALL(IF(C$41:C$1185&lt;&gt;"",ROW(C$41:C$1185)-ROW(C$41)+1),ROWS(D$41:D888))),"")</f>
        <v/>
      </c>
      <c r="E888" s="189" t="e">
        <f t="shared" ca="1" si="105"/>
        <v>#VALUE!</v>
      </c>
      <c r="F888" s="207" t="e">
        <f t="shared" ca="1" si="106"/>
        <v>#VALUE!</v>
      </c>
      <c r="G888" s="189" t="e">
        <f t="shared" ca="1" si="107"/>
        <v>#VALUE!</v>
      </c>
      <c r="H888" s="207" t="e">
        <f t="shared" ca="1" si="108"/>
        <v>#VALUE!</v>
      </c>
      <c r="I888" s="189">
        <f t="shared" ca="1" si="109"/>
        <v>0</v>
      </c>
      <c r="J888" s="189" t="e">
        <f t="shared" ca="1" si="110"/>
        <v>#VALUE!</v>
      </c>
      <c r="K888" s="207" t="e">
        <f t="shared" ca="1" si="111"/>
        <v>#VALUE!</v>
      </c>
    </row>
    <row r="889" spans="3:11" x14ac:dyDescent="0.25">
      <c r="C889" s="205" t="str">
        <f t="shared" ca="1" si="104"/>
        <v/>
      </c>
      <c r="D889" s="205" t="str">
        <f t="array" aca="1" ref="D889" ca="1">IFERROR(INDEX(C$41:C$1185,SMALL(IF(C$41:C$1185&lt;&gt;"",ROW(C$41:C$1185)-ROW(C$41)+1),ROWS(D$41:D889))),"")</f>
        <v/>
      </c>
      <c r="E889" s="189" t="e">
        <f t="shared" ca="1" si="105"/>
        <v>#VALUE!</v>
      </c>
      <c r="F889" s="207" t="e">
        <f t="shared" ca="1" si="106"/>
        <v>#VALUE!</v>
      </c>
      <c r="G889" s="189" t="e">
        <f t="shared" ca="1" si="107"/>
        <v>#VALUE!</v>
      </c>
      <c r="H889" s="207" t="e">
        <f t="shared" ca="1" si="108"/>
        <v>#VALUE!</v>
      </c>
      <c r="I889" s="189">
        <f t="shared" ca="1" si="109"/>
        <v>0</v>
      </c>
      <c r="J889" s="189" t="e">
        <f t="shared" ca="1" si="110"/>
        <v>#VALUE!</v>
      </c>
      <c r="K889" s="207" t="e">
        <f t="shared" ca="1" si="111"/>
        <v>#VALUE!</v>
      </c>
    </row>
    <row r="890" spans="3:11" x14ac:dyDescent="0.25">
      <c r="C890" s="205" t="str">
        <f t="shared" ca="1" si="104"/>
        <v/>
      </c>
      <c r="D890" s="205" t="str">
        <f t="array" aca="1" ref="D890" ca="1">IFERROR(INDEX(C$41:C$1185,SMALL(IF(C$41:C$1185&lt;&gt;"",ROW(C$41:C$1185)-ROW(C$41)+1),ROWS(D$41:D890))),"")</f>
        <v/>
      </c>
      <c r="E890" s="189" t="e">
        <f t="shared" ca="1" si="105"/>
        <v>#VALUE!</v>
      </c>
      <c r="F890" s="207" t="e">
        <f t="shared" ca="1" si="106"/>
        <v>#VALUE!</v>
      </c>
      <c r="G890" s="189" t="e">
        <f t="shared" ca="1" si="107"/>
        <v>#VALUE!</v>
      </c>
      <c r="H890" s="207" t="e">
        <f t="shared" ca="1" si="108"/>
        <v>#VALUE!</v>
      </c>
      <c r="I890" s="189">
        <f t="shared" ca="1" si="109"/>
        <v>0</v>
      </c>
      <c r="J890" s="189" t="e">
        <f t="shared" ca="1" si="110"/>
        <v>#VALUE!</v>
      </c>
      <c r="K890" s="207" t="e">
        <f t="shared" ca="1" si="111"/>
        <v>#VALUE!</v>
      </c>
    </row>
    <row r="891" spans="3:11" x14ac:dyDescent="0.25">
      <c r="C891" s="205" t="str">
        <f t="shared" ca="1" si="104"/>
        <v>IfcFlowSegment.ElementoCodifica.ClasseElementoTecnico</v>
      </c>
      <c r="D891" s="205" t="str">
        <f t="array" aca="1" ref="D891" ca="1">IFERROR(INDEX(C$41:C$1185,SMALL(IF(C$41:C$1185&lt;&gt;"",ROW(C$41:C$1185)-ROW(C$41)+1),ROWS(D$41:D891))),"")</f>
        <v/>
      </c>
      <c r="E891" s="189" t="e">
        <f t="shared" ca="1" si="105"/>
        <v>#VALUE!</v>
      </c>
      <c r="F891" s="207" t="e">
        <f t="shared" ca="1" si="106"/>
        <v>#VALUE!</v>
      </c>
      <c r="G891" s="189" t="e">
        <f t="shared" ca="1" si="107"/>
        <v>#VALUE!</v>
      </c>
      <c r="H891" s="207" t="e">
        <f t="shared" ca="1" si="108"/>
        <v>#VALUE!</v>
      </c>
      <c r="I891" s="189">
        <f t="shared" ca="1" si="109"/>
        <v>0</v>
      </c>
      <c r="J891" s="189" t="e">
        <f t="shared" ca="1" si="110"/>
        <v>#VALUE!</v>
      </c>
      <c r="K891" s="207" t="e">
        <f t="shared" ca="1" si="111"/>
        <v>#VALUE!</v>
      </c>
    </row>
    <row r="892" spans="3:11" x14ac:dyDescent="0.25">
      <c r="C892" s="205" t="str">
        <f t="shared" ca="1" si="104"/>
        <v>IfcFlowSegment.ElementoFase.Stato</v>
      </c>
      <c r="D892" s="205" t="str">
        <f t="array" aca="1" ref="D892" ca="1">IFERROR(INDEX(C$41:C$1185,SMALL(IF(C$41:C$1185&lt;&gt;"",ROW(C$41:C$1185)-ROW(C$41)+1),ROWS(D$41:D892))),"")</f>
        <v/>
      </c>
      <c r="E892" s="189" t="e">
        <f t="shared" ca="1" si="105"/>
        <v>#VALUE!</v>
      </c>
      <c r="F892" s="207" t="e">
        <f t="shared" ca="1" si="106"/>
        <v>#VALUE!</v>
      </c>
      <c r="G892" s="189" t="e">
        <f t="shared" ca="1" si="107"/>
        <v>#VALUE!</v>
      </c>
      <c r="H892" s="207" t="e">
        <f t="shared" ca="1" si="108"/>
        <v>#VALUE!</v>
      </c>
      <c r="I892" s="189">
        <f t="shared" ca="1" si="109"/>
        <v>0</v>
      </c>
      <c r="J892" s="189" t="e">
        <f t="shared" ca="1" si="110"/>
        <v>#VALUE!</v>
      </c>
      <c r="K892" s="207" t="e">
        <f t="shared" ca="1" si="111"/>
        <v>#VALUE!</v>
      </c>
    </row>
    <row r="893" spans="3:11" x14ac:dyDescent="0.25">
      <c r="C893" s="205" t="str">
        <f t="shared" ca="1" si="104"/>
        <v>IfcFlowSegment.ElementoDocumenti.MUM</v>
      </c>
      <c r="D893" s="205" t="str">
        <f t="array" aca="1" ref="D893" ca="1">IFERROR(INDEX(C$41:C$1185,SMALL(IF(C$41:C$1185&lt;&gt;"",ROW(C$41:C$1185)-ROW(C$41)+1),ROWS(D$41:D893))),"")</f>
        <v/>
      </c>
      <c r="E893" s="189" t="e">
        <f t="shared" ca="1" si="105"/>
        <v>#VALUE!</v>
      </c>
      <c r="F893" s="207" t="e">
        <f t="shared" ca="1" si="106"/>
        <v>#VALUE!</v>
      </c>
      <c r="G893" s="189" t="e">
        <f t="shared" ca="1" si="107"/>
        <v>#VALUE!</v>
      </c>
      <c r="H893" s="207" t="e">
        <f t="shared" ca="1" si="108"/>
        <v>#VALUE!</v>
      </c>
      <c r="I893" s="189">
        <f t="shared" ca="1" si="109"/>
        <v>0</v>
      </c>
      <c r="J893" s="189" t="e">
        <f t="shared" ca="1" si="110"/>
        <v>#VALUE!</v>
      </c>
      <c r="K893" s="207" t="e">
        <f t="shared" ca="1" si="111"/>
        <v>#VALUE!</v>
      </c>
    </row>
    <row r="894" spans="3:11" x14ac:dyDescent="0.25">
      <c r="C894" s="205" t="str">
        <f t="shared" ca="1" si="104"/>
        <v>IfcFlowSegment.ElementoDocumenti.SchedaTecnica</v>
      </c>
      <c r="D894" s="205" t="str">
        <f t="array" aca="1" ref="D894" ca="1">IFERROR(INDEX(C$41:C$1185,SMALL(IF(C$41:C$1185&lt;&gt;"",ROW(C$41:C$1185)-ROW(C$41)+1),ROWS(D$41:D894))),"")</f>
        <v/>
      </c>
      <c r="E894" s="189" t="e">
        <f t="shared" ca="1" si="105"/>
        <v>#VALUE!</v>
      </c>
      <c r="F894" s="207" t="e">
        <f t="shared" ca="1" si="106"/>
        <v>#VALUE!</v>
      </c>
      <c r="G894" s="189" t="e">
        <f t="shared" ca="1" si="107"/>
        <v>#VALUE!</v>
      </c>
      <c r="H894" s="207" t="e">
        <f t="shared" ca="1" si="108"/>
        <v>#VALUE!</v>
      </c>
      <c r="I894" s="189">
        <f t="shared" ca="1" si="109"/>
        <v>0</v>
      </c>
      <c r="J894" s="189" t="e">
        <f t="shared" ca="1" si="110"/>
        <v>#VALUE!</v>
      </c>
      <c r="K894" s="207" t="e">
        <f t="shared" ca="1" si="111"/>
        <v>#VALUE!</v>
      </c>
    </row>
    <row r="895" spans="3:11" x14ac:dyDescent="0.25">
      <c r="C895" s="205" t="str">
        <f t="shared" ca="1" si="104"/>
        <v>IfcFlowSegment.ElementoDocumenti.Website</v>
      </c>
      <c r="D895" s="205" t="str">
        <f t="array" aca="1" ref="D895" ca="1">IFERROR(INDEX(C$41:C$1185,SMALL(IF(C$41:C$1185&lt;&gt;"",ROW(C$41:C$1185)-ROW(C$41)+1),ROWS(D$41:D895))),"")</f>
        <v/>
      </c>
      <c r="E895" s="189" t="e">
        <f t="shared" ca="1" si="105"/>
        <v>#VALUE!</v>
      </c>
      <c r="F895" s="207" t="e">
        <f t="shared" ca="1" si="106"/>
        <v>#VALUE!</v>
      </c>
      <c r="G895" s="189" t="e">
        <f t="shared" ca="1" si="107"/>
        <v>#VALUE!</v>
      </c>
      <c r="H895" s="207" t="e">
        <f t="shared" ca="1" si="108"/>
        <v>#VALUE!</v>
      </c>
      <c r="I895" s="189">
        <f t="shared" ca="1" si="109"/>
        <v>0</v>
      </c>
      <c r="J895" s="189" t="e">
        <f t="shared" ca="1" si="110"/>
        <v>#VALUE!</v>
      </c>
      <c r="K895" s="207" t="e">
        <f t="shared" ca="1" si="111"/>
        <v>#VALUE!</v>
      </c>
    </row>
    <row r="896" spans="3:11" x14ac:dyDescent="0.25">
      <c r="C896" s="205" t="str">
        <f t="shared" ca="1" si="104"/>
        <v>IfcFlowSegment.ElementoDocumenti.DB</v>
      </c>
      <c r="D896" s="205" t="str">
        <f t="array" aca="1" ref="D896" ca="1">IFERROR(INDEX(C$41:C$1185,SMALL(IF(C$41:C$1185&lt;&gt;"",ROW(C$41:C$1185)-ROW(C$41)+1),ROWS(D$41:D896))),"")</f>
        <v/>
      </c>
      <c r="E896" s="189" t="e">
        <f t="shared" ca="1" si="105"/>
        <v>#VALUE!</v>
      </c>
      <c r="F896" s="207" t="e">
        <f t="shared" ca="1" si="106"/>
        <v>#VALUE!</v>
      </c>
      <c r="G896" s="189" t="e">
        <f t="shared" ca="1" si="107"/>
        <v>#VALUE!</v>
      </c>
      <c r="H896" s="207" t="e">
        <f t="shared" ca="1" si="108"/>
        <v>#VALUE!</v>
      </c>
      <c r="I896" s="189">
        <f t="shared" ca="1" si="109"/>
        <v>0</v>
      </c>
      <c r="J896" s="189" t="e">
        <f t="shared" ca="1" si="110"/>
        <v>#VALUE!</v>
      </c>
      <c r="K896" s="207" t="e">
        <f t="shared" ca="1" si="111"/>
        <v>#VALUE!</v>
      </c>
    </row>
    <row r="897" spans="3:11" x14ac:dyDescent="0.25">
      <c r="C897" s="205" t="str">
        <f t="shared" ca="1" si="104"/>
        <v>IfcFlowSegment.ElementoDocumenti.CertProd</v>
      </c>
      <c r="D897" s="205" t="str">
        <f t="array" aca="1" ref="D897" ca="1">IFERROR(INDEX(C$41:C$1185,SMALL(IF(C$41:C$1185&lt;&gt;"",ROW(C$41:C$1185)-ROW(C$41)+1),ROWS(D$41:D897))),"")</f>
        <v/>
      </c>
      <c r="E897" s="189" t="e">
        <f t="shared" ca="1" si="105"/>
        <v>#VALUE!</v>
      </c>
      <c r="F897" s="207" t="e">
        <f t="shared" ca="1" si="106"/>
        <v>#VALUE!</v>
      </c>
      <c r="G897" s="189" t="e">
        <f t="shared" ca="1" si="107"/>
        <v>#VALUE!</v>
      </c>
      <c r="H897" s="207" t="e">
        <f t="shared" ca="1" si="108"/>
        <v>#VALUE!</v>
      </c>
      <c r="I897" s="189">
        <f t="shared" ca="1" si="109"/>
        <v>0</v>
      </c>
      <c r="J897" s="189" t="e">
        <f t="shared" ca="1" si="110"/>
        <v>#VALUE!</v>
      </c>
      <c r="K897" s="207" t="e">
        <f t="shared" ca="1" si="111"/>
        <v>#VALUE!</v>
      </c>
    </row>
    <row r="898" spans="3:11" x14ac:dyDescent="0.25">
      <c r="C898" s="205" t="str">
        <f t="shared" ca="1" si="104"/>
        <v>IfcFlowSegment.ElementoDocumenti.SertSupl</v>
      </c>
      <c r="D898" s="205" t="str">
        <f t="array" aca="1" ref="D898" ca="1">IFERROR(INDEX(C$41:C$1185,SMALL(IF(C$41:C$1185&lt;&gt;"",ROW(C$41:C$1185)-ROW(C$41)+1),ROWS(D$41:D898))),"")</f>
        <v/>
      </c>
      <c r="E898" s="189" t="e">
        <f t="shared" ca="1" si="105"/>
        <v>#VALUE!</v>
      </c>
      <c r="F898" s="207" t="e">
        <f t="shared" ca="1" si="106"/>
        <v>#VALUE!</v>
      </c>
      <c r="G898" s="189" t="e">
        <f t="shared" ca="1" si="107"/>
        <v>#VALUE!</v>
      </c>
      <c r="H898" s="207" t="e">
        <f t="shared" ca="1" si="108"/>
        <v>#VALUE!</v>
      </c>
      <c r="I898" s="189">
        <f t="shared" ca="1" si="109"/>
        <v>0</v>
      </c>
      <c r="J898" s="189" t="e">
        <f t="shared" ca="1" si="110"/>
        <v>#VALUE!</v>
      </c>
      <c r="K898" s="207" t="e">
        <f t="shared" ca="1" si="111"/>
        <v>#VALUE!</v>
      </c>
    </row>
    <row r="899" spans="3:11" x14ac:dyDescent="0.25">
      <c r="C899" s="205" t="str">
        <f t="shared" ca="1" si="104"/>
        <v>IfcFlowSegment.ElementoDocumenti.CertOmo</v>
      </c>
      <c r="D899" s="205" t="str">
        <f t="array" aca="1" ref="D899" ca="1">IFERROR(INDEX(C$41:C$1185,SMALL(IF(C$41:C$1185&lt;&gt;"",ROW(C$41:C$1185)-ROW(C$41)+1),ROWS(D$41:D899))),"")</f>
        <v/>
      </c>
      <c r="E899" s="189" t="e">
        <f t="shared" ca="1" si="105"/>
        <v>#VALUE!</v>
      </c>
      <c r="F899" s="207" t="e">
        <f t="shared" ca="1" si="106"/>
        <v>#VALUE!</v>
      </c>
      <c r="G899" s="189" t="e">
        <f t="shared" ca="1" si="107"/>
        <v>#VALUE!</v>
      </c>
      <c r="H899" s="207" t="e">
        <f t="shared" ca="1" si="108"/>
        <v>#VALUE!</v>
      </c>
      <c r="I899" s="189">
        <f t="shared" ca="1" si="109"/>
        <v>0</v>
      </c>
      <c r="J899" s="189" t="e">
        <f t="shared" ca="1" si="110"/>
        <v>#VALUE!</v>
      </c>
      <c r="K899" s="207" t="e">
        <f t="shared" ca="1" si="111"/>
        <v>#VALUE!</v>
      </c>
    </row>
    <row r="900" spans="3:11" x14ac:dyDescent="0.25">
      <c r="C900" s="205" t="str">
        <f t="shared" ca="1" si="104"/>
        <v>IfcFlowSegment.ElementoDocumenti.SchedaMontaggio</v>
      </c>
      <c r="D900" s="205" t="str">
        <f t="array" aca="1" ref="D900" ca="1">IFERROR(INDEX(C$41:C$1185,SMALL(IF(C$41:C$1185&lt;&gt;"",ROW(C$41:C$1185)-ROW(C$41)+1),ROWS(D$41:D900))),"")</f>
        <v/>
      </c>
      <c r="E900" s="189" t="e">
        <f t="shared" ca="1" si="105"/>
        <v>#VALUE!</v>
      </c>
      <c r="F900" s="207" t="e">
        <f t="shared" ca="1" si="106"/>
        <v>#VALUE!</v>
      </c>
      <c r="G900" s="189" t="e">
        <f t="shared" ca="1" si="107"/>
        <v>#VALUE!</v>
      </c>
      <c r="H900" s="207" t="e">
        <f t="shared" ca="1" si="108"/>
        <v>#VALUE!</v>
      </c>
      <c r="I900" s="189">
        <f t="shared" ca="1" si="109"/>
        <v>0</v>
      </c>
      <c r="J900" s="189" t="e">
        <f t="shared" ca="1" si="110"/>
        <v>#VALUE!</v>
      </c>
      <c r="K900" s="207" t="e">
        <f t="shared" ca="1" si="111"/>
        <v>#VALUE!</v>
      </c>
    </row>
    <row r="901" spans="3:11" x14ac:dyDescent="0.25">
      <c r="C901" s="205" t="str">
        <f t="shared" ca="1" si="104"/>
        <v>IfcFlowSegment.ElementoDocumenti.Installazione</v>
      </c>
      <c r="D901" s="205" t="str">
        <f t="array" aca="1" ref="D901" ca="1">IFERROR(INDEX(C$41:C$1185,SMALL(IF(C$41:C$1185&lt;&gt;"",ROW(C$41:C$1185)-ROW(C$41)+1),ROWS(D$41:D901))),"")</f>
        <v/>
      </c>
      <c r="E901" s="189" t="e">
        <f t="shared" ca="1" si="105"/>
        <v>#VALUE!</v>
      </c>
      <c r="F901" s="207" t="e">
        <f t="shared" ca="1" si="106"/>
        <v>#VALUE!</v>
      </c>
      <c r="G901" s="189" t="e">
        <f t="shared" ca="1" si="107"/>
        <v>#VALUE!</v>
      </c>
      <c r="H901" s="207" t="e">
        <f t="shared" ca="1" si="108"/>
        <v>#VALUE!</v>
      </c>
      <c r="I901" s="189">
        <f t="shared" ca="1" si="109"/>
        <v>0</v>
      </c>
      <c r="J901" s="189" t="e">
        <f t="shared" ca="1" si="110"/>
        <v>#VALUE!</v>
      </c>
      <c r="K901" s="207" t="e">
        <f t="shared" ca="1" si="111"/>
        <v>#VALUE!</v>
      </c>
    </row>
    <row r="902" spans="3:11" x14ac:dyDescent="0.25">
      <c r="C902" s="205" t="str">
        <f t="shared" ca="1" si="104"/>
        <v>IfcFlowSegment.ElementoDocumenti.MatSupp</v>
      </c>
      <c r="D902" s="205" t="str">
        <f t="array" aca="1" ref="D902" ca="1">IFERROR(INDEX(C$41:C$1185,SMALL(IF(C$41:C$1185&lt;&gt;"",ROW(C$41:C$1185)-ROW(C$41)+1),ROWS(D$41:D902))),"")</f>
        <v/>
      </c>
      <c r="E902" s="189" t="e">
        <f t="shared" ca="1" si="105"/>
        <v>#VALUE!</v>
      </c>
      <c r="F902" s="207" t="e">
        <f t="shared" ca="1" si="106"/>
        <v>#VALUE!</v>
      </c>
      <c r="G902" s="189" t="e">
        <f t="shared" ca="1" si="107"/>
        <v>#VALUE!</v>
      </c>
      <c r="H902" s="207" t="e">
        <f t="shared" ca="1" si="108"/>
        <v>#VALUE!</v>
      </c>
      <c r="I902" s="189">
        <f t="shared" ca="1" si="109"/>
        <v>0</v>
      </c>
      <c r="J902" s="189" t="e">
        <f t="shared" ca="1" si="110"/>
        <v>#VALUE!</v>
      </c>
      <c r="K902" s="207" t="e">
        <f t="shared" ca="1" si="111"/>
        <v>#VALUE!</v>
      </c>
    </row>
    <row r="903" spans="3:11" x14ac:dyDescent="0.25">
      <c r="C903" s="205" t="str">
        <f t="shared" ca="1" si="104"/>
        <v/>
      </c>
      <c r="D903" s="205" t="str">
        <f t="array" aca="1" ref="D903" ca="1">IFERROR(INDEX(C$41:C$1185,SMALL(IF(C$41:C$1185&lt;&gt;"",ROW(C$41:C$1185)-ROW(C$41)+1),ROWS(D$41:D903))),"")</f>
        <v/>
      </c>
      <c r="E903" s="189" t="e">
        <f t="shared" ca="1" si="105"/>
        <v>#VALUE!</v>
      </c>
      <c r="F903" s="207" t="e">
        <f t="shared" ca="1" si="106"/>
        <v>#VALUE!</v>
      </c>
      <c r="G903" s="189" t="e">
        <f t="shared" ca="1" si="107"/>
        <v>#VALUE!</v>
      </c>
      <c r="H903" s="207" t="e">
        <f t="shared" ca="1" si="108"/>
        <v>#VALUE!</v>
      </c>
      <c r="I903" s="189">
        <f t="shared" ca="1" si="109"/>
        <v>0</v>
      </c>
      <c r="J903" s="189" t="e">
        <f t="shared" ca="1" si="110"/>
        <v>#VALUE!</v>
      </c>
      <c r="K903" s="207" t="e">
        <f t="shared" ca="1" si="111"/>
        <v>#VALUE!</v>
      </c>
    </row>
    <row r="904" spans="3:11" x14ac:dyDescent="0.25">
      <c r="C904" s="205" t="str">
        <f t="shared" ca="1" si="104"/>
        <v>IfcFlowSegment.ElementoDocumenti.Conformità</v>
      </c>
      <c r="D904" s="205" t="str">
        <f t="array" aca="1" ref="D904" ca="1">IFERROR(INDEX(C$41:C$1185,SMALL(IF(C$41:C$1185&lt;&gt;"",ROW(C$41:C$1185)-ROW(C$41)+1),ROWS(D$41:D904))),"")</f>
        <v/>
      </c>
      <c r="E904" s="189" t="e">
        <f t="shared" ca="1" si="105"/>
        <v>#VALUE!</v>
      </c>
      <c r="F904" s="207" t="e">
        <f t="shared" ca="1" si="106"/>
        <v>#VALUE!</v>
      </c>
      <c r="G904" s="189" t="e">
        <f t="shared" ca="1" si="107"/>
        <v>#VALUE!</v>
      </c>
      <c r="H904" s="207" t="e">
        <f t="shared" ca="1" si="108"/>
        <v>#VALUE!</v>
      </c>
      <c r="I904" s="189">
        <f t="shared" ca="1" si="109"/>
        <v>0</v>
      </c>
      <c r="J904" s="189" t="e">
        <f t="shared" ca="1" si="110"/>
        <v>#VALUE!</v>
      </c>
      <c r="K904" s="207" t="e">
        <f t="shared" ca="1" si="111"/>
        <v>#VALUE!</v>
      </c>
    </row>
    <row r="905" spans="3:11" x14ac:dyDescent="0.25">
      <c r="C905" s="205" t="str">
        <f t="shared" ca="1" si="104"/>
        <v>IfcFlowStorageDevice.ElementoDatiAnagrafici.Numero_di_serie</v>
      </c>
      <c r="D905" s="205" t="str">
        <f t="array" aca="1" ref="D905" ca="1">IFERROR(INDEX(C$41:C$1185,SMALL(IF(C$41:C$1185&lt;&gt;"",ROW(C$41:C$1185)-ROW(C$41)+1),ROWS(D$41:D905))),"")</f>
        <v/>
      </c>
      <c r="E905" s="189" t="e">
        <f t="shared" ca="1" si="105"/>
        <v>#VALUE!</v>
      </c>
      <c r="F905" s="207" t="e">
        <f t="shared" ca="1" si="106"/>
        <v>#VALUE!</v>
      </c>
      <c r="G905" s="189" t="e">
        <f t="shared" ca="1" si="107"/>
        <v>#VALUE!</v>
      </c>
      <c r="H905" s="207" t="e">
        <f t="shared" ca="1" si="108"/>
        <v>#VALUE!</v>
      </c>
      <c r="I905" s="189">
        <f t="shared" ca="1" si="109"/>
        <v>0</v>
      </c>
      <c r="J905" s="189" t="e">
        <f t="shared" ca="1" si="110"/>
        <v>#VALUE!</v>
      </c>
      <c r="K905" s="207" t="e">
        <f t="shared" ca="1" si="111"/>
        <v>#VALUE!</v>
      </c>
    </row>
    <row r="906" spans="3:11" x14ac:dyDescent="0.25">
      <c r="C906" s="205" t="str">
        <f t="shared" ca="1" si="104"/>
        <v>IfcFlowStorageDevice.ElementoDatiAnagrafici.Fornitore</v>
      </c>
      <c r="D906" s="205" t="str">
        <f t="array" aca="1" ref="D906" ca="1">IFERROR(INDEX(C$41:C$1185,SMALL(IF(C$41:C$1185&lt;&gt;"",ROW(C$41:C$1185)-ROW(C$41)+1),ROWS(D$41:D906))),"")</f>
        <v/>
      </c>
      <c r="E906" s="189" t="e">
        <f t="shared" ca="1" si="105"/>
        <v>#VALUE!</v>
      </c>
      <c r="F906" s="207" t="e">
        <f t="shared" ca="1" si="106"/>
        <v>#VALUE!</v>
      </c>
      <c r="G906" s="189" t="e">
        <f t="shared" ca="1" si="107"/>
        <v>#VALUE!</v>
      </c>
      <c r="H906" s="207" t="e">
        <f t="shared" ca="1" si="108"/>
        <v>#VALUE!</v>
      </c>
      <c r="I906" s="189">
        <f t="shared" ca="1" si="109"/>
        <v>0</v>
      </c>
      <c r="J906" s="189" t="e">
        <f t="shared" ca="1" si="110"/>
        <v>#VALUE!</v>
      </c>
      <c r="K906" s="207" t="e">
        <f t="shared" ca="1" si="111"/>
        <v>#VALUE!</v>
      </c>
    </row>
    <row r="907" spans="3:11" x14ac:dyDescent="0.25">
      <c r="C907" s="205" t="str">
        <f t="shared" ca="1" si="104"/>
        <v>IfcFlowStorageDevice.ElementoDatiAnagrafici.Installatore</v>
      </c>
      <c r="D907" s="205" t="str">
        <f t="array" aca="1" ref="D907" ca="1">IFERROR(INDEX(C$41:C$1185,SMALL(IF(C$41:C$1185&lt;&gt;"",ROW(C$41:C$1185)-ROW(C$41)+1),ROWS(D$41:D907))),"")</f>
        <v/>
      </c>
      <c r="E907" s="189" t="e">
        <f t="shared" ca="1" si="105"/>
        <v>#VALUE!</v>
      </c>
      <c r="F907" s="207" t="e">
        <f t="shared" ca="1" si="106"/>
        <v>#VALUE!</v>
      </c>
      <c r="G907" s="189" t="e">
        <f t="shared" ca="1" si="107"/>
        <v>#VALUE!</v>
      </c>
      <c r="H907" s="207" t="e">
        <f t="shared" ca="1" si="108"/>
        <v>#VALUE!</v>
      </c>
      <c r="I907" s="189">
        <f t="shared" ca="1" si="109"/>
        <v>0</v>
      </c>
      <c r="J907" s="189" t="e">
        <f t="shared" ca="1" si="110"/>
        <v>#VALUE!</v>
      </c>
      <c r="K907" s="207" t="e">
        <f t="shared" ca="1" si="111"/>
        <v>#VALUE!</v>
      </c>
    </row>
    <row r="908" spans="3:11" x14ac:dyDescent="0.25">
      <c r="C908" s="205" t="str">
        <f t="shared" ca="1" si="104"/>
        <v>IfcFlowStorageDevice.ElementoDatiAnagrafici.Descrizione</v>
      </c>
      <c r="D908" s="205" t="str">
        <f t="array" aca="1" ref="D908" ca="1">IFERROR(INDEX(C$41:C$1185,SMALL(IF(C$41:C$1185&lt;&gt;"",ROW(C$41:C$1185)-ROW(C$41)+1),ROWS(D$41:D908))),"")</f>
        <v/>
      </c>
      <c r="E908" s="189" t="e">
        <f t="shared" ca="1" si="105"/>
        <v>#VALUE!</v>
      </c>
      <c r="F908" s="207" t="e">
        <f t="shared" ca="1" si="106"/>
        <v>#VALUE!</v>
      </c>
      <c r="G908" s="189" t="e">
        <f t="shared" ca="1" si="107"/>
        <v>#VALUE!</v>
      </c>
      <c r="H908" s="207" t="e">
        <f t="shared" ca="1" si="108"/>
        <v>#VALUE!</v>
      </c>
      <c r="I908" s="189">
        <f t="shared" ca="1" si="109"/>
        <v>0</v>
      </c>
      <c r="J908" s="189" t="e">
        <f t="shared" ca="1" si="110"/>
        <v>#VALUE!</v>
      </c>
      <c r="K908" s="207" t="e">
        <f t="shared" ca="1" si="111"/>
        <v>#VALUE!</v>
      </c>
    </row>
    <row r="909" spans="3:11" x14ac:dyDescent="0.25">
      <c r="C909" s="205" t="str">
        <f t="shared" ca="1" si="104"/>
        <v>IfcFlowStorageDevice.ElementoDatiAnagrafici.Modello</v>
      </c>
      <c r="D909" s="205" t="str">
        <f t="array" aca="1" ref="D909" ca="1">IFERROR(INDEX(C$41:C$1185,SMALL(IF(C$41:C$1185&lt;&gt;"",ROW(C$41:C$1185)-ROW(C$41)+1),ROWS(D$41:D909))),"")</f>
        <v/>
      </c>
      <c r="E909" s="189" t="e">
        <f t="shared" ca="1" si="105"/>
        <v>#VALUE!</v>
      </c>
      <c r="F909" s="207" t="e">
        <f t="shared" ca="1" si="106"/>
        <v>#VALUE!</v>
      </c>
      <c r="G909" s="189" t="e">
        <f t="shared" ca="1" si="107"/>
        <v>#VALUE!</v>
      </c>
      <c r="H909" s="207" t="e">
        <f t="shared" ca="1" si="108"/>
        <v>#VALUE!</v>
      </c>
      <c r="I909" s="189">
        <f t="shared" ca="1" si="109"/>
        <v>0</v>
      </c>
      <c r="J909" s="189" t="e">
        <f t="shared" ca="1" si="110"/>
        <v>#VALUE!</v>
      </c>
      <c r="K909" s="207" t="e">
        <f t="shared" ca="1" si="111"/>
        <v>#VALUE!</v>
      </c>
    </row>
    <row r="910" spans="3:11" x14ac:dyDescent="0.25">
      <c r="C910" s="205" t="str">
        <f t="shared" ca="1" si="104"/>
        <v>IfcFlowStorageDevice.ElementoDatiAnagrafici.Produttore</v>
      </c>
      <c r="D910" s="205" t="str">
        <f t="array" aca="1" ref="D910" ca="1">IFERROR(INDEX(C$41:C$1185,SMALL(IF(C$41:C$1185&lt;&gt;"",ROW(C$41:C$1185)-ROW(C$41)+1),ROWS(D$41:D910))),"")</f>
        <v/>
      </c>
      <c r="E910" s="189" t="e">
        <f t="shared" ca="1" si="105"/>
        <v>#VALUE!</v>
      </c>
      <c r="F910" s="207" t="e">
        <f t="shared" ca="1" si="106"/>
        <v>#VALUE!</v>
      </c>
      <c r="G910" s="189" t="e">
        <f t="shared" ca="1" si="107"/>
        <v>#VALUE!</v>
      </c>
      <c r="H910" s="207" t="e">
        <f t="shared" ca="1" si="108"/>
        <v>#VALUE!</v>
      </c>
      <c r="I910" s="189">
        <f t="shared" ca="1" si="109"/>
        <v>0</v>
      </c>
      <c r="J910" s="189" t="e">
        <f t="shared" ca="1" si="110"/>
        <v>#VALUE!</v>
      </c>
      <c r="K910" s="207" t="e">
        <f t="shared" ca="1" si="111"/>
        <v>#VALUE!</v>
      </c>
    </row>
    <row r="911" spans="3:11" x14ac:dyDescent="0.25">
      <c r="C911" s="205" t="str">
        <f t="shared" ca="1" si="104"/>
        <v/>
      </c>
      <c r="D911" s="205" t="str">
        <f t="array" aca="1" ref="D911" ca="1">IFERROR(INDEX(C$41:C$1185,SMALL(IF(C$41:C$1185&lt;&gt;"",ROW(C$41:C$1185)-ROW(C$41)+1),ROWS(D$41:D911))),"")</f>
        <v/>
      </c>
      <c r="E911" s="189" t="e">
        <f t="shared" ca="1" si="105"/>
        <v>#VALUE!</v>
      </c>
      <c r="F911" s="207" t="e">
        <f t="shared" ca="1" si="106"/>
        <v>#VALUE!</v>
      </c>
      <c r="G911" s="189" t="e">
        <f t="shared" ca="1" si="107"/>
        <v>#VALUE!</v>
      </c>
      <c r="H911" s="207" t="e">
        <f t="shared" ca="1" si="108"/>
        <v>#VALUE!</v>
      </c>
      <c r="I911" s="189">
        <f t="shared" ca="1" si="109"/>
        <v>0</v>
      </c>
      <c r="J911" s="189" t="e">
        <f t="shared" ca="1" si="110"/>
        <v>#VALUE!</v>
      </c>
      <c r="K911" s="207" t="e">
        <f t="shared" ca="1" si="111"/>
        <v>#VALUE!</v>
      </c>
    </row>
    <row r="912" spans="3:11" x14ac:dyDescent="0.25">
      <c r="C912" s="205" t="str">
        <f t="shared" ca="1" si="104"/>
        <v/>
      </c>
      <c r="D912" s="205" t="str">
        <f t="array" aca="1" ref="D912" ca="1">IFERROR(INDEX(C$41:C$1185,SMALL(IF(C$41:C$1185&lt;&gt;"",ROW(C$41:C$1185)-ROW(C$41)+1),ROWS(D$41:D912))),"")</f>
        <v/>
      </c>
      <c r="E912" s="189" t="e">
        <f t="shared" ca="1" si="105"/>
        <v>#VALUE!</v>
      </c>
      <c r="F912" s="207" t="e">
        <f t="shared" ca="1" si="106"/>
        <v>#VALUE!</v>
      </c>
      <c r="G912" s="189" t="e">
        <f t="shared" ca="1" si="107"/>
        <v>#VALUE!</v>
      </c>
      <c r="H912" s="207" t="e">
        <f t="shared" ca="1" si="108"/>
        <v>#VALUE!</v>
      </c>
      <c r="I912" s="189">
        <f t="shared" ca="1" si="109"/>
        <v>0</v>
      </c>
      <c r="J912" s="189" t="e">
        <f t="shared" ca="1" si="110"/>
        <v>#VALUE!</v>
      </c>
      <c r="K912" s="207" t="e">
        <f t="shared" ca="1" si="111"/>
        <v>#VALUE!</v>
      </c>
    </row>
    <row r="913" spans="3:11" x14ac:dyDescent="0.25">
      <c r="C913" s="205" t="str">
        <f t="shared" ca="1" si="104"/>
        <v/>
      </c>
      <c r="D913" s="205" t="str">
        <f t="array" aca="1" ref="D913" ca="1">IFERROR(INDEX(C$41:C$1185,SMALL(IF(C$41:C$1185&lt;&gt;"",ROW(C$41:C$1185)-ROW(C$41)+1),ROWS(D$41:D913))),"")</f>
        <v/>
      </c>
      <c r="E913" s="189" t="e">
        <f t="shared" ca="1" si="105"/>
        <v>#VALUE!</v>
      </c>
      <c r="F913" s="207" t="e">
        <f t="shared" ca="1" si="106"/>
        <v>#VALUE!</v>
      </c>
      <c r="G913" s="189" t="e">
        <f t="shared" ca="1" si="107"/>
        <v>#VALUE!</v>
      </c>
      <c r="H913" s="207" t="e">
        <f t="shared" ca="1" si="108"/>
        <v>#VALUE!</v>
      </c>
      <c r="I913" s="189">
        <f t="shared" ca="1" si="109"/>
        <v>0</v>
      </c>
      <c r="J913" s="189" t="e">
        <f t="shared" ca="1" si="110"/>
        <v>#VALUE!</v>
      </c>
      <c r="K913" s="207" t="e">
        <f t="shared" ca="1" si="111"/>
        <v>#VALUE!</v>
      </c>
    </row>
    <row r="914" spans="3:11" x14ac:dyDescent="0.25">
      <c r="C914" s="205" t="str">
        <f t="shared" ca="1" si="104"/>
        <v/>
      </c>
      <c r="D914" s="205" t="str">
        <f t="array" aca="1" ref="D914" ca="1">IFERROR(INDEX(C$41:C$1185,SMALL(IF(C$41:C$1185&lt;&gt;"",ROW(C$41:C$1185)-ROW(C$41)+1),ROWS(D$41:D914))),"")</f>
        <v/>
      </c>
      <c r="E914" s="189" t="e">
        <f t="shared" ca="1" si="105"/>
        <v>#VALUE!</v>
      </c>
      <c r="F914" s="207" t="e">
        <f t="shared" ca="1" si="106"/>
        <v>#VALUE!</v>
      </c>
      <c r="G914" s="189" t="e">
        <f t="shared" ca="1" si="107"/>
        <v>#VALUE!</v>
      </c>
      <c r="H914" s="207" t="e">
        <f t="shared" ca="1" si="108"/>
        <v>#VALUE!</v>
      </c>
      <c r="I914" s="189">
        <f t="shared" ca="1" si="109"/>
        <v>0</v>
      </c>
      <c r="J914" s="189" t="e">
        <f t="shared" ca="1" si="110"/>
        <v>#VALUE!</v>
      </c>
      <c r="K914" s="207" t="e">
        <f t="shared" ca="1" si="111"/>
        <v>#VALUE!</v>
      </c>
    </row>
    <row r="915" spans="3:11" x14ac:dyDescent="0.25">
      <c r="C915" s="205" t="str">
        <f t="shared" ca="1" si="104"/>
        <v/>
      </c>
      <c r="D915" s="205" t="str">
        <f t="array" aca="1" ref="D915" ca="1">IFERROR(INDEX(C$41:C$1185,SMALL(IF(C$41:C$1185&lt;&gt;"",ROW(C$41:C$1185)-ROW(C$41)+1),ROWS(D$41:D915))),"")</f>
        <v/>
      </c>
      <c r="E915" s="189" t="e">
        <f t="shared" ca="1" si="105"/>
        <v>#VALUE!</v>
      </c>
      <c r="F915" s="207" t="e">
        <f t="shared" ca="1" si="106"/>
        <v>#VALUE!</v>
      </c>
      <c r="G915" s="189" t="e">
        <f t="shared" ca="1" si="107"/>
        <v>#VALUE!</v>
      </c>
      <c r="H915" s="207" t="e">
        <f t="shared" ca="1" si="108"/>
        <v>#VALUE!</v>
      </c>
      <c r="I915" s="189">
        <f t="shared" ca="1" si="109"/>
        <v>0</v>
      </c>
      <c r="J915" s="189" t="e">
        <f t="shared" ca="1" si="110"/>
        <v>#VALUE!</v>
      </c>
      <c r="K915" s="207" t="e">
        <f t="shared" ca="1" si="111"/>
        <v>#VALUE!</v>
      </c>
    </row>
    <row r="916" spans="3:11" x14ac:dyDescent="0.25">
      <c r="C916" s="205" t="str">
        <f t="shared" ca="1" si="104"/>
        <v/>
      </c>
      <c r="D916" s="205" t="str">
        <f t="array" aca="1" ref="D916" ca="1">IFERROR(INDEX(C$41:C$1185,SMALL(IF(C$41:C$1185&lt;&gt;"",ROW(C$41:C$1185)-ROW(C$41)+1),ROWS(D$41:D916))),"")</f>
        <v/>
      </c>
      <c r="E916" s="189" t="e">
        <f t="shared" ca="1" si="105"/>
        <v>#VALUE!</v>
      </c>
      <c r="F916" s="207" t="e">
        <f t="shared" ca="1" si="106"/>
        <v>#VALUE!</v>
      </c>
      <c r="G916" s="189" t="e">
        <f t="shared" ca="1" si="107"/>
        <v>#VALUE!</v>
      </c>
      <c r="H916" s="207" t="e">
        <f t="shared" ca="1" si="108"/>
        <v>#VALUE!</v>
      </c>
      <c r="I916" s="189">
        <f t="shared" ca="1" si="109"/>
        <v>0</v>
      </c>
      <c r="J916" s="189" t="e">
        <f t="shared" ca="1" si="110"/>
        <v>#VALUE!</v>
      </c>
      <c r="K916" s="207" t="e">
        <f t="shared" ca="1" si="111"/>
        <v>#VALUE!</v>
      </c>
    </row>
    <row r="917" spans="3:11" x14ac:dyDescent="0.25">
      <c r="C917" s="205" t="str">
        <f t="shared" ca="1" si="104"/>
        <v/>
      </c>
      <c r="D917" s="205" t="str">
        <f t="array" aca="1" ref="D917" ca="1">IFERROR(INDEX(C$41:C$1185,SMALL(IF(C$41:C$1185&lt;&gt;"",ROW(C$41:C$1185)-ROW(C$41)+1),ROWS(D$41:D917))),"")</f>
        <v/>
      </c>
      <c r="E917" s="189" t="e">
        <f t="shared" ca="1" si="105"/>
        <v>#VALUE!</v>
      </c>
      <c r="F917" s="207" t="e">
        <f t="shared" ca="1" si="106"/>
        <v>#VALUE!</v>
      </c>
      <c r="G917" s="189" t="e">
        <f t="shared" ca="1" si="107"/>
        <v>#VALUE!</v>
      </c>
      <c r="H917" s="207" t="e">
        <f t="shared" ca="1" si="108"/>
        <v>#VALUE!</v>
      </c>
      <c r="I917" s="189">
        <f t="shared" ca="1" si="109"/>
        <v>0</v>
      </c>
      <c r="J917" s="189" t="e">
        <f t="shared" ca="1" si="110"/>
        <v>#VALUE!</v>
      </c>
      <c r="K917" s="207" t="e">
        <f t="shared" ca="1" si="111"/>
        <v>#VALUE!</v>
      </c>
    </row>
    <row r="918" spans="3:11" x14ac:dyDescent="0.25">
      <c r="C918" s="205" t="str">
        <f t="shared" ca="1" si="104"/>
        <v/>
      </c>
      <c r="D918" s="205" t="str">
        <f t="array" aca="1" ref="D918" ca="1">IFERROR(INDEX(C$41:C$1185,SMALL(IF(C$41:C$1185&lt;&gt;"",ROW(C$41:C$1185)-ROW(C$41)+1),ROWS(D$41:D918))),"")</f>
        <v/>
      </c>
      <c r="E918" s="189" t="e">
        <f t="shared" ca="1" si="105"/>
        <v>#VALUE!</v>
      </c>
      <c r="F918" s="207" t="e">
        <f t="shared" ca="1" si="106"/>
        <v>#VALUE!</v>
      </c>
      <c r="G918" s="189" t="e">
        <f t="shared" ca="1" si="107"/>
        <v>#VALUE!</v>
      </c>
      <c r="H918" s="207" t="e">
        <f t="shared" ca="1" si="108"/>
        <v>#VALUE!</v>
      </c>
      <c r="I918" s="189">
        <f t="shared" ca="1" si="109"/>
        <v>0</v>
      </c>
      <c r="J918" s="189" t="e">
        <f t="shared" ca="1" si="110"/>
        <v>#VALUE!</v>
      </c>
      <c r="K918" s="207" t="e">
        <f t="shared" ca="1" si="111"/>
        <v>#VALUE!</v>
      </c>
    </row>
    <row r="919" spans="3:11" x14ac:dyDescent="0.25">
      <c r="C919" s="205" t="str">
        <f t="shared" ca="1" si="104"/>
        <v/>
      </c>
      <c r="D919" s="205" t="str">
        <f t="array" aca="1" ref="D919" ca="1">IFERROR(INDEX(C$41:C$1185,SMALL(IF(C$41:C$1185&lt;&gt;"",ROW(C$41:C$1185)-ROW(C$41)+1),ROWS(D$41:D919))),"")</f>
        <v/>
      </c>
      <c r="E919" s="189" t="e">
        <f t="shared" ca="1" si="105"/>
        <v>#VALUE!</v>
      </c>
      <c r="F919" s="207" t="e">
        <f t="shared" ca="1" si="106"/>
        <v>#VALUE!</v>
      </c>
      <c r="G919" s="189" t="e">
        <f t="shared" ca="1" si="107"/>
        <v>#VALUE!</v>
      </c>
      <c r="H919" s="207" t="e">
        <f t="shared" ca="1" si="108"/>
        <v>#VALUE!</v>
      </c>
      <c r="I919" s="189">
        <f t="shared" ca="1" si="109"/>
        <v>0</v>
      </c>
      <c r="J919" s="189" t="e">
        <f t="shared" ca="1" si="110"/>
        <v>#VALUE!</v>
      </c>
      <c r="K919" s="207" t="e">
        <f t="shared" ca="1" si="111"/>
        <v>#VALUE!</v>
      </c>
    </row>
    <row r="920" spans="3:11" x14ac:dyDescent="0.25">
      <c r="C920" s="205" t="str">
        <f t="shared" ca="1" si="104"/>
        <v/>
      </c>
      <c r="D920" s="205" t="str">
        <f t="array" aca="1" ref="D920" ca="1">IFERROR(INDEX(C$41:C$1185,SMALL(IF(C$41:C$1185&lt;&gt;"",ROW(C$41:C$1185)-ROW(C$41)+1),ROWS(D$41:D920))),"")</f>
        <v/>
      </c>
      <c r="E920" s="189" t="e">
        <f t="shared" ca="1" si="105"/>
        <v>#VALUE!</v>
      </c>
      <c r="F920" s="207" t="e">
        <f t="shared" ca="1" si="106"/>
        <v>#VALUE!</v>
      </c>
      <c r="G920" s="189" t="e">
        <f t="shared" ca="1" si="107"/>
        <v>#VALUE!</v>
      </c>
      <c r="H920" s="207" t="e">
        <f t="shared" ca="1" si="108"/>
        <v>#VALUE!</v>
      </c>
      <c r="I920" s="189">
        <f t="shared" ca="1" si="109"/>
        <v>0</v>
      </c>
      <c r="J920" s="189" t="e">
        <f t="shared" ca="1" si="110"/>
        <v>#VALUE!</v>
      </c>
      <c r="K920" s="207" t="e">
        <f t="shared" ca="1" si="111"/>
        <v>#VALUE!</v>
      </c>
    </row>
    <row r="921" spans="3:11" x14ac:dyDescent="0.25">
      <c r="C921" s="205" t="str">
        <f t="shared" ca="1" si="104"/>
        <v/>
      </c>
      <c r="D921" s="205" t="str">
        <f t="array" aca="1" ref="D921" ca="1">IFERROR(INDEX(C$41:C$1185,SMALL(IF(C$41:C$1185&lt;&gt;"",ROW(C$41:C$1185)-ROW(C$41)+1),ROWS(D$41:D921))),"")</f>
        <v/>
      </c>
      <c r="E921" s="189" t="e">
        <f t="shared" ca="1" si="105"/>
        <v>#VALUE!</v>
      </c>
      <c r="F921" s="207" t="e">
        <f t="shared" ca="1" si="106"/>
        <v>#VALUE!</v>
      </c>
      <c r="G921" s="189" t="e">
        <f t="shared" ca="1" si="107"/>
        <v>#VALUE!</v>
      </c>
      <c r="H921" s="207" t="e">
        <f t="shared" ca="1" si="108"/>
        <v>#VALUE!</v>
      </c>
      <c r="I921" s="189">
        <f t="shared" ca="1" si="109"/>
        <v>0</v>
      </c>
      <c r="J921" s="189" t="e">
        <f t="shared" ca="1" si="110"/>
        <v>#VALUE!</v>
      </c>
      <c r="K921" s="207" t="e">
        <f t="shared" ca="1" si="111"/>
        <v>#VALUE!</v>
      </c>
    </row>
    <row r="922" spans="3:11" x14ac:dyDescent="0.25">
      <c r="C922" s="205" t="str">
        <f t="shared" ca="1" si="104"/>
        <v/>
      </c>
      <c r="D922" s="205" t="str">
        <f t="array" aca="1" ref="D922" ca="1">IFERROR(INDEX(C$41:C$1185,SMALL(IF(C$41:C$1185&lt;&gt;"",ROW(C$41:C$1185)-ROW(C$41)+1),ROWS(D$41:D922))),"")</f>
        <v/>
      </c>
      <c r="E922" s="189" t="e">
        <f t="shared" ca="1" si="105"/>
        <v>#VALUE!</v>
      </c>
      <c r="F922" s="207" t="e">
        <f t="shared" ca="1" si="106"/>
        <v>#VALUE!</v>
      </c>
      <c r="G922" s="189" t="e">
        <f t="shared" ca="1" si="107"/>
        <v>#VALUE!</v>
      </c>
      <c r="H922" s="207" t="e">
        <f t="shared" ca="1" si="108"/>
        <v>#VALUE!</v>
      </c>
      <c r="I922" s="189">
        <f t="shared" ca="1" si="109"/>
        <v>0</v>
      </c>
      <c r="J922" s="189" t="e">
        <f t="shared" ca="1" si="110"/>
        <v>#VALUE!</v>
      </c>
      <c r="K922" s="207" t="e">
        <f t="shared" ca="1" si="111"/>
        <v>#VALUE!</v>
      </c>
    </row>
    <row r="923" spans="3:11" x14ac:dyDescent="0.25">
      <c r="C923" s="205" t="str">
        <f t="shared" ca="1" si="104"/>
        <v>IfcFlowStorageDevice.ElementoCodifica.ClasseElementoTecnico</v>
      </c>
      <c r="D923" s="205" t="str">
        <f t="array" aca="1" ref="D923" ca="1">IFERROR(INDEX(C$41:C$1185,SMALL(IF(C$41:C$1185&lt;&gt;"",ROW(C$41:C$1185)-ROW(C$41)+1),ROWS(D$41:D923))),"")</f>
        <v/>
      </c>
      <c r="E923" s="189" t="e">
        <f t="shared" ca="1" si="105"/>
        <v>#VALUE!</v>
      </c>
      <c r="F923" s="207" t="e">
        <f t="shared" ca="1" si="106"/>
        <v>#VALUE!</v>
      </c>
      <c r="G923" s="189" t="e">
        <f t="shared" ca="1" si="107"/>
        <v>#VALUE!</v>
      </c>
      <c r="H923" s="207" t="e">
        <f t="shared" ca="1" si="108"/>
        <v>#VALUE!</v>
      </c>
      <c r="I923" s="189">
        <f t="shared" ca="1" si="109"/>
        <v>0</v>
      </c>
      <c r="J923" s="189" t="e">
        <f t="shared" ca="1" si="110"/>
        <v>#VALUE!</v>
      </c>
      <c r="K923" s="207" t="e">
        <f t="shared" ca="1" si="111"/>
        <v>#VALUE!</v>
      </c>
    </row>
    <row r="924" spans="3:11" x14ac:dyDescent="0.25">
      <c r="C924" s="205" t="str">
        <f t="shared" ca="1" si="104"/>
        <v>IfcFlowStorageDevice.ElementoFase.Stato</v>
      </c>
      <c r="D924" s="205" t="str">
        <f t="array" aca="1" ref="D924" ca="1">IFERROR(INDEX(C$41:C$1185,SMALL(IF(C$41:C$1185&lt;&gt;"",ROW(C$41:C$1185)-ROW(C$41)+1),ROWS(D$41:D924))),"")</f>
        <v/>
      </c>
      <c r="E924" s="189" t="e">
        <f t="shared" ca="1" si="105"/>
        <v>#VALUE!</v>
      </c>
      <c r="F924" s="207" t="e">
        <f t="shared" ca="1" si="106"/>
        <v>#VALUE!</v>
      </c>
      <c r="G924" s="189" t="e">
        <f t="shared" ca="1" si="107"/>
        <v>#VALUE!</v>
      </c>
      <c r="H924" s="207" t="e">
        <f t="shared" ca="1" si="108"/>
        <v>#VALUE!</v>
      </c>
      <c r="I924" s="189">
        <f t="shared" ca="1" si="109"/>
        <v>0</v>
      </c>
      <c r="J924" s="189" t="e">
        <f t="shared" ca="1" si="110"/>
        <v>#VALUE!</v>
      </c>
      <c r="K924" s="207" t="e">
        <f t="shared" ca="1" si="111"/>
        <v>#VALUE!</v>
      </c>
    </row>
    <row r="925" spans="3:11" x14ac:dyDescent="0.25">
      <c r="C925" s="205" t="str">
        <f t="shared" ca="1" si="104"/>
        <v>IfcFlowStorageDevice.ElementoDocumenti.MUM</v>
      </c>
      <c r="D925" s="205" t="str">
        <f t="array" aca="1" ref="D925" ca="1">IFERROR(INDEX(C$41:C$1185,SMALL(IF(C$41:C$1185&lt;&gt;"",ROW(C$41:C$1185)-ROW(C$41)+1),ROWS(D$41:D925))),"")</f>
        <v/>
      </c>
      <c r="E925" s="189" t="e">
        <f t="shared" ca="1" si="105"/>
        <v>#VALUE!</v>
      </c>
      <c r="F925" s="207" t="e">
        <f t="shared" ca="1" si="106"/>
        <v>#VALUE!</v>
      </c>
      <c r="G925" s="189" t="e">
        <f t="shared" ca="1" si="107"/>
        <v>#VALUE!</v>
      </c>
      <c r="H925" s="207" t="e">
        <f t="shared" ca="1" si="108"/>
        <v>#VALUE!</v>
      </c>
      <c r="I925" s="189">
        <f t="shared" ca="1" si="109"/>
        <v>0</v>
      </c>
      <c r="J925" s="189" t="e">
        <f t="shared" ca="1" si="110"/>
        <v>#VALUE!</v>
      </c>
      <c r="K925" s="207" t="e">
        <f t="shared" ca="1" si="111"/>
        <v>#VALUE!</v>
      </c>
    </row>
    <row r="926" spans="3:11" x14ac:dyDescent="0.25">
      <c r="C926" s="205" t="str">
        <f t="shared" ca="1" si="104"/>
        <v>IfcFlowStorageDevice.ElementoDocumenti.SchedaTecnica</v>
      </c>
      <c r="D926" s="205" t="str">
        <f t="array" aca="1" ref="D926" ca="1">IFERROR(INDEX(C$41:C$1185,SMALL(IF(C$41:C$1185&lt;&gt;"",ROW(C$41:C$1185)-ROW(C$41)+1),ROWS(D$41:D926))),"")</f>
        <v/>
      </c>
      <c r="E926" s="189" t="e">
        <f t="shared" ca="1" si="105"/>
        <v>#VALUE!</v>
      </c>
      <c r="F926" s="207" t="e">
        <f t="shared" ca="1" si="106"/>
        <v>#VALUE!</v>
      </c>
      <c r="G926" s="189" t="e">
        <f t="shared" ca="1" si="107"/>
        <v>#VALUE!</v>
      </c>
      <c r="H926" s="207" t="e">
        <f t="shared" ca="1" si="108"/>
        <v>#VALUE!</v>
      </c>
      <c r="I926" s="189">
        <f t="shared" ca="1" si="109"/>
        <v>0</v>
      </c>
      <c r="J926" s="189" t="e">
        <f t="shared" ca="1" si="110"/>
        <v>#VALUE!</v>
      </c>
      <c r="K926" s="207" t="e">
        <f t="shared" ca="1" si="111"/>
        <v>#VALUE!</v>
      </c>
    </row>
    <row r="927" spans="3:11" x14ac:dyDescent="0.25">
      <c r="C927" s="205" t="str">
        <f t="shared" ca="1" si="104"/>
        <v>IfcFlowStorageDevice.ElementoDocumenti.Website</v>
      </c>
      <c r="D927" s="205" t="str">
        <f t="array" aca="1" ref="D927" ca="1">IFERROR(INDEX(C$41:C$1185,SMALL(IF(C$41:C$1185&lt;&gt;"",ROW(C$41:C$1185)-ROW(C$41)+1),ROWS(D$41:D927))),"")</f>
        <v/>
      </c>
      <c r="E927" s="189" t="e">
        <f t="shared" ca="1" si="105"/>
        <v>#VALUE!</v>
      </c>
      <c r="F927" s="207" t="e">
        <f t="shared" ca="1" si="106"/>
        <v>#VALUE!</v>
      </c>
      <c r="G927" s="189" t="e">
        <f t="shared" ca="1" si="107"/>
        <v>#VALUE!</v>
      </c>
      <c r="H927" s="207" t="e">
        <f t="shared" ca="1" si="108"/>
        <v>#VALUE!</v>
      </c>
      <c r="I927" s="189">
        <f t="shared" ca="1" si="109"/>
        <v>0</v>
      </c>
      <c r="J927" s="189" t="e">
        <f t="shared" ca="1" si="110"/>
        <v>#VALUE!</v>
      </c>
      <c r="K927" s="207" t="e">
        <f t="shared" ca="1" si="111"/>
        <v>#VALUE!</v>
      </c>
    </row>
    <row r="928" spans="3:11" x14ac:dyDescent="0.25">
      <c r="C928" s="205" t="str">
        <f t="shared" ca="1" si="104"/>
        <v>IfcFlowStorageDevice.ElementoDocumenti.DB</v>
      </c>
      <c r="D928" s="205" t="str">
        <f t="array" aca="1" ref="D928" ca="1">IFERROR(INDEX(C$41:C$1185,SMALL(IF(C$41:C$1185&lt;&gt;"",ROW(C$41:C$1185)-ROW(C$41)+1),ROWS(D$41:D928))),"")</f>
        <v/>
      </c>
      <c r="E928" s="189" t="e">
        <f t="shared" ca="1" si="105"/>
        <v>#VALUE!</v>
      </c>
      <c r="F928" s="207" t="e">
        <f t="shared" ca="1" si="106"/>
        <v>#VALUE!</v>
      </c>
      <c r="G928" s="189" t="e">
        <f t="shared" ca="1" si="107"/>
        <v>#VALUE!</v>
      </c>
      <c r="H928" s="207" t="e">
        <f t="shared" ca="1" si="108"/>
        <v>#VALUE!</v>
      </c>
      <c r="I928" s="189">
        <f t="shared" ca="1" si="109"/>
        <v>0</v>
      </c>
      <c r="J928" s="189" t="e">
        <f t="shared" ca="1" si="110"/>
        <v>#VALUE!</v>
      </c>
      <c r="K928" s="207" t="e">
        <f t="shared" ca="1" si="111"/>
        <v>#VALUE!</v>
      </c>
    </row>
    <row r="929" spans="3:11" x14ac:dyDescent="0.25">
      <c r="C929" s="205" t="str">
        <f t="shared" ca="1" si="104"/>
        <v>IfcFlowStorageDevice.ElementoDocumenti.CertProd</v>
      </c>
      <c r="D929" s="205" t="str">
        <f t="array" aca="1" ref="D929" ca="1">IFERROR(INDEX(C$41:C$1185,SMALL(IF(C$41:C$1185&lt;&gt;"",ROW(C$41:C$1185)-ROW(C$41)+1),ROWS(D$41:D929))),"")</f>
        <v/>
      </c>
      <c r="E929" s="189" t="e">
        <f t="shared" ca="1" si="105"/>
        <v>#VALUE!</v>
      </c>
      <c r="F929" s="207" t="e">
        <f t="shared" ca="1" si="106"/>
        <v>#VALUE!</v>
      </c>
      <c r="G929" s="189" t="e">
        <f t="shared" ca="1" si="107"/>
        <v>#VALUE!</v>
      </c>
      <c r="H929" s="207" t="e">
        <f t="shared" ca="1" si="108"/>
        <v>#VALUE!</v>
      </c>
      <c r="I929" s="189">
        <f t="shared" ca="1" si="109"/>
        <v>0</v>
      </c>
      <c r="J929" s="189" t="e">
        <f t="shared" ca="1" si="110"/>
        <v>#VALUE!</v>
      </c>
      <c r="K929" s="207" t="e">
        <f t="shared" ca="1" si="111"/>
        <v>#VALUE!</v>
      </c>
    </row>
    <row r="930" spans="3:11" x14ac:dyDescent="0.25">
      <c r="C930" s="205" t="str">
        <f t="shared" ca="1" si="104"/>
        <v>IfcFlowStorageDevice.ElementoDocumenti.SertSupl</v>
      </c>
      <c r="D930" s="205" t="str">
        <f t="array" aca="1" ref="D930" ca="1">IFERROR(INDEX(C$41:C$1185,SMALL(IF(C$41:C$1185&lt;&gt;"",ROW(C$41:C$1185)-ROW(C$41)+1),ROWS(D$41:D930))),"")</f>
        <v/>
      </c>
      <c r="E930" s="189" t="e">
        <f t="shared" ca="1" si="105"/>
        <v>#VALUE!</v>
      </c>
      <c r="F930" s="207" t="e">
        <f t="shared" ca="1" si="106"/>
        <v>#VALUE!</v>
      </c>
      <c r="G930" s="189" t="e">
        <f t="shared" ca="1" si="107"/>
        <v>#VALUE!</v>
      </c>
      <c r="H930" s="207" t="e">
        <f t="shared" ca="1" si="108"/>
        <v>#VALUE!</v>
      </c>
      <c r="I930" s="189">
        <f t="shared" ca="1" si="109"/>
        <v>0</v>
      </c>
      <c r="J930" s="189" t="e">
        <f t="shared" ca="1" si="110"/>
        <v>#VALUE!</v>
      </c>
      <c r="K930" s="207" t="e">
        <f t="shared" ca="1" si="111"/>
        <v>#VALUE!</v>
      </c>
    </row>
    <row r="931" spans="3:11" x14ac:dyDescent="0.25">
      <c r="C931" s="205" t="str">
        <f t="shared" ca="1" si="104"/>
        <v>IfcFlowStorageDevice.ElementoDocumenti.CertOmo</v>
      </c>
      <c r="D931" s="205" t="str">
        <f t="array" aca="1" ref="D931" ca="1">IFERROR(INDEX(C$41:C$1185,SMALL(IF(C$41:C$1185&lt;&gt;"",ROW(C$41:C$1185)-ROW(C$41)+1),ROWS(D$41:D931))),"")</f>
        <v/>
      </c>
      <c r="E931" s="189" t="e">
        <f t="shared" ca="1" si="105"/>
        <v>#VALUE!</v>
      </c>
      <c r="F931" s="207" t="e">
        <f t="shared" ca="1" si="106"/>
        <v>#VALUE!</v>
      </c>
      <c r="G931" s="189" t="e">
        <f t="shared" ca="1" si="107"/>
        <v>#VALUE!</v>
      </c>
      <c r="H931" s="207" t="e">
        <f t="shared" ca="1" si="108"/>
        <v>#VALUE!</v>
      </c>
      <c r="I931" s="189">
        <f t="shared" ca="1" si="109"/>
        <v>0</v>
      </c>
      <c r="J931" s="189" t="e">
        <f t="shared" ca="1" si="110"/>
        <v>#VALUE!</v>
      </c>
      <c r="K931" s="207" t="e">
        <f t="shared" ca="1" si="111"/>
        <v>#VALUE!</v>
      </c>
    </row>
    <row r="932" spans="3:11" x14ac:dyDescent="0.25">
      <c r="C932" s="205" t="str">
        <f t="shared" ca="1" si="104"/>
        <v>IfcFlowStorageDevice.ElementoDocumenti.SchedaMontaggio</v>
      </c>
      <c r="D932" s="205" t="str">
        <f t="array" aca="1" ref="D932" ca="1">IFERROR(INDEX(C$41:C$1185,SMALL(IF(C$41:C$1185&lt;&gt;"",ROW(C$41:C$1185)-ROW(C$41)+1),ROWS(D$41:D932))),"")</f>
        <v/>
      </c>
      <c r="E932" s="189" t="e">
        <f t="shared" ca="1" si="105"/>
        <v>#VALUE!</v>
      </c>
      <c r="F932" s="207" t="e">
        <f t="shared" ca="1" si="106"/>
        <v>#VALUE!</v>
      </c>
      <c r="G932" s="189" t="e">
        <f t="shared" ca="1" si="107"/>
        <v>#VALUE!</v>
      </c>
      <c r="H932" s="207" t="e">
        <f t="shared" ca="1" si="108"/>
        <v>#VALUE!</v>
      </c>
      <c r="I932" s="189">
        <f t="shared" ca="1" si="109"/>
        <v>0</v>
      </c>
      <c r="J932" s="189" t="e">
        <f t="shared" ca="1" si="110"/>
        <v>#VALUE!</v>
      </c>
      <c r="K932" s="207" t="e">
        <f t="shared" ca="1" si="111"/>
        <v>#VALUE!</v>
      </c>
    </row>
    <row r="933" spans="3:11" x14ac:dyDescent="0.25">
      <c r="C933" s="205" t="str">
        <f t="shared" ca="1" si="104"/>
        <v>IfcFlowStorageDevice.ElementoDocumenti.Installazione</v>
      </c>
      <c r="D933" s="205" t="str">
        <f t="array" aca="1" ref="D933" ca="1">IFERROR(INDEX(C$41:C$1185,SMALL(IF(C$41:C$1185&lt;&gt;"",ROW(C$41:C$1185)-ROW(C$41)+1),ROWS(D$41:D933))),"")</f>
        <v/>
      </c>
      <c r="E933" s="189" t="e">
        <f t="shared" ca="1" si="105"/>
        <v>#VALUE!</v>
      </c>
      <c r="F933" s="207" t="e">
        <f t="shared" ca="1" si="106"/>
        <v>#VALUE!</v>
      </c>
      <c r="G933" s="189" t="e">
        <f t="shared" ca="1" si="107"/>
        <v>#VALUE!</v>
      </c>
      <c r="H933" s="207" t="e">
        <f t="shared" ca="1" si="108"/>
        <v>#VALUE!</v>
      </c>
      <c r="I933" s="189">
        <f t="shared" ca="1" si="109"/>
        <v>0</v>
      </c>
      <c r="J933" s="189" t="e">
        <f t="shared" ca="1" si="110"/>
        <v>#VALUE!</v>
      </c>
      <c r="K933" s="207" t="e">
        <f t="shared" ca="1" si="111"/>
        <v>#VALUE!</v>
      </c>
    </row>
    <row r="934" spans="3:11" x14ac:dyDescent="0.25">
      <c r="C934" s="205" t="str">
        <f t="shared" ca="1" si="104"/>
        <v>IfcFlowStorageDevice.ElementoDocumenti.MatSupp</v>
      </c>
      <c r="D934" s="205" t="str">
        <f t="array" aca="1" ref="D934" ca="1">IFERROR(INDEX(C$41:C$1185,SMALL(IF(C$41:C$1185&lt;&gt;"",ROW(C$41:C$1185)-ROW(C$41)+1),ROWS(D$41:D934))),"")</f>
        <v/>
      </c>
      <c r="E934" s="189" t="e">
        <f t="shared" ca="1" si="105"/>
        <v>#VALUE!</v>
      </c>
      <c r="F934" s="207" t="e">
        <f t="shared" ca="1" si="106"/>
        <v>#VALUE!</v>
      </c>
      <c r="G934" s="189" t="e">
        <f t="shared" ca="1" si="107"/>
        <v>#VALUE!</v>
      </c>
      <c r="H934" s="207" t="e">
        <f t="shared" ca="1" si="108"/>
        <v>#VALUE!</v>
      </c>
      <c r="I934" s="189">
        <f t="shared" ca="1" si="109"/>
        <v>0</v>
      </c>
      <c r="J934" s="189" t="e">
        <f t="shared" ca="1" si="110"/>
        <v>#VALUE!</v>
      </c>
      <c r="K934" s="207" t="e">
        <f t="shared" ca="1" si="111"/>
        <v>#VALUE!</v>
      </c>
    </row>
    <row r="935" spans="3:11" x14ac:dyDescent="0.25">
      <c r="C935" s="205" t="str">
        <f t="shared" ca="1" si="104"/>
        <v>IfcFlowStorageDevice.ElementoDocumenti.Collaudo</v>
      </c>
      <c r="D935" s="205" t="str">
        <f t="array" aca="1" ref="D935" ca="1">IFERROR(INDEX(C$41:C$1185,SMALL(IF(C$41:C$1185&lt;&gt;"",ROW(C$41:C$1185)-ROW(C$41)+1),ROWS(D$41:D935))),"")</f>
        <v/>
      </c>
      <c r="E935" s="189" t="e">
        <f t="shared" ca="1" si="105"/>
        <v>#VALUE!</v>
      </c>
      <c r="F935" s="207" t="e">
        <f t="shared" ca="1" si="106"/>
        <v>#VALUE!</v>
      </c>
      <c r="G935" s="189" t="e">
        <f t="shared" ca="1" si="107"/>
        <v>#VALUE!</v>
      </c>
      <c r="H935" s="207" t="e">
        <f t="shared" ca="1" si="108"/>
        <v>#VALUE!</v>
      </c>
      <c r="I935" s="189">
        <f t="shared" ca="1" si="109"/>
        <v>0</v>
      </c>
      <c r="J935" s="189" t="e">
        <f t="shared" ca="1" si="110"/>
        <v>#VALUE!</v>
      </c>
      <c r="K935" s="207" t="e">
        <f t="shared" ca="1" si="111"/>
        <v>#VALUE!</v>
      </c>
    </row>
    <row r="936" spans="3:11" x14ac:dyDescent="0.25">
      <c r="C936" s="205" t="str">
        <f t="shared" ca="1" si="104"/>
        <v>IfcFlowStorageDevice.ElementoDocumenti.Conformità</v>
      </c>
      <c r="D936" s="205" t="str">
        <f t="array" aca="1" ref="D936" ca="1">IFERROR(INDEX(C$41:C$1185,SMALL(IF(C$41:C$1185&lt;&gt;"",ROW(C$41:C$1185)-ROW(C$41)+1),ROWS(D$41:D936))),"")</f>
        <v/>
      </c>
      <c r="E936" s="189" t="e">
        <f t="shared" ca="1" si="105"/>
        <v>#VALUE!</v>
      </c>
      <c r="F936" s="207" t="e">
        <f t="shared" ca="1" si="106"/>
        <v>#VALUE!</v>
      </c>
      <c r="G936" s="189" t="e">
        <f t="shared" ca="1" si="107"/>
        <v>#VALUE!</v>
      </c>
      <c r="H936" s="207" t="e">
        <f t="shared" ca="1" si="108"/>
        <v>#VALUE!</v>
      </c>
      <c r="I936" s="189">
        <f t="shared" ca="1" si="109"/>
        <v>0</v>
      </c>
      <c r="J936" s="189" t="e">
        <f t="shared" ca="1" si="110"/>
        <v>#VALUE!</v>
      </c>
      <c r="K936" s="207" t="e">
        <f t="shared" ca="1" si="111"/>
        <v>#VALUE!</v>
      </c>
    </row>
    <row r="937" spans="3:11" x14ac:dyDescent="0.25">
      <c r="C937" s="205" t="str">
        <f t="shared" ref="C937:C1000" ca="1" si="112">OFFSET($C$5,(ROW()-ROW($C$40)-1)-(ROW($C$36)-ROW($C$5)+1)*ROUNDDOWN((ROW()-ROW($C$40)-1)/(ROW($C$36)-ROW($C$5)+1),0),ROUNDDOWN((ROW()-ROW($C$40)-1)/(ROW($C$36)-ROW($C$5)+1),0))</f>
        <v>IfcFlowTerminal.ElementoDatiAnagrafici.Numero_di_serie</v>
      </c>
      <c r="D937" s="205" t="str">
        <f t="array" aca="1" ref="D937" ca="1">IFERROR(INDEX(C$41:C$1185,SMALL(IF(C$41:C$1185&lt;&gt;"",ROW(C$41:C$1185)-ROW(C$41)+1),ROWS(D$41:D937))),"")</f>
        <v/>
      </c>
      <c r="E937" s="189" t="e">
        <f t="shared" ca="1" si="105"/>
        <v>#VALUE!</v>
      </c>
      <c r="F937" s="207" t="e">
        <f t="shared" ca="1" si="106"/>
        <v>#VALUE!</v>
      </c>
      <c r="G937" s="189" t="e">
        <f t="shared" ca="1" si="107"/>
        <v>#VALUE!</v>
      </c>
      <c r="H937" s="207" t="e">
        <f t="shared" ca="1" si="108"/>
        <v>#VALUE!</v>
      </c>
      <c r="I937" s="189">
        <f t="shared" ca="1" si="109"/>
        <v>0</v>
      </c>
      <c r="J937" s="189" t="e">
        <f t="shared" ca="1" si="110"/>
        <v>#VALUE!</v>
      </c>
      <c r="K937" s="207" t="e">
        <f t="shared" ca="1" si="111"/>
        <v>#VALUE!</v>
      </c>
    </row>
    <row r="938" spans="3:11" x14ac:dyDescent="0.25">
      <c r="C938" s="205" t="str">
        <f t="shared" ca="1" si="112"/>
        <v>IfcFlowTerminal.ElementoDatiAnagrafici.Fornitore</v>
      </c>
      <c r="D938" s="205" t="str">
        <f t="array" aca="1" ref="D938" ca="1">IFERROR(INDEX(C$41:C$1185,SMALL(IF(C$41:C$1185&lt;&gt;"",ROW(C$41:C$1185)-ROW(C$41)+1),ROWS(D$41:D938))),"")</f>
        <v/>
      </c>
      <c r="E938" s="189" t="e">
        <f t="shared" ref="E938:E1001" ca="1" si="113">FIND(".",D938)</f>
        <v>#VALUE!</v>
      </c>
      <c r="F938" s="207" t="e">
        <f t="shared" ref="F938:F1001" ca="1" si="114">LEFT(D938,E938-1)</f>
        <v>#VALUE!</v>
      </c>
      <c r="G938" s="189" t="e">
        <f t="shared" ref="G938:G1001" ca="1" si="115">FIND(".",D938,E938+1)</f>
        <v>#VALUE!</v>
      </c>
      <c r="H938" s="207" t="e">
        <f t="shared" ref="H938:H1001" ca="1" si="116">MID(D938,E938+1,G938-E938-1)</f>
        <v>#VALUE!</v>
      </c>
      <c r="I938" s="189">
        <f t="shared" ref="I938:I1001" ca="1" si="117">LEN(D938)</f>
        <v>0</v>
      </c>
      <c r="J938" s="189" t="e">
        <f t="shared" ref="J938:J1001" ca="1" si="118">I938-G938</f>
        <v>#VALUE!</v>
      </c>
      <c r="K938" s="207" t="e">
        <f t="shared" ref="K938:K1001" ca="1" si="119">MID(D938,G938+1,J938)</f>
        <v>#VALUE!</v>
      </c>
    </row>
    <row r="939" spans="3:11" x14ac:dyDescent="0.25">
      <c r="C939" s="205" t="str">
        <f t="shared" ca="1" si="112"/>
        <v>IfcFlowTerminal.ElementoDatiAnagrafici.Installatore</v>
      </c>
      <c r="D939" s="205" t="str">
        <f t="array" aca="1" ref="D939" ca="1">IFERROR(INDEX(C$41:C$1185,SMALL(IF(C$41:C$1185&lt;&gt;"",ROW(C$41:C$1185)-ROW(C$41)+1),ROWS(D$41:D939))),"")</f>
        <v/>
      </c>
      <c r="E939" s="189" t="e">
        <f t="shared" ca="1" si="113"/>
        <v>#VALUE!</v>
      </c>
      <c r="F939" s="207" t="e">
        <f t="shared" ca="1" si="114"/>
        <v>#VALUE!</v>
      </c>
      <c r="G939" s="189" t="e">
        <f t="shared" ca="1" si="115"/>
        <v>#VALUE!</v>
      </c>
      <c r="H939" s="207" t="e">
        <f t="shared" ca="1" si="116"/>
        <v>#VALUE!</v>
      </c>
      <c r="I939" s="189">
        <f t="shared" ca="1" si="117"/>
        <v>0</v>
      </c>
      <c r="J939" s="189" t="e">
        <f t="shared" ca="1" si="118"/>
        <v>#VALUE!</v>
      </c>
      <c r="K939" s="207" t="e">
        <f t="shared" ca="1" si="119"/>
        <v>#VALUE!</v>
      </c>
    </row>
    <row r="940" spans="3:11" x14ac:dyDescent="0.25">
      <c r="C940" s="205" t="str">
        <f t="shared" ca="1" si="112"/>
        <v>IfcFlowTerminal.ElementoDatiAnagrafici.Descrizione</v>
      </c>
      <c r="D940" s="205" t="str">
        <f t="array" aca="1" ref="D940" ca="1">IFERROR(INDEX(C$41:C$1185,SMALL(IF(C$41:C$1185&lt;&gt;"",ROW(C$41:C$1185)-ROW(C$41)+1),ROWS(D$41:D940))),"")</f>
        <v/>
      </c>
      <c r="E940" s="189" t="e">
        <f t="shared" ca="1" si="113"/>
        <v>#VALUE!</v>
      </c>
      <c r="F940" s="207" t="e">
        <f t="shared" ca="1" si="114"/>
        <v>#VALUE!</v>
      </c>
      <c r="G940" s="189" t="e">
        <f t="shared" ca="1" si="115"/>
        <v>#VALUE!</v>
      </c>
      <c r="H940" s="207" t="e">
        <f t="shared" ca="1" si="116"/>
        <v>#VALUE!</v>
      </c>
      <c r="I940" s="189">
        <f t="shared" ca="1" si="117"/>
        <v>0</v>
      </c>
      <c r="J940" s="189" t="e">
        <f t="shared" ca="1" si="118"/>
        <v>#VALUE!</v>
      </c>
      <c r="K940" s="207" t="e">
        <f t="shared" ca="1" si="119"/>
        <v>#VALUE!</v>
      </c>
    </row>
    <row r="941" spans="3:11" x14ac:dyDescent="0.25">
      <c r="C941" s="205" t="str">
        <f t="shared" ca="1" si="112"/>
        <v>IfcFlowTerminal.ElementoDatiAnagrafici.Modello</v>
      </c>
      <c r="D941" s="205" t="str">
        <f t="array" aca="1" ref="D941" ca="1">IFERROR(INDEX(C$41:C$1185,SMALL(IF(C$41:C$1185&lt;&gt;"",ROW(C$41:C$1185)-ROW(C$41)+1),ROWS(D$41:D941))),"")</f>
        <v/>
      </c>
      <c r="E941" s="189" t="e">
        <f t="shared" ca="1" si="113"/>
        <v>#VALUE!</v>
      </c>
      <c r="F941" s="207" t="e">
        <f t="shared" ca="1" si="114"/>
        <v>#VALUE!</v>
      </c>
      <c r="G941" s="189" t="e">
        <f t="shared" ca="1" si="115"/>
        <v>#VALUE!</v>
      </c>
      <c r="H941" s="207" t="e">
        <f t="shared" ca="1" si="116"/>
        <v>#VALUE!</v>
      </c>
      <c r="I941" s="189">
        <f t="shared" ca="1" si="117"/>
        <v>0</v>
      </c>
      <c r="J941" s="189" t="e">
        <f t="shared" ca="1" si="118"/>
        <v>#VALUE!</v>
      </c>
      <c r="K941" s="207" t="e">
        <f t="shared" ca="1" si="119"/>
        <v>#VALUE!</v>
      </c>
    </row>
    <row r="942" spans="3:11" x14ac:dyDescent="0.25">
      <c r="C942" s="205" t="str">
        <f t="shared" ca="1" si="112"/>
        <v>IfcFlowTerminal.ElementoDatiAnagrafici.Produttore</v>
      </c>
      <c r="D942" s="205" t="str">
        <f t="array" aca="1" ref="D942" ca="1">IFERROR(INDEX(C$41:C$1185,SMALL(IF(C$41:C$1185&lt;&gt;"",ROW(C$41:C$1185)-ROW(C$41)+1),ROWS(D$41:D942))),"")</f>
        <v/>
      </c>
      <c r="E942" s="189" t="e">
        <f t="shared" ca="1" si="113"/>
        <v>#VALUE!</v>
      </c>
      <c r="F942" s="207" t="e">
        <f t="shared" ca="1" si="114"/>
        <v>#VALUE!</v>
      </c>
      <c r="G942" s="189" t="e">
        <f t="shared" ca="1" si="115"/>
        <v>#VALUE!</v>
      </c>
      <c r="H942" s="207" t="e">
        <f t="shared" ca="1" si="116"/>
        <v>#VALUE!</v>
      </c>
      <c r="I942" s="189">
        <f t="shared" ca="1" si="117"/>
        <v>0</v>
      </c>
      <c r="J942" s="189" t="e">
        <f t="shared" ca="1" si="118"/>
        <v>#VALUE!</v>
      </c>
      <c r="K942" s="207" t="e">
        <f t="shared" ca="1" si="119"/>
        <v>#VALUE!</v>
      </c>
    </row>
    <row r="943" spans="3:11" x14ac:dyDescent="0.25">
      <c r="C943" s="205" t="str">
        <f t="shared" ca="1" si="112"/>
        <v/>
      </c>
      <c r="D943" s="205" t="str">
        <f t="array" aca="1" ref="D943" ca="1">IFERROR(INDEX(C$41:C$1185,SMALL(IF(C$41:C$1185&lt;&gt;"",ROW(C$41:C$1185)-ROW(C$41)+1),ROWS(D$41:D943))),"")</f>
        <v/>
      </c>
      <c r="E943" s="189" t="e">
        <f t="shared" ca="1" si="113"/>
        <v>#VALUE!</v>
      </c>
      <c r="F943" s="207" t="e">
        <f t="shared" ca="1" si="114"/>
        <v>#VALUE!</v>
      </c>
      <c r="G943" s="189" t="e">
        <f t="shared" ca="1" si="115"/>
        <v>#VALUE!</v>
      </c>
      <c r="H943" s="207" t="e">
        <f t="shared" ca="1" si="116"/>
        <v>#VALUE!</v>
      </c>
      <c r="I943" s="189">
        <f t="shared" ca="1" si="117"/>
        <v>0</v>
      </c>
      <c r="J943" s="189" t="e">
        <f t="shared" ca="1" si="118"/>
        <v>#VALUE!</v>
      </c>
      <c r="K943" s="207" t="e">
        <f t="shared" ca="1" si="119"/>
        <v>#VALUE!</v>
      </c>
    </row>
    <row r="944" spans="3:11" x14ac:dyDescent="0.25">
      <c r="C944" s="205" t="str">
        <f t="shared" ca="1" si="112"/>
        <v/>
      </c>
      <c r="D944" s="205" t="str">
        <f t="array" aca="1" ref="D944" ca="1">IFERROR(INDEX(C$41:C$1185,SMALL(IF(C$41:C$1185&lt;&gt;"",ROW(C$41:C$1185)-ROW(C$41)+1),ROWS(D$41:D944))),"")</f>
        <v/>
      </c>
      <c r="E944" s="189" t="e">
        <f t="shared" ca="1" si="113"/>
        <v>#VALUE!</v>
      </c>
      <c r="F944" s="207" t="e">
        <f t="shared" ca="1" si="114"/>
        <v>#VALUE!</v>
      </c>
      <c r="G944" s="189" t="e">
        <f t="shared" ca="1" si="115"/>
        <v>#VALUE!</v>
      </c>
      <c r="H944" s="207" t="e">
        <f t="shared" ca="1" si="116"/>
        <v>#VALUE!</v>
      </c>
      <c r="I944" s="189">
        <f t="shared" ca="1" si="117"/>
        <v>0</v>
      </c>
      <c r="J944" s="189" t="e">
        <f t="shared" ca="1" si="118"/>
        <v>#VALUE!</v>
      </c>
      <c r="K944" s="207" t="e">
        <f t="shared" ca="1" si="119"/>
        <v>#VALUE!</v>
      </c>
    </row>
    <row r="945" spans="3:11" x14ac:dyDescent="0.25">
      <c r="C945" s="205" t="str">
        <f t="shared" ca="1" si="112"/>
        <v/>
      </c>
      <c r="D945" s="205" t="str">
        <f t="array" aca="1" ref="D945" ca="1">IFERROR(INDEX(C$41:C$1185,SMALL(IF(C$41:C$1185&lt;&gt;"",ROW(C$41:C$1185)-ROW(C$41)+1),ROWS(D$41:D945))),"")</f>
        <v/>
      </c>
      <c r="E945" s="189" t="e">
        <f t="shared" ca="1" si="113"/>
        <v>#VALUE!</v>
      </c>
      <c r="F945" s="207" t="e">
        <f t="shared" ca="1" si="114"/>
        <v>#VALUE!</v>
      </c>
      <c r="G945" s="189" t="e">
        <f t="shared" ca="1" si="115"/>
        <v>#VALUE!</v>
      </c>
      <c r="H945" s="207" t="e">
        <f t="shared" ca="1" si="116"/>
        <v>#VALUE!</v>
      </c>
      <c r="I945" s="189">
        <f t="shared" ca="1" si="117"/>
        <v>0</v>
      </c>
      <c r="J945" s="189" t="e">
        <f t="shared" ca="1" si="118"/>
        <v>#VALUE!</v>
      </c>
      <c r="K945" s="207" t="e">
        <f t="shared" ca="1" si="119"/>
        <v>#VALUE!</v>
      </c>
    </row>
    <row r="946" spans="3:11" x14ac:dyDescent="0.25">
      <c r="C946" s="205" t="str">
        <f t="shared" ca="1" si="112"/>
        <v>IfcFlowTerminal.ElementoDatiQualitativi.Esterno</v>
      </c>
      <c r="D946" s="205" t="str">
        <f t="array" aca="1" ref="D946" ca="1">IFERROR(INDEX(C$41:C$1185,SMALL(IF(C$41:C$1185&lt;&gt;"",ROW(C$41:C$1185)-ROW(C$41)+1),ROWS(D$41:D946))),"")</f>
        <v/>
      </c>
      <c r="E946" s="189" t="e">
        <f t="shared" ca="1" si="113"/>
        <v>#VALUE!</v>
      </c>
      <c r="F946" s="207" t="e">
        <f t="shared" ca="1" si="114"/>
        <v>#VALUE!</v>
      </c>
      <c r="G946" s="189" t="e">
        <f t="shared" ca="1" si="115"/>
        <v>#VALUE!</v>
      </c>
      <c r="H946" s="207" t="e">
        <f t="shared" ca="1" si="116"/>
        <v>#VALUE!</v>
      </c>
      <c r="I946" s="189">
        <f t="shared" ca="1" si="117"/>
        <v>0</v>
      </c>
      <c r="J946" s="189" t="e">
        <f t="shared" ca="1" si="118"/>
        <v>#VALUE!</v>
      </c>
      <c r="K946" s="207" t="e">
        <f t="shared" ca="1" si="119"/>
        <v>#VALUE!</v>
      </c>
    </row>
    <row r="947" spans="3:11" x14ac:dyDescent="0.25">
      <c r="C947" s="205" t="str">
        <f t="shared" ca="1" si="112"/>
        <v/>
      </c>
      <c r="D947" s="205" t="str">
        <f t="array" aca="1" ref="D947" ca="1">IFERROR(INDEX(C$41:C$1185,SMALL(IF(C$41:C$1185&lt;&gt;"",ROW(C$41:C$1185)-ROW(C$41)+1),ROWS(D$41:D947))),"")</f>
        <v/>
      </c>
      <c r="E947" s="189" t="e">
        <f t="shared" ca="1" si="113"/>
        <v>#VALUE!</v>
      </c>
      <c r="F947" s="207" t="e">
        <f t="shared" ca="1" si="114"/>
        <v>#VALUE!</v>
      </c>
      <c r="G947" s="189" t="e">
        <f t="shared" ca="1" si="115"/>
        <v>#VALUE!</v>
      </c>
      <c r="H947" s="207" t="e">
        <f t="shared" ca="1" si="116"/>
        <v>#VALUE!</v>
      </c>
      <c r="I947" s="189">
        <f t="shared" ca="1" si="117"/>
        <v>0</v>
      </c>
      <c r="J947" s="189" t="e">
        <f t="shared" ca="1" si="118"/>
        <v>#VALUE!</v>
      </c>
      <c r="K947" s="207" t="e">
        <f t="shared" ca="1" si="119"/>
        <v>#VALUE!</v>
      </c>
    </row>
    <row r="948" spans="3:11" x14ac:dyDescent="0.25">
      <c r="C948" s="205" t="str">
        <f t="shared" ca="1" si="112"/>
        <v/>
      </c>
      <c r="D948" s="205" t="str">
        <f t="array" aca="1" ref="D948" ca="1">IFERROR(INDEX(C$41:C$1185,SMALL(IF(C$41:C$1185&lt;&gt;"",ROW(C$41:C$1185)-ROW(C$41)+1),ROWS(D$41:D948))),"")</f>
        <v/>
      </c>
      <c r="E948" s="189" t="e">
        <f t="shared" ca="1" si="113"/>
        <v>#VALUE!</v>
      </c>
      <c r="F948" s="207" t="e">
        <f t="shared" ca="1" si="114"/>
        <v>#VALUE!</v>
      </c>
      <c r="G948" s="189" t="e">
        <f t="shared" ca="1" si="115"/>
        <v>#VALUE!</v>
      </c>
      <c r="H948" s="207" t="e">
        <f t="shared" ca="1" si="116"/>
        <v>#VALUE!</v>
      </c>
      <c r="I948" s="189">
        <f t="shared" ca="1" si="117"/>
        <v>0</v>
      </c>
      <c r="J948" s="189" t="e">
        <f t="shared" ca="1" si="118"/>
        <v>#VALUE!</v>
      </c>
      <c r="K948" s="207" t="e">
        <f t="shared" ca="1" si="119"/>
        <v>#VALUE!</v>
      </c>
    </row>
    <row r="949" spans="3:11" x14ac:dyDescent="0.25">
      <c r="C949" s="205" t="str">
        <f t="shared" ca="1" si="112"/>
        <v/>
      </c>
      <c r="D949" s="205" t="str">
        <f t="array" aca="1" ref="D949" ca="1">IFERROR(INDEX(C$41:C$1185,SMALL(IF(C$41:C$1185&lt;&gt;"",ROW(C$41:C$1185)-ROW(C$41)+1),ROWS(D$41:D949))),"")</f>
        <v/>
      </c>
      <c r="E949" s="189" t="e">
        <f t="shared" ca="1" si="113"/>
        <v>#VALUE!</v>
      </c>
      <c r="F949" s="207" t="e">
        <f t="shared" ca="1" si="114"/>
        <v>#VALUE!</v>
      </c>
      <c r="G949" s="189" t="e">
        <f t="shared" ca="1" si="115"/>
        <v>#VALUE!</v>
      </c>
      <c r="H949" s="207" t="e">
        <f t="shared" ca="1" si="116"/>
        <v>#VALUE!</v>
      </c>
      <c r="I949" s="189">
        <f t="shared" ca="1" si="117"/>
        <v>0</v>
      </c>
      <c r="J949" s="189" t="e">
        <f t="shared" ca="1" si="118"/>
        <v>#VALUE!</v>
      </c>
      <c r="K949" s="207" t="e">
        <f t="shared" ca="1" si="119"/>
        <v>#VALUE!</v>
      </c>
    </row>
    <row r="950" spans="3:11" x14ac:dyDescent="0.25">
      <c r="C950" s="205" t="str">
        <f t="shared" ca="1" si="112"/>
        <v/>
      </c>
      <c r="D950" s="205" t="str">
        <f t="array" aca="1" ref="D950" ca="1">IFERROR(INDEX(C$41:C$1185,SMALL(IF(C$41:C$1185&lt;&gt;"",ROW(C$41:C$1185)-ROW(C$41)+1),ROWS(D$41:D950))),"")</f>
        <v/>
      </c>
      <c r="E950" s="189" t="e">
        <f t="shared" ca="1" si="113"/>
        <v>#VALUE!</v>
      </c>
      <c r="F950" s="207" t="e">
        <f t="shared" ca="1" si="114"/>
        <v>#VALUE!</v>
      </c>
      <c r="G950" s="189" t="e">
        <f t="shared" ca="1" si="115"/>
        <v>#VALUE!</v>
      </c>
      <c r="H950" s="207" t="e">
        <f t="shared" ca="1" si="116"/>
        <v>#VALUE!</v>
      </c>
      <c r="I950" s="189">
        <f t="shared" ca="1" si="117"/>
        <v>0</v>
      </c>
      <c r="J950" s="189" t="e">
        <f t="shared" ca="1" si="118"/>
        <v>#VALUE!</v>
      </c>
      <c r="K950" s="207" t="e">
        <f t="shared" ca="1" si="119"/>
        <v>#VALUE!</v>
      </c>
    </row>
    <row r="951" spans="3:11" x14ac:dyDescent="0.25">
      <c r="C951" s="205" t="str">
        <f t="shared" ca="1" si="112"/>
        <v/>
      </c>
      <c r="D951" s="205" t="str">
        <f t="array" aca="1" ref="D951" ca="1">IFERROR(INDEX(C$41:C$1185,SMALL(IF(C$41:C$1185&lt;&gt;"",ROW(C$41:C$1185)-ROW(C$41)+1),ROWS(D$41:D951))),"")</f>
        <v/>
      </c>
      <c r="E951" s="189" t="e">
        <f t="shared" ca="1" si="113"/>
        <v>#VALUE!</v>
      </c>
      <c r="F951" s="207" t="e">
        <f t="shared" ca="1" si="114"/>
        <v>#VALUE!</v>
      </c>
      <c r="G951" s="189" t="e">
        <f t="shared" ca="1" si="115"/>
        <v>#VALUE!</v>
      </c>
      <c r="H951" s="207" t="e">
        <f t="shared" ca="1" si="116"/>
        <v>#VALUE!</v>
      </c>
      <c r="I951" s="189">
        <f t="shared" ca="1" si="117"/>
        <v>0</v>
      </c>
      <c r="J951" s="189" t="e">
        <f t="shared" ca="1" si="118"/>
        <v>#VALUE!</v>
      </c>
      <c r="K951" s="207" t="e">
        <f t="shared" ca="1" si="119"/>
        <v>#VALUE!</v>
      </c>
    </row>
    <row r="952" spans="3:11" x14ac:dyDescent="0.25">
      <c r="C952" s="205" t="str">
        <f t="shared" ca="1" si="112"/>
        <v/>
      </c>
      <c r="D952" s="205" t="str">
        <f t="array" aca="1" ref="D952" ca="1">IFERROR(INDEX(C$41:C$1185,SMALL(IF(C$41:C$1185&lt;&gt;"",ROW(C$41:C$1185)-ROW(C$41)+1),ROWS(D$41:D952))),"")</f>
        <v/>
      </c>
      <c r="E952" s="189" t="e">
        <f t="shared" ca="1" si="113"/>
        <v>#VALUE!</v>
      </c>
      <c r="F952" s="207" t="e">
        <f t="shared" ca="1" si="114"/>
        <v>#VALUE!</v>
      </c>
      <c r="G952" s="189" t="e">
        <f t="shared" ca="1" si="115"/>
        <v>#VALUE!</v>
      </c>
      <c r="H952" s="207" t="e">
        <f t="shared" ca="1" si="116"/>
        <v>#VALUE!</v>
      </c>
      <c r="I952" s="189">
        <f t="shared" ca="1" si="117"/>
        <v>0</v>
      </c>
      <c r="J952" s="189" t="e">
        <f t="shared" ca="1" si="118"/>
        <v>#VALUE!</v>
      </c>
      <c r="K952" s="207" t="e">
        <f t="shared" ca="1" si="119"/>
        <v>#VALUE!</v>
      </c>
    </row>
    <row r="953" spans="3:11" x14ac:dyDescent="0.25">
      <c r="C953" s="205" t="str">
        <f t="shared" ca="1" si="112"/>
        <v/>
      </c>
      <c r="D953" s="205" t="str">
        <f t="array" aca="1" ref="D953" ca="1">IFERROR(INDEX(C$41:C$1185,SMALL(IF(C$41:C$1185&lt;&gt;"",ROW(C$41:C$1185)-ROW(C$41)+1),ROWS(D$41:D953))),"")</f>
        <v/>
      </c>
      <c r="E953" s="189" t="e">
        <f t="shared" ca="1" si="113"/>
        <v>#VALUE!</v>
      </c>
      <c r="F953" s="207" t="e">
        <f t="shared" ca="1" si="114"/>
        <v>#VALUE!</v>
      </c>
      <c r="G953" s="189" t="e">
        <f t="shared" ca="1" si="115"/>
        <v>#VALUE!</v>
      </c>
      <c r="H953" s="207" t="e">
        <f t="shared" ca="1" si="116"/>
        <v>#VALUE!</v>
      </c>
      <c r="I953" s="189">
        <f t="shared" ca="1" si="117"/>
        <v>0</v>
      </c>
      <c r="J953" s="189" t="e">
        <f t="shared" ca="1" si="118"/>
        <v>#VALUE!</v>
      </c>
      <c r="K953" s="207" t="e">
        <f t="shared" ca="1" si="119"/>
        <v>#VALUE!</v>
      </c>
    </row>
    <row r="954" spans="3:11" x14ac:dyDescent="0.25">
      <c r="C954" s="205" t="str">
        <f t="shared" ca="1" si="112"/>
        <v/>
      </c>
      <c r="D954" s="205" t="str">
        <f t="array" aca="1" ref="D954" ca="1">IFERROR(INDEX(C$41:C$1185,SMALL(IF(C$41:C$1185&lt;&gt;"",ROW(C$41:C$1185)-ROW(C$41)+1),ROWS(D$41:D954))),"")</f>
        <v/>
      </c>
      <c r="E954" s="189" t="e">
        <f t="shared" ca="1" si="113"/>
        <v>#VALUE!</v>
      </c>
      <c r="F954" s="207" t="e">
        <f t="shared" ca="1" si="114"/>
        <v>#VALUE!</v>
      </c>
      <c r="G954" s="189" t="e">
        <f t="shared" ca="1" si="115"/>
        <v>#VALUE!</v>
      </c>
      <c r="H954" s="207" t="e">
        <f t="shared" ca="1" si="116"/>
        <v>#VALUE!</v>
      </c>
      <c r="I954" s="189">
        <f t="shared" ca="1" si="117"/>
        <v>0</v>
      </c>
      <c r="J954" s="189" t="e">
        <f t="shared" ca="1" si="118"/>
        <v>#VALUE!</v>
      </c>
      <c r="K954" s="207" t="e">
        <f t="shared" ca="1" si="119"/>
        <v>#VALUE!</v>
      </c>
    </row>
    <row r="955" spans="3:11" x14ac:dyDescent="0.25">
      <c r="C955" s="205" t="str">
        <f t="shared" ca="1" si="112"/>
        <v>IfcFlowTerminal.ElementoCodifica.ClasseElementoTecnico</v>
      </c>
      <c r="D955" s="205" t="str">
        <f t="array" aca="1" ref="D955" ca="1">IFERROR(INDEX(C$41:C$1185,SMALL(IF(C$41:C$1185&lt;&gt;"",ROW(C$41:C$1185)-ROW(C$41)+1),ROWS(D$41:D955))),"")</f>
        <v/>
      </c>
      <c r="E955" s="189" t="e">
        <f t="shared" ca="1" si="113"/>
        <v>#VALUE!</v>
      </c>
      <c r="F955" s="207" t="e">
        <f t="shared" ca="1" si="114"/>
        <v>#VALUE!</v>
      </c>
      <c r="G955" s="189" t="e">
        <f t="shared" ca="1" si="115"/>
        <v>#VALUE!</v>
      </c>
      <c r="H955" s="207" t="e">
        <f t="shared" ca="1" si="116"/>
        <v>#VALUE!</v>
      </c>
      <c r="I955" s="189">
        <f t="shared" ca="1" si="117"/>
        <v>0</v>
      </c>
      <c r="J955" s="189" t="e">
        <f t="shared" ca="1" si="118"/>
        <v>#VALUE!</v>
      </c>
      <c r="K955" s="207" t="e">
        <f t="shared" ca="1" si="119"/>
        <v>#VALUE!</v>
      </c>
    </row>
    <row r="956" spans="3:11" x14ac:dyDescent="0.25">
      <c r="C956" s="205" t="str">
        <f t="shared" ca="1" si="112"/>
        <v>IfcFlowTerminal.ElementoFase.Stato</v>
      </c>
      <c r="D956" s="205" t="str">
        <f t="array" aca="1" ref="D956" ca="1">IFERROR(INDEX(C$41:C$1185,SMALL(IF(C$41:C$1185&lt;&gt;"",ROW(C$41:C$1185)-ROW(C$41)+1),ROWS(D$41:D956))),"")</f>
        <v/>
      </c>
      <c r="E956" s="189" t="e">
        <f t="shared" ca="1" si="113"/>
        <v>#VALUE!</v>
      </c>
      <c r="F956" s="207" t="e">
        <f t="shared" ca="1" si="114"/>
        <v>#VALUE!</v>
      </c>
      <c r="G956" s="189" t="e">
        <f t="shared" ca="1" si="115"/>
        <v>#VALUE!</v>
      </c>
      <c r="H956" s="207" t="e">
        <f t="shared" ca="1" si="116"/>
        <v>#VALUE!</v>
      </c>
      <c r="I956" s="189">
        <f t="shared" ca="1" si="117"/>
        <v>0</v>
      </c>
      <c r="J956" s="189" t="e">
        <f t="shared" ca="1" si="118"/>
        <v>#VALUE!</v>
      </c>
      <c r="K956" s="207" t="e">
        <f t="shared" ca="1" si="119"/>
        <v>#VALUE!</v>
      </c>
    </row>
    <row r="957" spans="3:11" x14ac:dyDescent="0.25">
      <c r="C957" s="205" t="str">
        <f t="shared" ca="1" si="112"/>
        <v>IfcFlowTerminal.ElementoDocumenti.MUM</v>
      </c>
      <c r="D957" s="205" t="str">
        <f t="array" aca="1" ref="D957" ca="1">IFERROR(INDEX(C$41:C$1185,SMALL(IF(C$41:C$1185&lt;&gt;"",ROW(C$41:C$1185)-ROW(C$41)+1),ROWS(D$41:D957))),"")</f>
        <v/>
      </c>
      <c r="E957" s="189" t="e">
        <f t="shared" ca="1" si="113"/>
        <v>#VALUE!</v>
      </c>
      <c r="F957" s="207" t="e">
        <f t="shared" ca="1" si="114"/>
        <v>#VALUE!</v>
      </c>
      <c r="G957" s="189" t="e">
        <f t="shared" ca="1" si="115"/>
        <v>#VALUE!</v>
      </c>
      <c r="H957" s="207" t="e">
        <f t="shared" ca="1" si="116"/>
        <v>#VALUE!</v>
      </c>
      <c r="I957" s="189">
        <f t="shared" ca="1" si="117"/>
        <v>0</v>
      </c>
      <c r="J957" s="189" t="e">
        <f t="shared" ca="1" si="118"/>
        <v>#VALUE!</v>
      </c>
      <c r="K957" s="207" t="e">
        <f t="shared" ca="1" si="119"/>
        <v>#VALUE!</v>
      </c>
    </row>
    <row r="958" spans="3:11" x14ac:dyDescent="0.25">
      <c r="C958" s="205" t="str">
        <f t="shared" ca="1" si="112"/>
        <v>IfcFlowTerminal.ElementoDocumenti.SchedaTecnica</v>
      </c>
      <c r="D958" s="205" t="str">
        <f t="array" aca="1" ref="D958" ca="1">IFERROR(INDEX(C$41:C$1185,SMALL(IF(C$41:C$1185&lt;&gt;"",ROW(C$41:C$1185)-ROW(C$41)+1),ROWS(D$41:D958))),"")</f>
        <v/>
      </c>
      <c r="E958" s="189" t="e">
        <f t="shared" ca="1" si="113"/>
        <v>#VALUE!</v>
      </c>
      <c r="F958" s="207" t="e">
        <f t="shared" ca="1" si="114"/>
        <v>#VALUE!</v>
      </c>
      <c r="G958" s="189" t="e">
        <f t="shared" ca="1" si="115"/>
        <v>#VALUE!</v>
      </c>
      <c r="H958" s="207" t="e">
        <f t="shared" ca="1" si="116"/>
        <v>#VALUE!</v>
      </c>
      <c r="I958" s="189">
        <f t="shared" ca="1" si="117"/>
        <v>0</v>
      </c>
      <c r="J958" s="189" t="e">
        <f t="shared" ca="1" si="118"/>
        <v>#VALUE!</v>
      </c>
      <c r="K958" s="207" t="e">
        <f t="shared" ca="1" si="119"/>
        <v>#VALUE!</v>
      </c>
    </row>
    <row r="959" spans="3:11" x14ac:dyDescent="0.25">
      <c r="C959" s="205" t="str">
        <f t="shared" ca="1" si="112"/>
        <v>IfcFlowTerminal.ElementoDocumenti.Website</v>
      </c>
      <c r="D959" s="205" t="str">
        <f t="array" aca="1" ref="D959" ca="1">IFERROR(INDEX(C$41:C$1185,SMALL(IF(C$41:C$1185&lt;&gt;"",ROW(C$41:C$1185)-ROW(C$41)+1),ROWS(D$41:D959))),"")</f>
        <v/>
      </c>
      <c r="E959" s="189" t="e">
        <f t="shared" ca="1" si="113"/>
        <v>#VALUE!</v>
      </c>
      <c r="F959" s="207" t="e">
        <f t="shared" ca="1" si="114"/>
        <v>#VALUE!</v>
      </c>
      <c r="G959" s="189" t="e">
        <f t="shared" ca="1" si="115"/>
        <v>#VALUE!</v>
      </c>
      <c r="H959" s="207" t="e">
        <f t="shared" ca="1" si="116"/>
        <v>#VALUE!</v>
      </c>
      <c r="I959" s="189">
        <f t="shared" ca="1" si="117"/>
        <v>0</v>
      </c>
      <c r="J959" s="189" t="e">
        <f t="shared" ca="1" si="118"/>
        <v>#VALUE!</v>
      </c>
      <c r="K959" s="207" t="e">
        <f t="shared" ca="1" si="119"/>
        <v>#VALUE!</v>
      </c>
    </row>
    <row r="960" spans="3:11" x14ac:dyDescent="0.25">
      <c r="C960" s="205" t="str">
        <f t="shared" ca="1" si="112"/>
        <v>IfcFlowTerminal.ElementoDocumenti.DB</v>
      </c>
      <c r="D960" s="205" t="str">
        <f t="array" aca="1" ref="D960" ca="1">IFERROR(INDEX(C$41:C$1185,SMALL(IF(C$41:C$1185&lt;&gt;"",ROW(C$41:C$1185)-ROW(C$41)+1),ROWS(D$41:D960))),"")</f>
        <v/>
      </c>
      <c r="E960" s="189" t="e">
        <f t="shared" ca="1" si="113"/>
        <v>#VALUE!</v>
      </c>
      <c r="F960" s="207" t="e">
        <f t="shared" ca="1" si="114"/>
        <v>#VALUE!</v>
      </c>
      <c r="G960" s="189" t="e">
        <f t="shared" ca="1" si="115"/>
        <v>#VALUE!</v>
      </c>
      <c r="H960" s="207" t="e">
        <f t="shared" ca="1" si="116"/>
        <v>#VALUE!</v>
      </c>
      <c r="I960" s="189">
        <f t="shared" ca="1" si="117"/>
        <v>0</v>
      </c>
      <c r="J960" s="189" t="e">
        <f t="shared" ca="1" si="118"/>
        <v>#VALUE!</v>
      </c>
      <c r="K960" s="207" t="e">
        <f t="shared" ca="1" si="119"/>
        <v>#VALUE!</v>
      </c>
    </row>
    <row r="961" spans="3:11" x14ac:dyDescent="0.25">
      <c r="C961" s="205" t="str">
        <f t="shared" ca="1" si="112"/>
        <v>IfcFlowTerminal.ElementoDocumenti.CertProd</v>
      </c>
      <c r="D961" s="205" t="str">
        <f t="array" aca="1" ref="D961" ca="1">IFERROR(INDEX(C$41:C$1185,SMALL(IF(C$41:C$1185&lt;&gt;"",ROW(C$41:C$1185)-ROW(C$41)+1),ROWS(D$41:D961))),"")</f>
        <v/>
      </c>
      <c r="E961" s="189" t="e">
        <f t="shared" ca="1" si="113"/>
        <v>#VALUE!</v>
      </c>
      <c r="F961" s="207" t="e">
        <f t="shared" ca="1" si="114"/>
        <v>#VALUE!</v>
      </c>
      <c r="G961" s="189" t="e">
        <f t="shared" ca="1" si="115"/>
        <v>#VALUE!</v>
      </c>
      <c r="H961" s="207" t="e">
        <f t="shared" ca="1" si="116"/>
        <v>#VALUE!</v>
      </c>
      <c r="I961" s="189">
        <f t="shared" ca="1" si="117"/>
        <v>0</v>
      </c>
      <c r="J961" s="189" t="e">
        <f t="shared" ca="1" si="118"/>
        <v>#VALUE!</v>
      </c>
      <c r="K961" s="207" t="e">
        <f t="shared" ca="1" si="119"/>
        <v>#VALUE!</v>
      </c>
    </row>
    <row r="962" spans="3:11" x14ac:dyDescent="0.25">
      <c r="C962" s="205" t="str">
        <f t="shared" ca="1" si="112"/>
        <v>IfcFlowTerminal.ElementoDocumenti.SertSupl</v>
      </c>
      <c r="D962" s="205" t="str">
        <f t="array" aca="1" ref="D962" ca="1">IFERROR(INDEX(C$41:C$1185,SMALL(IF(C$41:C$1185&lt;&gt;"",ROW(C$41:C$1185)-ROW(C$41)+1),ROWS(D$41:D962))),"")</f>
        <v/>
      </c>
      <c r="E962" s="189" t="e">
        <f t="shared" ca="1" si="113"/>
        <v>#VALUE!</v>
      </c>
      <c r="F962" s="207" t="e">
        <f t="shared" ca="1" si="114"/>
        <v>#VALUE!</v>
      </c>
      <c r="G962" s="189" t="e">
        <f t="shared" ca="1" si="115"/>
        <v>#VALUE!</v>
      </c>
      <c r="H962" s="207" t="e">
        <f t="shared" ca="1" si="116"/>
        <v>#VALUE!</v>
      </c>
      <c r="I962" s="189">
        <f t="shared" ca="1" si="117"/>
        <v>0</v>
      </c>
      <c r="J962" s="189" t="e">
        <f t="shared" ca="1" si="118"/>
        <v>#VALUE!</v>
      </c>
      <c r="K962" s="207" t="e">
        <f t="shared" ca="1" si="119"/>
        <v>#VALUE!</v>
      </c>
    </row>
    <row r="963" spans="3:11" x14ac:dyDescent="0.25">
      <c r="C963" s="205" t="str">
        <f t="shared" ca="1" si="112"/>
        <v>IfcFlowTerminal.ElementoDocumenti.CertOmo</v>
      </c>
      <c r="D963" s="205" t="str">
        <f t="array" aca="1" ref="D963" ca="1">IFERROR(INDEX(C$41:C$1185,SMALL(IF(C$41:C$1185&lt;&gt;"",ROW(C$41:C$1185)-ROW(C$41)+1),ROWS(D$41:D963))),"")</f>
        <v/>
      </c>
      <c r="E963" s="189" t="e">
        <f t="shared" ca="1" si="113"/>
        <v>#VALUE!</v>
      </c>
      <c r="F963" s="207" t="e">
        <f t="shared" ca="1" si="114"/>
        <v>#VALUE!</v>
      </c>
      <c r="G963" s="189" t="e">
        <f t="shared" ca="1" si="115"/>
        <v>#VALUE!</v>
      </c>
      <c r="H963" s="207" t="e">
        <f t="shared" ca="1" si="116"/>
        <v>#VALUE!</v>
      </c>
      <c r="I963" s="189">
        <f t="shared" ca="1" si="117"/>
        <v>0</v>
      </c>
      <c r="J963" s="189" t="e">
        <f t="shared" ca="1" si="118"/>
        <v>#VALUE!</v>
      </c>
      <c r="K963" s="207" t="e">
        <f t="shared" ca="1" si="119"/>
        <v>#VALUE!</v>
      </c>
    </row>
    <row r="964" spans="3:11" x14ac:dyDescent="0.25">
      <c r="C964" s="205" t="str">
        <f t="shared" ca="1" si="112"/>
        <v>IfcFlowTerminal.ElementoDocumenti.SchedaMontaggio</v>
      </c>
      <c r="D964" s="205" t="str">
        <f t="array" aca="1" ref="D964" ca="1">IFERROR(INDEX(C$41:C$1185,SMALL(IF(C$41:C$1185&lt;&gt;"",ROW(C$41:C$1185)-ROW(C$41)+1),ROWS(D$41:D964))),"")</f>
        <v/>
      </c>
      <c r="E964" s="189" t="e">
        <f t="shared" ca="1" si="113"/>
        <v>#VALUE!</v>
      </c>
      <c r="F964" s="207" t="e">
        <f t="shared" ca="1" si="114"/>
        <v>#VALUE!</v>
      </c>
      <c r="G964" s="189" t="e">
        <f t="shared" ca="1" si="115"/>
        <v>#VALUE!</v>
      </c>
      <c r="H964" s="207" t="e">
        <f t="shared" ca="1" si="116"/>
        <v>#VALUE!</v>
      </c>
      <c r="I964" s="189">
        <f t="shared" ca="1" si="117"/>
        <v>0</v>
      </c>
      <c r="J964" s="189" t="e">
        <f t="shared" ca="1" si="118"/>
        <v>#VALUE!</v>
      </c>
      <c r="K964" s="207" t="e">
        <f t="shared" ca="1" si="119"/>
        <v>#VALUE!</v>
      </c>
    </row>
    <row r="965" spans="3:11" x14ac:dyDescent="0.25">
      <c r="C965" s="205" t="str">
        <f t="shared" ca="1" si="112"/>
        <v>IfcFlowTerminal.ElementoDocumenti.Installazione</v>
      </c>
      <c r="D965" s="205" t="str">
        <f t="array" aca="1" ref="D965" ca="1">IFERROR(INDEX(C$41:C$1185,SMALL(IF(C$41:C$1185&lt;&gt;"",ROW(C$41:C$1185)-ROW(C$41)+1),ROWS(D$41:D965))),"")</f>
        <v/>
      </c>
      <c r="E965" s="189" t="e">
        <f t="shared" ca="1" si="113"/>
        <v>#VALUE!</v>
      </c>
      <c r="F965" s="207" t="e">
        <f t="shared" ca="1" si="114"/>
        <v>#VALUE!</v>
      </c>
      <c r="G965" s="189" t="e">
        <f t="shared" ca="1" si="115"/>
        <v>#VALUE!</v>
      </c>
      <c r="H965" s="207" t="e">
        <f t="shared" ca="1" si="116"/>
        <v>#VALUE!</v>
      </c>
      <c r="I965" s="189">
        <f t="shared" ca="1" si="117"/>
        <v>0</v>
      </c>
      <c r="J965" s="189" t="e">
        <f t="shared" ca="1" si="118"/>
        <v>#VALUE!</v>
      </c>
      <c r="K965" s="207" t="e">
        <f t="shared" ca="1" si="119"/>
        <v>#VALUE!</v>
      </c>
    </row>
    <row r="966" spans="3:11" x14ac:dyDescent="0.25">
      <c r="C966" s="205" t="str">
        <f t="shared" ca="1" si="112"/>
        <v>IfcFlowTerminal.ElementoDocumenti.MatSupp</v>
      </c>
      <c r="D966" s="205" t="str">
        <f t="array" aca="1" ref="D966" ca="1">IFERROR(INDEX(C$41:C$1185,SMALL(IF(C$41:C$1185&lt;&gt;"",ROW(C$41:C$1185)-ROW(C$41)+1),ROWS(D$41:D966))),"")</f>
        <v/>
      </c>
      <c r="E966" s="189" t="e">
        <f t="shared" ca="1" si="113"/>
        <v>#VALUE!</v>
      </c>
      <c r="F966" s="207" t="e">
        <f t="shared" ca="1" si="114"/>
        <v>#VALUE!</v>
      </c>
      <c r="G966" s="189" t="e">
        <f t="shared" ca="1" si="115"/>
        <v>#VALUE!</v>
      </c>
      <c r="H966" s="207" t="e">
        <f t="shared" ca="1" si="116"/>
        <v>#VALUE!</v>
      </c>
      <c r="I966" s="189">
        <f t="shared" ca="1" si="117"/>
        <v>0</v>
      </c>
      <c r="J966" s="189" t="e">
        <f t="shared" ca="1" si="118"/>
        <v>#VALUE!</v>
      </c>
      <c r="K966" s="207" t="e">
        <f t="shared" ca="1" si="119"/>
        <v>#VALUE!</v>
      </c>
    </row>
    <row r="967" spans="3:11" x14ac:dyDescent="0.25">
      <c r="C967" s="205" t="str">
        <f t="shared" ca="1" si="112"/>
        <v>IfcFlowTerminal.ElementoDocumenti.Collaudo</v>
      </c>
      <c r="D967" s="205" t="str">
        <f t="array" aca="1" ref="D967" ca="1">IFERROR(INDEX(C$41:C$1185,SMALL(IF(C$41:C$1185&lt;&gt;"",ROW(C$41:C$1185)-ROW(C$41)+1),ROWS(D$41:D967))),"")</f>
        <v/>
      </c>
      <c r="E967" s="189" t="e">
        <f t="shared" ca="1" si="113"/>
        <v>#VALUE!</v>
      </c>
      <c r="F967" s="207" t="e">
        <f t="shared" ca="1" si="114"/>
        <v>#VALUE!</v>
      </c>
      <c r="G967" s="189" t="e">
        <f t="shared" ca="1" si="115"/>
        <v>#VALUE!</v>
      </c>
      <c r="H967" s="207" t="e">
        <f t="shared" ca="1" si="116"/>
        <v>#VALUE!</v>
      </c>
      <c r="I967" s="189">
        <f t="shared" ca="1" si="117"/>
        <v>0</v>
      </c>
      <c r="J967" s="189" t="e">
        <f t="shared" ca="1" si="118"/>
        <v>#VALUE!</v>
      </c>
      <c r="K967" s="207" t="e">
        <f t="shared" ca="1" si="119"/>
        <v>#VALUE!</v>
      </c>
    </row>
    <row r="968" spans="3:11" x14ac:dyDescent="0.25">
      <c r="C968" s="205" t="str">
        <f t="shared" ca="1" si="112"/>
        <v>IfcFlowTerminal.ElementoDocumenti.Conformità</v>
      </c>
      <c r="D968" s="205" t="str">
        <f t="array" aca="1" ref="D968" ca="1">IFERROR(INDEX(C$41:C$1185,SMALL(IF(C$41:C$1185&lt;&gt;"",ROW(C$41:C$1185)-ROW(C$41)+1),ROWS(D$41:D968))),"")</f>
        <v/>
      </c>
      <c r="E968" s="189" t="e">
        <f t="shared" ca="1" si="113"/>
        <v>#VALUE!</v>
      </c>
      <c r="F968" s="207" t="e">
        <f t="shared" ca="1" si="114"/>
        <v>#VALUE!</v>
      </c>
      <c r="G968" s="189" t="e">
        <f t="shared" ca="1" si="115"/>
        <v>#VALUE!</v>
      </c>
      <c r="H968" s="207" t="e">
        <f t="shared" ca="1" si="116"/>
        <v>#VALUE!</v>
      </c>
      <c r="I968" s="189">
        <f t="shared" ca="1" si="117"/>
        <v>0</v>
      </c>
      <c r="J968" s="189" t="e">
        <f t="shared" ca="1" si="118"/>
        <v>#VALUE!</v>
      </c>
      <c r="K968" s="207" t="e">
        <f t="shared" ca="1" si="119"/>
        <v>#VALUE!</v>
      </c>
    </row>
    <row r="969" spans="3:11" x14ac:dyDescent="0.25">
      <c r="C969" s="205" t="str">
        <f t="shared" ca="1" si="112"/>
        <v>IfcFlowTreatmentDevice.ElementoDatiAnagrafici.Numero_di_serie</v>
      </c>
      <c r="D969" s="205" t="str">
        <f t="array" aca="1" ref="D969" ca="1">IFERROR(INDEX(C$41:C$1185,SMALL(IF(C$41:C$1185&lt;&gt;"",ROW(C$41:C$1185)-ROW(C$41)+1),ROWS(D$41:D969))),"")</f>
        <v/>
      </c>
      <c r="E969" s="189" t="e">
        <f t="shared" ca="1" si="113"/>
        <v>#VALUE!</v>
      </c>
      <c r="F969" s="207" t="e">
        <f t="shared" ca="1" si="114"/>
        <v>#VALUE!</v>
      </c>
      <c r="G969" s="189" t="e">
        <f t="shared" ca="1" si="115"/>
        <v>#VALUE!</v>
      </c>
      <c r="H969" s="207" t="e">
        <f t="shared" ca="1" si="116"/>
        <v>#VALUE!</v>
      </c>
      <c r="I969" s="189">
        <f t="shared" ca="1" si="117"/>
        <v>0</v>
      </c>
      <c r="J969" s="189" t="e">
        <f t="shared" ca="1" si="118"/>
        <v>#VALUE!</v>
      </c>
      <c r="K969" s="207" t="e">
        <f t="shared" ca="1" si="119"/>
        <v>#VALUE!</v>
      </c>
    </row>
    <row r="970" spans="3:11" x14ac:dyDescent="0.25">
      <c r="C970" s="205" t="str">
        <f t="shared" ca="1" si="112"/>
        <v>IfcFlowTreatmentDevice.ElementoDatiAnagrafici.Fornitore</v>
      </c>
      <c r="D970" s="205" t="str">
        <f t="array" aca="1" ref="D970" ca="1">IFERROR(INDEX(C$41:C$1185,SMALL(IF(C$41:C$1185&lt;&gt;"",ROW(C$41:C$1185)-ROW(C$41)+1),ROWS(D$41:D970))),"")</f>
        <v/>
      </c>
      <c r="E970" s="189" t="e">
        <f t="shared" ca="1" si="113"/>
        <v>#VALUE!</v>
      </c>
      <c r="F970" s="207" t="e">
        <f t="shared" ca="1" si="114"/>
        <v>#VALUE!</v>
      </c>
      <c r="G970" s="189" t="e">
        <f t="shared" ca="1" si="115"/>
        <v>#VALUE!</v>
      </c>
      <c r="H970" s="207" t="e">
        <f t="shared" ca="1" si="116"/>
        <v>#VALUE!</v>
      </c>
      <c r="I970" s="189">
        <f t="shared" ca="1" si="117"/>
        <v>0</v>
      </c>
      <c r="J970" s="189" t="e">
        <f t="shared" ca="1" si="118"/>
        <v>#VALUE!</v>
      </c>
      <c r="K970" s="207" t="e">
        <f t="shared" ca="1" si="119"/>
        <v>#VALUE!</v>
      </c>
    </row>
    <row r="971" spans="3:11" x14ac:dyDescent="0.25">
      <c r="C971" s="205" t="str">
        <f t="shared" ca="1" si="112"/>
        <v>IfcFlowTreatmentDevice.ElementoDatiAnagrafici.Installatore</v>
      </c>
      <c r="D971" s="205" t="str">
        <f t="array" aca="1" ref="D971" ca="1">IFERROR(INDEX(C$41:C$1185,SMALL(IF(C$41:C$1185&lt;&gt;"",ROW(C$41:C$1185)-ROW(C$41)+1),ROWS(D$41:D971))),"")</f>
        <v/>
      </c>
      <c r="E971" s="189" t="e">
        <f t="shared" ca="1" si="113"/>
        <v>#VALUE!</v>
      </c>
      <c r="F971" s="207" t="e">
        <f t="shared" ca="1" si="114"/>
        <v>#VALUE!</v>
      </c>
      <c r="G971" s="189" t="e">
        <f t="shared" ca="1" si="115"/>
        <v>#VALUE!</v>
      </c>
      <c r="H971" s="207" t="e">
        <f t="shared" ca="1" si="116"/>
        <v>#VALUE!</v>
      </c>
      <c r="I971" s="189">
        <f t="shared" ca="1" si="117"/>
        <v>0</v>
      </c>
      <c r="J971" s="189" t="e">
        <f t="shared" ca="1" si="118"/>
        <v>#VALUE!</v>
      </c>
      <c r="K971" s="207" t="e">
        <f t="shared" ca="1" si="119"/>
        <v>#VALUE!</v>
      </c>
    </row>
    <row r="972" spans="3:11" x14ac:dyDescent="0.25">
      <c r="C972" s="205" t="str">
        <f t="shared" ca="1" si="112"/>
        <v>IfcFlowTreatmentDevice.ElementoDatiAnagrafici.Descrizione</v>
      </c>
      <c r="D972" s="205" t="str">
        <f t="array" aca="1" ref="D972" ca="1">IFERROR(INDEX(C$41:C$1185,SMALL(IF(C$41:C$1185&lt;&gt;"",ROW(C$41:C$1185)-ROW(C$41)+1),ROWS(D$41:D972))),"")</f>
        <v/>
      </c>
      <c r="E972" s="189" t="e">
        <f t="shared" ca="1" si="113"/>
        <v>#VALUE!</v>
      </c>
      <c r="F972" s="207" t="e">
        <f t="shared" ca="1" si="114"/>
        <v>#VALUE!</v>
      </c>
      <c r="G972" s="189" t="e">
        <f t="shared" ca="1" si="115"/>
        <v>#VALUE!</v>
      </c>
      <c r="H972" s="207" t="e">
        <f t="shared" ca="1" si="116"/>
        <v>#VALUE!</v>
      </c>
      <c r="I972" s="189">
        <f t="shared" ca="1" si="117"/>
        <v>0</v>
      </c>
      <c r="J972" s="189" t="e">
        <f t="shared" ca="1" si="118"/>
        <v>#VALUE!</v>
      </c>
      <c r="K972" s="207" t="e">
        <f t="shared" ca="1" si="119"/>
        <v>#VALUE!</v>
      </c>
    </row>
    <row r="973" spans="3:11" x14ac:dyDescent="0.25">
      <c r="C973" s="205" t="str">
        <f t="shared" ca="1" si="112"/>
        <v>IfcFlowTreatmentDevice.ElementoDatiAnagrafici.Modello</v>
      </c>
      <c r="D973" s="205" t="str">
        <f t="array" aca="1" ref="D973" ca="1">IFERROR(INDEX(C$41:C$1185,SMALL(IF(C$41:C$1185&lt;&gt;"",ROW(C$41:C$1185)-ROW(C$41)+1),ROWS(D$41:D973))),"")</f>
        <v/>
      </c>
      <c r="E973" s="189" t="e">
        <f t="shared" ca="1" si="113"/>
        <v>#VALUE!</v>
      </c>
      <c r="F973" s="207" t="e">
        <f t="shared" ca="1" si="114"/>
        <v>#VALUE!</v>
      </c>
      <c r="G973" s="189" t="e">
        <f t="shared" ca="1" si="115"/>
        <v>#VALUE!</v>
      </c>
      <c r="H973" s="207" t="e">
        <f t="shared" ca="1" si="116"/>
        <v>#VALUE!</v>
      </c>
      <c r="I973" s="189">
        <f t="shared" ca="1" si="117"/>
        <v>0</v>
      </c>
      <c r="J973" s="189" t="e">
        <f t="shared" ca="1" si="118"/>
        <v>#VALUE!</v>
      </c>
      <c r="K973" s="207" t="e">
        <f t="shared" ca="1" si="119"/>
        <v>#VALUE!</v>
      </c>
    </row>
    <row r="974" spans="3:11" x14ac:dyDescent="0.25">
      <c r="C974" s="205" t="str">
        <f t="shared" ca="1" si="112"/>
        <v>IfcFlowTreatmentDevice.ElementoDatiAnagrafici.Produttore</v>
      </c>
      <c r="D974" s="205" t="str">
        <f t="array" aca="1" ref="D974" ca="1">IFERROR(INDEX(C$41:C$1185,SMALL(IF(C$41:C$1185&lt;&gt;"",ROW(C$41:C$1185)-ROW(C$41)+1),ROWS(D$41:D974))),"")</f>
        <v/>
      </c>
      <c r="E974" s="189" t="e">
        <f t="shared" ca="1" si="113"/>
        <v>#VALUE!</v>
      </c>
      <c r="F974" s="207" t="e">
        <f t="shared" ca="1" si="114"/>
        <v>#VALUE!</v>
      </c>
      <c r="G974" s="189" t="e">
        <f t="shared" ca="1" si="115"/>
        <v>#VALUE!</v>
      </c>
      <c r="H974" s="207" t="e">
        <f t="shared" ca="1" si="116"/>
        <v>#VALUE!</v>
      </c>
      <c r="I974" s="189">
        <f t="shared" ca="1" si="117"/>
        <v>0</v>
      </c>
      <c r="J974" s="189" t="e">
        <f t="shared" ca="1" si="118"/>
        <v>#VALUE!</v>
      </c>
      <c r="K974" s="207" t="e">
        <f t="shared" ca="1" si="119"/>
        <v>#VALUE!</v>
      </c>
    </row>
    <row r="975" spans="3:11" x14ac:dyDescent="0.25">
      <c r="C975" s="205" t="str">
        <f t="shared" ca="1" si="112"/>
        <v/>
      </c>
      <c r="D975" s="205" t="str">
        <f t="array" aca="1" ref="D975" ca="1">IFERROR(INDEX(C$41:C$1185,SMALL(IF(C$41:C$1185&lt;&gt;"",ROW(C$41:C$1185)-ROW(C$41)+1),ROWS(D$41:D975))),"")</f>
        <v/>
      </c>
      <c r="E975" s="189" t="e">
        <f t="shared" ca="1" si="113"/>
        <v>#VALUE!</v>
      </c>
      <c r="F975" s="207" t="e">
        <f t="shared" ca="1" si="114"/>
        <v>#VALUE!</v>
      </c>
      <c r="G975" s="189" t="e">
        <f t="shared" ca="1" si="115"/>
        <v>#VALUE!</v>
      </c>
      <c r="H975" s="207" t="e">
        <f t="shared" ca="1" si="116"/>
        <v>#VALUE!</v>
      </c>
      <c r="I975" s="189">
        <f t="shared" ca="1" si="117"/>
        <v>0</v>
      </c>
      <c r="J975" s="189" t="e">
        <f t="shared" ca="1" si="118"/>
        <v>#VALUE!</v>
      </c>
      <c r="K975" s="207" t="e">
        <f t="shared" ca="1" si="119"/>
        <v>#VALUE!</v>
      </c>
    </row>
    <row r="976" spans="3:11" x14ac:dyDescent="0.25">
      <c r="C976" s="205" t="str">
        <f t="shared" ca="1" si="112"/>
        <v/>
      </c>
      <c r="D976" s="205" t="str">
        <f t="array" aca="1" ref="D976" ca="1">IFERROR(INDEX(C$41:C$1185,SMALL(IF(C$41:C$1185&lt;&gt;"",ROW(C$41:C$1185)-ROW(C$41)+1),ROWS(D$41:D976))),"")</f>
        <v/>
      </c>
      <c r="E976" s="189" t="e">
        <f t="shared" ca="1" si="113"/>
        <v>#VALUE!</v>
      </c>
      <c r="F976" s="207" t="e">
        <f t="shared" ca="1" si="114"/>
        <v>#VALUE!</v>
      </c>
      <c r="G976" s="189" t="e">
        <f t="shared" ca="1" si="115"/>
        <v>#VALUE!</v>
      </c>
      <c r="H976" s="207" t="e">
        <f t="shared" ca="1" si="116"/>
        <v>#VALUE!</v>
      </c>
      <c r="I976" s="189">
        <f t="shared" ca="1" si="117"/>
        <v>0</v>
      </c>
      <c r="J976" s="189" t="e">
        <f t="shared" ca="1" si="118"/>
        <v>#VALUE!</v>
      </c>
      <c r="K976" s="207" t="e">
        <f t="shared" ca="1" si="119"/>
        <v>#VALUE!</v>
      </c>
    </row>
    <row r="977" spans="3:11" x14ac:dyDescent="0.25">
      <c r="C977" s="205" t="str">
        <f t="shared" ca="1" si="112"/>
        <v/>
      </c>
      <c r="D977" s="205" t="str">
        <f t="array" aca="1" ref="D977" ca="1">IFERROR(INDEX(C$41:C$1185,SMALL(IF(C$41:C$1185&lt;&gt;"",ROW(C$41:C$1185)-ROW(C$41)+1),ROWS(D$41:D977))),"")</f>
        <v/>
      </c>
      <c r="E977" s="189" t="e">
        <f t="shared" ca="1" si="113"/>
        <v>#VALUE!</v>
      </c>
      <c r="F977" s="207" t="e">
        <f t="shared" ca="1" si="114"/>
        <v>#VALUE!</v>
      </c>
      <c r="G977" s="189" t="e">
        <f t="shared" ca="1" si="115"/>
        <v>#VALUE!</v>
      </c>
      <c r="H977" s="207" t="e">
        <f t="shared" ca="1" si="116"/>
        <v>#VALUE!</v>
      </c>
      <c r="I977" s="189">
        <f t="shared" ca="1" si="117"/>
        <v>0</v>
      </c>
      <c r="J977" s="189" t="e">
        <f t="shared" ca="1" si="118"/>
        <v>#VALUE!</v>
      </c>
      <c r="K977" s="207" t="e">
        <f t="shared" ca="1" si="119"/>
        <v>#VALUE!</v>
      </c>
    </row>
    <row r="978" spans="3:11" x14ac:dyDescent="0.25">
      <c r="C978" s="205" t="str">
        <f t="shared" ca="1" si="112"/>
        <v/>
      </c>
      <c r="D978" s="205" t="str">
        <f t="array" aca="1" ref="D978" ca="1">IFERROR(INDEX(C$41:C$1185,SMALL(IF(C$41:C$1185&lt;&gt;"",ROW(C$41:C$1185)-ROW(C$41)+1),ROWS(D$41:D978))),"")</f>
        <v/>
      </c>
      <c r="E978" s="189" t="e">
        <f t="shared" ca="1" si="113"/>
        <v>#VALUE!</v>
      </c>
      <c r="F978" s="207" t="e">
        <f t="shared" ca="1" si="114"/>
        <v>#VALUE!</v>
      </c>
      <c r="G978" s="189" t="e">
        <f t="shared" ca="1" si="115"/>
        <v>#VALUE!</v>
      </c>
      <c r="H978" s="207" t="e">
        <f t="shared" ca="1" si="116"/>
        <v>#VALUE!</v>
      </c>
      <c r="I978" s="189">
        <f t="shared" ca="1" si="117"/>
        <v>0</v>
      </c>
      <c r="J978" s="189" t="e">
        <f t="shared" ca="1" si="118"/>
        <v>#VALUE!</v>
      </c>
      <c r="K978" s="207" t="e">
        <f t="shared" ca="1" si="119"/>
        <v>#VALUE!</v>
      </c>
    </row>
    <row r="979" spans="3:11" x14ac:dyDescent="0.25">
      <c r="C979" s="205" t="str">
        <f t="shared" ca="1" si="112"/>
        <v/>
      </c>
      <c r="D979" s="205" t="str">
        <f t="array" aca="1" ref="D979" ca="1">IFERROR(INDEX(C$41:C$1185,SMALL(IF(C$41:C$1185&lt;&gt;"",ROW(C$41:C$1185)-ROW(C$41)+1),ROWS(D$41:D979))),"")</f>
        <v/>
      </c>
      <c r="E979" s="189" t="e">
        <f t="shared" ca="1" si="113"/>
        <v>#VALUE!</v>
      </c>
      <c r="F979" s="207" t="e">
        <f t="shared" ca="1" si="114"/>
        <v>#VALUE!</v>
      </c>
      <c r="G979" s="189" t="e">
        <f t="shared" ca="1" si="115"/>
        <v>#VALUE!</v>
      </c>
      <c r="H979" s="207" t="e">
        <f t="shared" ca="1" si="116"/>
        <v>#VALUE!</v>
      </c>
      <c r="I979" s="189">
        <f t="shared" ca="1" si="117"/>
        <v>0</v>
      </c>
      <c r="J979" s="189" t="e">
        <f t="shared" ca="1" si="118"/>
        <v>#VALUE!</v>
      </c>
      <c r="K979" s="207" t="e">
        <f t="shared" ca="1" si="119"/>
        <v>#VALUE!</v>
      </c>
    </row>
    <row r="980" spans="3:11" x14ac:dyDescent="0.25">
      <c r="C980" s="205" t="str">
        <f t="shared" ca="1" si="112"/>
        <v/>
      </c>
      <c r="D980" s="205" t="str">
        <f t="array" aca="1" ref="D980" ca="1">IFERROR(INDEX(C$41:C$1185,SMALL(IF(C$41:C$1185&lt;&gt;"",ROW(C$41:C$1185)-ROW(C$41)+1),ROWS(D$41:D980))),"")</f>
        <v/>
      </c>
      <c r="E980" s="189" t="e">
        <f t="shared" ca="1" si="113"/>
        <v>#VALUE!</v>
      </c>
      <c r="F980" s="207" t="e">
        <f t="shared" ca="1" si="114"/>
        <v>#VALUE!</v>
      </c>
      <c r="G980" s="189" t="e">
        <f t="shared" ca="1" si="115"/>
        <v>#VALUE!</v>
      </c>
      <c r="H980" s="207" t="e">
        <f t="shared" ca="1" si="116"/>
        <v>#VALUE!</v>
      </c>
      <c r="I980" s="189">
        <f t="shared" ca="1" si="117"/>
        <v>0</v>
      </c>
      <c r="J980" s="189" t="e">
        <f t="shared" ca="1" si="118"/>
        <v>#VALUE!</v>
      </c>
      <c r="K980" s="207" t="e">
        <f t="shared" ca="1" si="119"/>
        <v>#VALUE!</v>
      </c>
    </row>
    <row r="981" spans="3:11" x14ac:dyDescent="0.25">
      <c r="C981" s="205" t="str">
        <f t="shared" ca="1" si="112"/>
        <v/>
      </c>
      <c r="D981" s="205" t="str">
        <f t="array" aca="1" ref="D981" ca="1">IFERROR(INDEX(C$41:C$1185,SMALL(IF(C$41:C$1185&lt;&gt;"",ROW(C$41:C$1185)-ROW(C$41)+1),ROWS(D$41:D981))),"")</f>
        <v/>
      </c>
      <c r="E981" s="189" t="e">
        <f t="shared" ca="1" si="113"/>
        <v>#VALUE!</v>
      </c>
      <c r="F981" s="207" t="e">
        <f t="shared" ca="1" si="114"/>
        <v>#VALUE!</v>
      </c>
      <c r="G981" s="189" t="e">
        <f t="shared" ca="1" si="115"/>
        <v>#VALUE!</v>
      </c>
      <c r="H981" s="207" t="e">
        <f t="shared" ca="1" si="116"/>
        <v>#VALUE!</v>
      </c>
      <c r="I981" s="189">
        <f t="shared" ca="1" si="117"/>
        <v>0</v>
      </c>
      <c r="J981" s="189" t="e">
        <f t="shared" ca="1" si="118"/>
        <v>#VALUE!</v>
      </c>
      <c r="K981" s="207" t="e">
        <f t="shared" ca="1" si="119"/>
        <v>#VALUE!</v>
      </c>
    </row>
    <row r="982" spans="3:11" x14ac:dyDescent="0.25">
      <c r="C982" s="205" t="str">
        <f t="shared" ca="1" si="112"/>
        <v/>
      </c>
      <c r="D982" s="205" t="str">
        <f t="array" aca="1" ref="D982" ca="1">IFERROR(INDEX(C$41:C$1185,SMALL(IF(C$41:C$1185&lt;&gt;"",ROW(C$41:C$1185)-ROW(C$41)+1),ROWS(D$41:D982))),"")</f>
        <v/>
      </c>
      <c r="E982" s="189" t="e">
        <f t="shared" ca="1" si="113"/>
        <v>#VALUE!</v>
      </c>
      <c r="F982" s="207" t="e">
        <f t="shared" ca="1" si="114"/>
        <v>#VALUE!</v>
      </c>
      <c r="G982" s="189" t="e">
        <f t="shared" ca="1" si="115"/>
        <v>#VALUE!</v>
      </c>
      <c r="H982" s="207" t="e">
        <f t="shared" ca="1" si="116"/>
        <v>#VALUE!</v>
      </c>
      <c r="I982" s="189">
        <f t="shared" ca="1" si="117"/>
        <v>0</v>
      </c>
      <c r="J982" s="189" t="e">
        <f t="shared" ca="1" si="118"/>
        <v>#VALUE!</v>
      </c>
      <c r="K982" s="207" t="e">
        <f t="shared" ca="1" si="119"/>
        <v>#VALUE!</v>
      </c>
    </row>
    <row r="983" spans="3:11" x14ac:dyDescent="0.25">
      <c r="C983" s="205" t="str">
        <f t="shared" ca="1" si="112"/>
        <v/>
      </c>
      <c r="D983" s="205" t="str">
        <f t="array" aca="1" ref="D983" ca="1">IFERROR(INDEX(C$41:C$1185,SMALL(IF(C$41:C$1185&lt;&gt;"",ROW(C$41:C$1185)-ROW(C$41)+1),ROWS(D$41:D983))),"")</f>
        <v/>
      </c>
      <c r="E983" s="189" t="e">
        <f t="shared" ca="1" si="113"/>
        <v>#VALUE!</v>
      </c>
      <c r="F983" s="207" t="e">
        <f t="shared" ca="1" si="114"/>
        <v>#VALUE!</v>
      </c>
      <c r="G983" s="189" t="e">
        <f t="shared" ca="1" si="115"/>
        <v>#VALUE!</v>
      </c>
      <c r="H983" s="207" t="e">
        <f t="shared" ca="1" si="116"/>
        <v>#VALUE!</v>
      </c>
      <c r="I983" s="189">
        <f t="shared" ca="1" si="117"/>
        <v>0</v>
      </c>
      <c r="J983" s="189" t="e">
        <f t="shared" ca="1" si="118"/>
        <v>#VALUE!</v>
      </c>
      <c r="K983" s="207" t="e">
        <f t="shared" ca="1" si="119"/>
        <v>#VALUE!</v>
      </c>
    </row>
    <row r="984" spans="3:11" x14ac:dyDescent="0.25">
      <c r="C984" s="205" t="str">
        <f t="shared" ca="1" si="112"/>
        <v/>
      </c>
      <c r="D984" s="205" t="str">
        <f t="array" aca="1" ref="D984" ca="1">IFERROR(INDEX(C$41:C$1185,SMALL(IF(C$41:C$1185&lt;&gt;"",ROW(C$41:C$1185)-ROW(C$41)+1),ROWS(D$41:D984))),"")</f>
        <v/>
      </c>
      <c r="E984" s="189" t="e">
        <f t="shared" ca="1" si="113"/>
        <v>#VALUE!</v>
      </c>
      <c r="F984" s="207" t="e">
        <f t="shared" ca="1" si="114"/>
        <v>#VALUE!</v>
      </c>
      <c r="G984" s="189" t="e">
        <f t="shared" ca="1" si="115"/>
        <v>#VALUE!</v>
      </c>
      <c r="H984" s="207" t="e">
        <f t="shared" ca="1" si="116"/>
        <v>#VALUE!</v>
      </c>
      <c r="I984" s="189">
        <f t="shared" ca="1" si="117"/>
        <v>0</v>
      </c>
      <c r="J984" s="189" t="e">
        <f t="shared" ca="1" si="118"/>
        <v>#VALUE!</v>
      </c>
      <c r="K984" s="207" t="e">
        <f t="shared" ca="1" si="119"/>
        <v>#VALUE!</v>
      </c>
    </row>
    <row r="985" spans="3:11" x14ac:dyDescent="0.25">
      <c r="C985" s="205" t="str">
        <f t="shared" ca="1" si="112"/>
        <v/>
      </c>
      <c r="D985" s="205" t="str">
        <f t="array" aca="1" ref="D985" ca="1">IFERROR(INDEX(C$41:C$1185,SMALL(IF(C$41:C$1185&lt;&gt;"",ROW(C$41:C$1185)-ROW(C$41)+1),ROWS(D$41:D985))),"")</f>
        <v/>
      </c>
      <c r="E985" s="189" t="e">
        <f t="shared" ca="1" si="113"/>
        <v>#VALUE!</v>
      </c>
      <c r="F985" s="207" t="e">
        <f t="shared" ca="1" si="114"/>
        <v>#VALUE!</v>
      </c>
      <c r="G985" s="189" t="e">
        <f t="shared" ca="1" si="115"/>
        <v>#VALUE!</v>
      </c>
      <c r="H985" s="207" t="e">
        <f t="shared" ca="1" si="116"/>
        <v>#VALUE!</v>
      </c>
      <c r="I985" s="189">
        <f t="shared" ca="1" si="117"/>
        <v>0</v>
      </c>
      <c r="J985" s="189" t="e">
        <f t="shared" ca="1" si="118"/>
        <v>#VALUE!</v>
      </c>
      <c r="K985" s="207" t="e">
        <f t="shared" ca="1" si="119"/>
        <v>#VALUE!</v>
      </c>
    </row>
    <row r="986" spans="3:11" x14ac:dyDescent="0.25">
      <c r="C986" s="205" t="str">
        <f t="shared" ca="1" si="112"/>
        <v/>
      </c>
      <c r="D986" s="205" t="str">
        <f t="array" aca="1" ref="D986" ca="1">IFERROR(INDEX(C$41:C$1185,SMALL(IF(C$41:C$1185&lt;&gt;"",ROW(C$41:C$1185)-ROW(C$41)+1),ROWS(D$41:D986))),"")</f>
        <v/>
      </c>
      <c r="E986" s="189" t="e">
        <f t="shared" ca="1" si="113"/>
        <v>#VALUE!</v>
      </c>
      <c r="F986" s="207" t="e">
        <f t="shared" ca="1" si="114"/>
        <v>#VALUE!</v>
      </c>
      <c r="G986" s="189" t="e">
        <f t="shared" ca="1" si="115"/>
        <v>#VALUE!</v>
      </c>
      <c r="H986" s="207" t="e">
        <f t="shared" ca="1" si="116"/>
        <v>#VALUE!</v>
      </c>
      <c r="I986" s="189">
        <f t="shared" ca="1" si="117"/>
        <v>0</v>
      </c>
      <c r="J986" s="189" t="e">
        <f t="shared" ca="1" si="118"/>
        <v>#VALUE!</v>
      </c>
      <c r="K986" s="207" t="e">
        <f t="shared" ca="1" si="119"/>
        <v>#VALUE!</v>
      </c>
    </row>
    <row r="987" spans="3:11" x14ac:dyDescent="0.25">
      <c r="C987" s="205" t="str">
        <f t="shared" ca="1" si="112"/>
        <v>IfcFlowTreatmentDevice.ElementoCodifica.ClasseElementoTecnico</v>
      </c>
      <c r="D987" s="205" t="str">
        <f t="array" aca="1" ref="D987" ca="1">IFERROR(INDEX(C$41:C$1185,SMALL(IF(C$41:C$1185&lt;&gt;"",ROW(C$41:C$1185)-ROW(C$41)+1),ROWS(D$41:D987))),"")</f>
        <v/>
      </c>
      <c r="E987" s="189" t="e">
        <f t="shared" ca="1" si="113"/>
        <v>#VALUE!</v>
      </c>
      <c r="F987" s="207" t="e">
        <f t="shared" ca="1" si="114"/>
        <v>#VALUE!</v>
      </c>
      <c r="G987" s="189" t="e">
        <f t="shared" ca="1" si="115"/>
        <v>#VALUE!</v>
      </c>
      <c r="H987" s="207" t="e">
        <f t="shared" ca="1" si="116"/>
        <v>#VALUE!</v>
      </c>
      <c r="I987" s="189">
        <f t="shared" ca="1" si="117"/>
        <v>0</v>
      </c>
      <c r="J987" s="189" t="e">
        <f t="shared" ca="1" si="118"/>
        <v>#VALUE!</v>
      </c>
      <c r="K987" s="207" t="e">
        <f t="shared" ca="1" si="119"/>
        <v>#VALUE!</v>
      </c>
    </row>
    <row r="988" spans="3:11" x14ac:dyDescent="0.25">
      <c r="C988" s="205" t="str">
        <f t="shared" ca="1" si="112"/>
        <v>IfcFlowTreatmentDevice.ElementoFase.Stato</v>
      </c>
      <c r="D988" s="205" t="str">
        <f t="array" aca="1" ref="D988" ca="1">IFERROR(INDEX(C$41:C$1185,SMALL(IF(C$41:C$1185&lt;&gt;"",ROW(C$41:C$1185)-ROW(C$41)+1),ROWS(D$41:D988))),"")</f>
        <v/>
      </c>
      <c r="E988" s="189" t="e">
        <f t="shared" ca="1" si="113"/>
        <v>#VALUE!</v>
      </c>
      <c r="F988" s="207" t="e">
        <f t="shared" ca="1" si="114"/>
        <v>#VALUE!</v>
      </c>
      <c r="G988" s="189" t="e">
        <f t="shared" ca="1" si="115"/>
        <v>#VALUE!</v>
      </c>
      <c r="H988" s="207" t="e">
        <f t="shared" ca="1" si="116"/>
        <v>#VALUE!</v>
      </c>
      <c r="I988" s="189">
        <f t="shared" ca="1" si="117"/>
        <v>0</v>
      </c>
      <c r="J988" s="189" t="e">
        <f t="shared" ca="1" si="118"/>
        <v>#VALUE!</v>
      </c>
      <c r="K988" s="207" t="e">
        <f t="shared" ca="1" si="119"/>
        <v>#VALUE!</v>
      </c>
    </row>
    <row r="989" spans="3:11" x14ac:dyDescent="0.25">
      <c r="C989" s="205" t="str">
        <f t="shared" ca="1" si="112"/>
        <v>IfcFlowTreatmentDevice.ElementoDocumenti.MUM</v>
      </c>
      <c r="D989" s="205" t="str">
        <f t="array" aca="1" ref="D989" ca="1">IFERROR(INDEX(C$41:C$1185,SMALL(IF(C$41:C$1185&lt;&gt;"",ROW(C$41:C$1185)-ROW(C$41)+1),ROWS(D$41:D989))),"")</f>
        <v/>
      </c>
      <c r="E989" s="189" t="e">
        <f t="shared" ca="1" si="113"/>
        <v>#VALUE!</v>
      </c>
      <c r="F989" s="207" t="e">
        <f t="shared" ca="1" si="114"/>
        <v>#VALUE!</v>
      </c>
      <c r="G989" s="189" t="e">
        <f t="shared" ca="1" si="115"/>
        <v>#VALUE!</v>
      </c>
      <c r="H989" s="207" t="e">
        <f t="shared" ca="1" si="116"/>
        <v>#VALUE!</v>
      </c>
      <c r="I989" s="189">
        <f t="shared" ca="1" si="117"/>
        <v>0</v>
      </c>
      <c r="J989" s="189" t="e">
        <f t="shared" ca="1" si="118"/>
        <v>#VALUE!</v>
      </c>
      <c r="K989" s="207" t="e">
        <f t="shared" ca="1" si="119"/>
        <v>#VALUE!</v>
      </c>
    </row>
    <row r="990" spans="3:11" x14ac:dyDescent="0.25">
      <c r="C990" s="205" t="str">
        <f t="shared" ca="1" si="112"/>
        <v>IfcFlowTreatmentDevice.ElementoDocumenti.SchedaTecnica</v>
      </c>
      <c r="D990" s="205" t="str">
        <f t="array" aca="1" ref="D990" ca="1">IFERROR(INDEX(C$41:C$1185,SMALL(IF(C$41:C$1185&lt;&gt;"",ROW(C$41:C$1185)-ROW(C$41)+1),ROWS(D$41:D990))),"")</f>
        <v/>
      </c>
      <c r="E990" s="189" t="e">
        <f t="shared" ca="1" si="113"/>
        <v>#VALUE!</v>
      </c>
      <c r="F990" s="207" t="e">
        <f t="shared" ca="1" si="114"/>
        <v>#VALUE!</v>
      </c>
      <c r="G990" s="189" t="e">
        <f t="shared" ca="1" si="115"/>
        <v>#VALUE!</v>
      </c>
      <c r="H990" s="207" t="e">
        <f t="shared" ca="1" si="116"/>
        <v>#VALUE!</v>
      </c>
      <c r="I990" s="189">
        <f t="shared" ca="1" si="117"/>
        <v>0</v>
      </c>
      <c r="J990" s="189" t="e">
        <f t="shared" ca="1" si="118"/>
        <v>#VALUE!</v>
      </c>
      <c r="K990" s="207" t="e">
        <f t="shared" ca="1" si="119"/>
        <v>#VALUE!</v>
      </c>
    </row>
    <row r="991" spans="3:11" x14ac:dyDescent="0.25">
      <c r="C991" s="205" t="str">
        <f t="shared" ca="1" si="112"/>
        <v>IfcFlowTreatmentDevice.ElementoDocumenti.Website</v>
      </c>
      <c r="D991" s="205" t="str">
        <f t="array" aca="1" ref="D991" ca="1">IFERROR(INDEX(C$41:C$1185,SMALL(IF(C$41:C$1185&lt;&gt;"",ROW(C$41:C$1185)-ROW(C$41)+1),ROWS(D$41:D991))),"")</f>
        <v/>
      </c>
      <c r="E991" s="189" t="e">
        <f t="shared" ca="1" si="113"/>
        <v>#VALUE!</v>
      </c>
      <c r="F991" s="207" t="e">
        <f t="shared" ca="1" si="114"/>
        <v>#VALUE!</v>
      </c>
      <c r="G991" s="189" t="e">
        <f t="shared" ca="1" si="115"/>
        <v>#VALUE!</v>
      </c>
      <c r="H991" s="207" t="e">
        <f t="shared" ca="1" si="116"/>
        <v>#VALUE!</v>
      </c>
      <c r="I991" s="189">
        <f t="shared" ca="1" si="117"/>
        <v>0</v>
      </c>
      <c r="J991" s="189" t="e">
        <f t="shared" ca="1" si="118"/>
        <v>#VALUE!</v>
      </c>
      <c r="K991" s="207" t="e">
        <f t="shared" ca="1" si="119"/>
        <v>#VALUE!</v>
      </c>
    </row>
    <row r="992" spans="3:11" x14ac:dyDescent="0.25">
      <c r="C992" s="205" t="str">
        <f t="shared" ca="1" si="112"/>
        <v>IfcFlowTreatmentDevice.ElementoDocumenti.DB</v>
      </c>
      <c r="D992" s="205" t="str">
        <f t="array" aca="1" ref="D992" ca="1">IFERROR(INDEX(C$41:C$1185,SMALL(IF(C$41:C$1185&lt;&gt;"",ROW(C$41:C$1185)-ROW(C$41)+1),ROWS(D$41:D992))),"")</f>
        <v/>
      </c>
      <c r="E992" s="189" t="e">
        <f t="shared" ca="1" si="113"/>
        <v>#VALUE!</v>
      </c>
      <c r="F992" s="207" t="e">
        <f t="shared" ca="1" si="114"/>
        <v>#VALUE!</v>
      </c>
      <c r="G992" s="189" t="e">
        <f t="shared" ca="1" si="115"/>
        <v>#VALUE!</v>
      </c>
      <c r="H992" s="207" t="e">
        <f t="shared" ca="1" si="116"/>
        <v>#VALUE!</v>
      </c>
      <c r="I992" s="189">
        <f t="shared" ca="1" si="117"/>
        <v>0</v>
      </c>
      <c r="J992" s="189" t="e">
        <f t="shared" ca="1" si="118"/>
        <v>#VALUE!</v>
      </c>
      <c r="K992" s="207" t="e">
        <f t="shared" ca="1" si="119"/>
        <v>#VALUE!</v>
      </c>
    </row>
    <row r="993" spans="3:11" x14ac:dyDescent="0.25">
      <c r="C993" s="205" t="str">
        <f t="shared" ca="1" si="112"/>
        <v>IfcFlowTreatmentDevice.ElementoDocumenti.CertProd</v>
      </c>
      <c r="D993" s="205" t="str">
        <f t="array" aca="1" ref="D993" ca="1">IFERROR(INDEX(C$41:C$1185,SMALL(IF(C$41:C$1185&lt;&gt;"",ROW(C$41:C$1185)-ROW(C$41)+1),ROWS(D$41:D993))),"")</f>
        <v/>
      </c>
      <c r="E993" s="189" t="e">
        <f t="shared" ca="1" si="113"/>
        <v>#VALUE!</v>
      </c>
      <c r="F993" s="207" t="e">
        <f t="shared" ca="1" si="114"/>
        <v>#VALUE!</v>
      </c>
      <c r="G993" s="189" t="e">
        <f t="shared" ca="1" si="115"/>
        <v>#VALUE!</v>
      </c>
      <c r="H993" s="207" t="e">
        <f t="shared" ca="1" si="116"/>
        <v>#VALUE!</v>
      </c>
      <c r="I993" s="189">
        <f t="shared" ca="1" si="117"/>
        <v>0</v>
      </c>
      <c r="J993" s="189" t="e">
        <f t="shared" ca="1" si="118"/>
        <v>#VALUE!</v>
      </c>
      <c r="K993" s="207" t="e">
        <f t="shared" ca="1" si="119"/>
        <v>#VALUE!</v>
      </c>
    </row>
    <row r="994" spans="3:11" x14ac:dyDescent="0.25">
      <c r="C994" s="205" t="str">
        <f t="shared" ca="1" si="112"/>
        <v>IfcFlowTreatmentDevice.ElementoDocumenti.SertSupl</v>
      </c>
      <c r="D994" s="205" t="str">
        <f t="array" aca="1" ref="D994" ca="1">IFERROR(INDEX(C$41:C$1185,SMALL(IF(C$41:C$1185&lt;&gt;"",ROW(C$41:C$1185)-ROW(C$41)+1),ROWS(D$41:D994))),"")</f>
        <v/>
      </c>
      <c r="E994" s="189" t="e">
        <f t="shared" ca="1" si="113"/>
        <v>#VALUE!</v>
      </c>
      <c r="F994" s="207" t="e">
        <f t="shared" ca="1" si="114"/>
        <v>#VALUE!</v>
      </c>
      <c r="G994" s="189" t="e">
        <f t="shared" ca="1" si="115"/>
        <v>#VALUE!</v>
      </c>
      <c r="H994" s="207" t="e">
        <f t="shared" ca="1" si="116"/>
        <v>#VALUE!</v>
      </c>
      <c r="I994" s="189">
        <f t="shared" ca="1" si="117"/>
        <v>0</v>
      </c>
      <c r="J994" s="189" t="e">
        <f t="shared" ca="1" si="118"/>
        <v>#VALUE!</v>
      </c>
      <c r="K994" s="207" t="e">
        <f t="shared" ca="1" si="119"/>
        <v>#VALUE!</v>
      </c>
    </row>
    <row r="995" spans="3:11" x14ac:dyDescent="0.25">
      <c r="C995" s="205" t="str">
        <f t="shared" ca="1" si="112"/>
        <v>IfcFlowTreatmentDevice.ElementoDocumenti.CertOmo</v>
      </c>
      <c r="D995" s="205" t="str">
        <f t="array" aca="1" ref="D995" ca="1">IFERROR(INDEX(C$41:C$1185,SMALL(IF(C$41:C$1185&lt;&gt;"",ROW(C$41:C$1185)-ROW(C$41)+1),ROWS(D$41:D995))),"")</f>
        <v/>
      </c>
      <c r="E995" s="189" t="e">
        <f t="shared" ca="1" si="113"/>
        <v>#VALUE!</v>
      </c>
      <c r="F995" s="207" t="e">
        <f t="shared" ca="1" si="114"/>
        <v>#VALUE!</v>
      </c>
      <c r="G995" s="189" t="e">
        <f t="shared" ca="1" si="115"/>
        <v>#VALUE!</v>
      </c>
      <c r="H995" s="207" t="e">
        <f t="shared" ca="1" si="116"/>
        <v>#VALUE!</v>
      </c>
      <c r="I995" s="189">
        <f t="shared" ca="1" si="117"/>
        <v>0</v>
      </c>
      <c r="J995" s="189" t="e">
        <f t="shared" ca="1" si="118"/>
        <v>#VALUE!</v>
      </c>
      <c r="K995" s="207" t="e">
        <f t="shared" ca="1" si="119"/>
        <v>#VALUE!</v>
      </c>
    </row>
    <row r="996" spans="3:11" x14ac:dyDescent="0.25">
      <c r="C996" s="205" t="str">
        <f t="shared" ca="1" si="112"/>
        <v>IfcFlowTreatmentDevice.ElementoDocumenti.SchedaMontaggio</v>
      </c>
      <c r="D996" s="205" t="str">
        <f t="array" aca="1" ref="D996" ca="1">IFERROR(INDEX(C$41:C$1185,SMALL(IF(C$41:C$1185&lt;&gt;"",ROW(C$41:C$1185)-ROW(C$41)+1),ROWS(D$41:D996))),"")</f>
        <v/>
      </c>
      <c r="E996" s="189" t="e">
        <f t="shared" ca="1" si="113"/>
        <v>#VALUE!</v>
      </c>
      <c r="F996" s="207" t="e">
        <f t="shared" ca="1" si="114"/>
        <v>#VALUE!</v>
      </c>
      <c r="G996" s="189" t="e">
        <f t="shared" ca="1" si="115"/>
        <v>#VALUE!</v>
      </c>
      <c r="H996" s="207" t="e">
        <f t="shared" ca="1" si="116"/>
        <v>#VALUE!</v>
      </c>
      <c r="I996" s="189">
        <f t="shared" ca="1" si="117"/>
        <v>0</v>
      </c>
      <c r="J996" s="189" t="e">
        <f t="shared" ca="1" si="118"/>
        <v>#VALUE!</v>
      </c>
      <c r="K996" s="207" t="e">
        <f t="shared" ca="1" si="119"/>
        <v>#VALUE!</v>
      </c>
    </row>
    <row r="997" spans="3:11" x14ac:dyDescent="0.25">
      <c r="C997" s="205" t="str">
        <f t="shared" ca="1" si="112"/>
        <v>IfcFlowTreatmentDevice.ElementoDocumenti.Installazione</v>
      </c>
      <c r="D997" s="205" t="str">
        <f t="array" aca="1" ref="D997" ca="1">IFERROR(INDEX(C$41:C$1185,SMALL(IF(C$41:C$1185&lt;&gt;"",ROW(C$41:C$1185)-ROW(C$41)+1),ROWS(D$41:D997))),"")</f>
        <v/>
      </c>
      <c r="E997" s="189" t="e">
        <f t="shared" ca="1" si="113"/>
        <v>#VALUE!</v>
      </c>
      <c r="F997" s="207" t="e">
        <f t="shared" ca="1" si="114"/>
        <v>#VALUE!</v>
      </c>
      <c r="G997" s="189" t="e">
        <f t="shared" ca="1" si="115"/>
        <v>#VALUE!</v>
      </c>
      <c r="H997" s="207" t="e">
        <f t="shared" ca="1" si="116"/>
        <v>#VALUE!</v>
      </c>
      <c r="I997" s="189">
        <f t="shared" ca="1" si="117"/>
        <v>0</v>
      </c>
      <c r="J997" s="189" t="e">
        <f t="shared" ca="1" si="118"/>
        <v>#VALUE!</v>
      </c>
      <c r="K997" s="207" t="e">
        <f t="shared" ca="1" si="119"/>
        <v>#VALUE!</v>
      </c>
    </row>
    <row r="998" spans="3:11" x14ac:dyDescent="0.25">
      <c r="C998" s="205" t="str">
        <f t="shared" ca="1" si="112"/>
        <v>IfcFlowTreatmentDevice.ElementoDocumenti.MatSupp</v>
      </c>
      <c r="D998" s="205" t="str">
        <f t="array" aca="1" ref="D998" ca="1">IFERROR(INDEX(C$41:C$1185,SMALL(IF(C$41:C$1185&lt;&gt;"",ROW(C$41:C$1185)-ROW(C$41)+1),ROWS(D$41:D998))),"")</f>
        <v/>
      </c>
      <c r="E998" s="189" t="e">
        <f t="shared" ca="1" si="113"/>
        <v>#VALUE!</v>
      </c>
      <c r="F998" s="207" t="e">
        <f t="shared" ca="1" si="114"/>
        <v>#VALUE!</v>
      </c>
      <c r="G998" s="189" t="e">
        <f t="shared" ca="1" si="115"/>
        <v>#VALUE!</v>
      </c>
      <c r="H998" s="207" t="e">
        <f t="shared" ca="1" si="116"/>
        <v>#VALUE!</v>
      </c>
      <c r="I998" s="189">
        <f t="shared" ca="1" si="117"/>
        <v>0</v>
      </c>
      <c r="J998" s="189" t="e">
        <f t="shared" ca="1" si="118"/>
        <v>#VALUE!</v>
      </c>
      <c r="K998" s="207" t="e">
        <f t="shared" ca="1" si="119"/>
        <v>#VALUE!</v>
      </c>
    </row>
    <row r="999" spans="3:11" x14ac:dyDescent="0.25">
      <c r="C999" s="205" t="str">
        <f t="shared" ca="1" si="112"/>
        <v>IfcFlowTreatmentDevice.ElementoDocumenti.Collaudo</v>
      </c>
      <c r="D999" s="205" t="str">
        <f t="array" aca="1" ref="D999" ca="1">IFERROR(INDEX(C$41:C$1185,SMALL(IF(C$41:C$1185&lt;&gt;"",ROW(C$41:C$1185)-ROW(C$41)+1),ROWS(D$41:D999))),"")</f>
        <v/>
      </c>
      <c r="E999" s="189" t="e">
        <f t="shared" ca="1" si="113"/>
        <v>#VALUE!</v>
      </c>
      <c r="F999" s="207" t="e">
        <f t="shared" ca="1" si="114"/>
        <v>#VALUE!</v>
      </c>
      <c r="G999" s="189" t="e">
        <f t="shared" ca="1" si="115"/>
        <v>#VALUE!</v>
      </c>
      <c r="H999" s="207" t="e">
        <f t="shared" ca="1" si="116"/>
        <v>#VALUE!</v>
      </c>
      <c r="I999" s="189">
        <f t="shared" ca="1" si="117"/>
        <v>0</v>
      </c>
      <c r="J999" s="189" t="e">
        <f t="shared" ca="1" si="118"/>
        <v>#VALUE!</v>
      </c>
      <c r="K999" s="207" t="e">
        <f t="shared" ca="1" si="119"/>
        <v>#VALUE!</v>
      </c>
    </row>
    <row r="1000" spans="3:11" x14ac:dyDescent="0.25">
      <c r="C1000" s="205" t="str">
        <f t="shared" ca="1" si="112"/>
        <v>IfcFlowTreatmentDevice.ElementoDocumenti.Conformità</v>
      </c>
      <c r="D1000" s="205" t="str">
        <f t="array" aca="1" ref="D1000" ca="1">IFERROR(INDEX(C$41:C$1185,SMALL(IF(C$41:C$1185&lt;&gt;"",ROW(C$41:C$1185)-ROW(C$41)+1),ROWS(D$41:D1000))),"")</f>
        <v/>
      </c>
      <c r="E1000" s="189" t="e">
        <f t="shared" ca="1" si="113"/>
        <v>#VALUE!</v>
      </c>
      <c r="F1000" s="207" t="e">
        <f t="shared" ca="1" si="114"/>
        <v>#VALUE!</v>
      </c>
      <c r="G1000" s="189" t="e">
        <f t="shared" ca="1" si="115"/>
        <v>#VALUE!</v>
      </c>
      <c r="H1000" s="207" t="e">
        <f t="shared" ca="1" si="116"/>
        <v>#VALUE!</v>
      </c>
      <c r="I1000" s="189">
        <f t="shared" ca="1" si="117"/>
        <v>0</v>
      </c>
      <c r="J1000" s="189" t="e">
        <f t="shared" ca="1" si="118"/>
        <v>#VALUE!</v>
      </c>
      <c r="K1000" s="207" t="e">
        <f t="shared" ca="1" si="119"/>
        <v>#VALUE!</v>
      </c>
    </row>
    <row r="1001" spans="3:11" x14ac:dyDescent="0.25">
      <c r="C1001" s="205" t="str">
        <f t="shared" ref="C1001:C1064" ca="1" si="120">OFFSET($C$5,(ROW()-ROW($C$40)-1)-(ROW($C$36)-ROW($C$5)+1)*ROUNDDOWN((ROW()-ROW($C$40)-1)/(ROW($C$36)-ROW($C$5)+1),0),ROUNDDOWN((ROW()-ROW($C$40)-1)/(ROW($C$36)-ROW($C$5)+1),0))</f>
        <v>IfcTransportElement.ElementoDatiAnagrafici.Numero_di_serie</v>
      </c>
      <c r="D1001" s="205" t="str">
        <f t="array" aca="1" ref="D1001" ca="1">IFERROR(INDEX(C$41:C$1185,SMALL(IF(C$41:C$1185&lt;&gt;"",ROW(C$41:C$1185)-ROW(C$41)+1),ROWS(D$41:D1001))),"")</f>
        <v/>
      </c>
      <c r="E1001" s="189" t="e">
        <f t="shared" ca="1" si="113"/>
        <v>#VALUE!</v>
      </c>
      <c r="F1001" s="207" t="e">
        <f t="shared" ca="1" si="114"/>
        <v>#VALUE!</v>
      </c>
      <c r="G1001" s="189" t="e">
        <f t="shared" ca="1" si="115"/>
        <v>#VALUE!</v>
      </c>
      <c r="H1001" s="207" t="e">
        <f t="shared" ca="1" si="116"/>
        <v>#VALUE!</v>
      </c>
      <c r="I1001" s="189">
        <f t="shared" ca="1" si="117"/>
        <v>0</v>
      </c>
      <c r="J1001" s="189" t="e">
        <f t="shared" ca="1" si="118"/>
        <v>#VALUE!</v>
      </c>
      <c r="K1001" s="207" t="e">
        <f t="shared" ca="1" si="119"/>
        <v>#VALUE!</v>
      </c>
    </row>
    <row r="1002" spans="3:11" x14ac:dyDescent="0.25">
      <c r="C1002" s="205" t="str">
        <f t="shared" ca="1" si="120"/>
        <v>IfcTransportElement.ElementoDatiAnagrafici.Fornitore</v>
      </c>
      <c r="D1002" s="205" t="str">
        <f t="array" aca="1" ref="D1002" ca="1">IFERROR(INDEX(C$41:C$1185,SMALL(IF(C$41:C$1185&lt;&gt;"",ROW(C$41:C$1185)-ROW(C$41)+1),ROWS(D$41:D1002))),"")</f>
        <v/>
      </c>
      <c r="E1002" s="189" t="e">
        <f t="shared" ref="E1002:E1065" ca="1" si="121">FIND(".",D1002)</f>
        <v>#VALUE!</v>
      </c>
      <c r="F1002" s="207" t="e">
        <f t="shared" ref="F1002:F1065" ca="1" si="122">LEFT(D1002,E1002-1)</f>
        <v>#VALUE!</v>
      </c>
      <c r="G1002" s="189" t="e">
        <f t="shared" ref="G1002:G1065" ca="1" si="123">FIND(".",D1002,E1002+1)</f>
        <v>#VALUE!</v>
      </c>
      <c r="H1002" s="207" t="e">
        <f t="shared" ref="H1002:H1065" ca="1" si="124">MID(D1002,E1002+1,G1002-E1002-1)</f>
        <v>#VALUE!</v>
      </c>
      <c r="I1002" s="189">
        <f t="shared" ref="I1002:I1065" ca="1" si="125">LEN(D1002)</f>
        <v>0</v>
      </c>
      <c r="J1002" s="189" t="e">
        <f t="shared" ref="J1002:J1065" ca="1" si="126">I1002-G1002</f>
        <v>#VALUE!</v>
      </c>
      <c r="K1002" s="207" t="e">
        <f t="shared" ref="K1002:K1065" ca="1" si="127">MID(D1002,G1002+1,J1002)</f>
        <v>#VALUE!</v>
      </c>
    </row>
    <row r="1003" spans="3:11" x14ac:dyDescent="0.25">
      <c r="C1003" s="205" t="str">
        <f t="shared" ca="1" si="120"/>
        <v>IfcTransportElement.ElementoDatiAnagrafici.Installatore</v>
      </c>
      <c r="D1003" s="205" t="str">
        <f t="array" aca="1" ref="D1003" ca="1">IFERROR(INDEX(C$41:C$1185,SMALL(IF(C$41:C$1185&lt;&gt;"",ROW(C$41:C$1185)-ROW(C$41)+1),ROWS(D$41:D1003))),"")</f>
        <v/>
      </c>
      <c r="E1003" s="189" t="e">
        <f t="shared" ca="1" si="121"/>
        <v>#VALUE!</v>
      </c>
      <c r="F1003" s="207" t="e">
        <f t="shared" ca="1" si="122"/>
        <v>#VALUE!</v>
      </c>
      <c r="G1003" s="189" t="e">
        <f t="shared" ca="1" si="123"/>
        <v>#VALUE!</v>
      </c>
      <c r="H1003" s="207" t="e">
        <f t="shared" ca="1" si="124"/>
        <v>#VALUE!</v>
      </c>
      <c r="I1003" s="189">
        <f t="shared" ca="1" si="125"/>
        <v>0</v>
      </c>
      <c r="J1003" s="189" t="e">
        <f t="shared" ca="1" si="126"/>
        <v>#VALUE!</v>
      </c>
      <c r="K1003" s="207" t="e">
        <f t="shared" ca="1" si="127"/>
        <v>#VALUE!</v>
      </c>
    </row>
    <row r="1004" spans="3:11" x14ac:dyDescent="0.25">
      <c r="C1004" s="205" t="str">
        <f t="shared" ca="1" si="120"/>
        <v>IfcTransportElement.ElementoDatiAnagrafici.Descrizione</v>
      </c>
      <c r="D1004" s="205" t="str">
        <f t="array" aca="1" ref="D1004" ca="1">IFERROR(INDEX(C$41:C$1185,SMALL(IF(C$41:C$1185&lt;&gt;"",ROW(C$41:C$1185)-ROW(C$41)+1),ROWS(D$41:D1004))),"")</f>
        <v/>
      </c>
      <c r="E1004" s="189" t="e">
        <f t="shared" ca="1" si="121"/>
        <v>#VALUE!</v>
      </c>
      <c r="F1004" s="207" t="e">
        <f t="shared" ca="1" si="122"/>
        <v>#VALUE!</v>
      </c>
      <c r="G1004" s="189" t="e">
        <f t="shared" ca="1" si="123"/>
        <v>#VALUE!</v>
      </c>
      <c r="H1004" s="207" t="e">
        <f t="shared" ca="1" si="124"/>
        <v>#VALUE!</v>
      </c>
      <c r="I1004" s="189">
        <f t="shared" ca="1" si="125"/>
        <v>0</v>
      </c>
      <c r="J1004" s="189" t="e">
        <f t="shared" ca="1" si="126"/>
        <v>#VALUE!</v>
      </c>
      <c r="K1004" s="207" t="e">
        <f t="shared" ca="1" si="127"/>
        <v>#VALUE!</v>
      </c>
    </row>
    <row r="1005" spans="3:11" x14ac:dyDescent="0.25">
      <c r="C1005" s="205" t="str">
        <f t="shared" ca="1" si="120"/>
        <v>IfcTransportElement.ElementoDatiAnagrafici.Modello</v>
      </c>
      <c r="D1005" s="205" t="str">
        <f t="array" aca="1" ref="D1005" ca="1">IFERROR(INDEX(C$41:C$1185,SMALL(IF(C$41:C$1185&lt;&gt;"",ROW(C$41:C$1185)-ROW(C$41)+1),ROWS(D$41:D1005))),"")</f>
        <v/>
      </c>
      <c r="E1005" s="189" t="e">
        <f t="shared" ca="1" si="121"/>
        <v>#VALUE!</v>
      </c>
      <c r="F1005" s="207" t="e">
        <f t="shared" ca="1" si="122"/>
        <v>#VALUE!</v>
      </c>
      <c r="G1005" s="189" t="e">
        <f t="shared" ca="1" si="123"/>
        <v>#VALUE!</v>
      </c>
      <c r="H1005" s="207" t="e">
        <f t="shared" ca="1" si="124"/>
        <v>#VALUE!</v>
      </c>
      <c r="I1005" s="189">
        <f t="shared" ca="1" si="125"/>
        <v>0</v>
      </c>
      <c r="J1005" s="189" t="e">
        <f t="shared" ca="1" si="126"/>
        <v>#VALUE!</v>
      </c>
      <c r="K1005" s="207" t="e">
        <f t="shared" ca="1" si="127"/>
        <v>#VALUE!</v>
      </c>
    </row>
    <row r="1006" spans="3:11" x14ac:dyDescent="0.25">
      <c r="C1006" s="205" t="str">
        <f t="shared" ca="1" si="120"/>
        <v>IfcTransportElement.ElementoDatiAnagrafici.Produttore</v>
      </c>
      <c r="D1006" s="205" t="str">
        <f t="array" aca="1" ref="D1006" ca="1">IFERROR(INDEX(C$41:C$1185,SMALL(IF(C$41:C$1185&lt;&gt;"",ROW(C$41:C$1185)-ROW(C$41)+1),ROWS(D$41:D1006))),"")</f>
        <v/>
      </c>
      <c r="E1006" s="189" t="e">
        <f t="shared" ca="1" si="121"/>
        <v>#VALUE!</v>
      </c>
      <c r="F1006" s="207" t="e">
        <f t="shared" ca="1" si="122"/>
        <v>#VALUE!</v>
      </c>
      <c r="G1006" s="189" t="e">
        <f t="shared" ca="1" si="123"/>
        <v>#VALUE!</v>
      </c>
      <c r="H1006" s="207" t="e">
        <f t="shared" ca="1" si="124"/>
        <v>#VALUE!</v>
      </c>
      <c r="I1006" s="189">
        <f t="shared" ca="1" si="125"/>
        <v>0</v>
      </c>
      <c r="J1006" s="189" t="e">
        <f t="shared" ca="1" si="126"/>
        <v>#VALUE!</v>
      </c>
      <c r="K1006" s="207" t="e">
        <f t="shared" ca="1" si="127"/>
        <v>#VALUE!</v>
      </c>
    </row>
    <row r="1007" spans="3:11" x14ac:dyDescent="0.25">
      <c r="C1007" s="205" t="str">
        <f t="shared" ca="1" si="120"/>
        <v/>
      </c>
      <c r="D1007" s="205" t="str">
        <f t="array" aca="1" ref="D1007" ca="1">IFERROR(INDEX(C$41:C$1185,SMALL(IF(C$41:C$1185&lt;&gt;"",ROW(C$41:C$1185)-ROW(C$41)+1),ROWS(D$41:D1007))),"")</f>
        <v/>
      </c>
      <c r="E1007" s="189" t="e">
        <f t="shared" ca="1" si="121"/>
        <v>#VALUE!</v>
      </c>
      <c r="F1007" s="207" t="e">
        <f t="shared" ca="1" si="122"/>
        <v>#VALUE!</v>
      </c>
      <c r="G1007" s="189" t="e">
        <f t="shared" ca="1" si="123"/>
        <v>#VALUE!</v>
      </c>
      <c r="H1007" s="207" t="e">
        <f t="shared" ca="1" si="124"/>
        <v>#VALUE!</v>
      </c>
      <c r="I1007" s="189">
        <f t="shared" ca="1" si="125"/>
        <v>0</v>
      </c>
      <c r="J1007" s="189" t="e">
        <f t="shared" ca="1" si="126"/>
        <v>#VALUE!</v>
      </c>
      <c r="K1007" s="207" t="e">
        <f t="shared" ca="1" si="127"/>
        <v>#VALUE!</v>
      </c>
    </row>
    <row r="1008" spans="3:11" x14ac:dyDescent="0.25">
      <c r="C1008" s="205" t="str">
        <f t="shared" ca="1" si="120"/>
        <v>IfcTransportElement.ElementoDatiQualitativi.AccessibilitaDisabili</v>
      </c>
      <c r="D1008" s="205" t="str">
        <f t="array" aca="1" ref="D1008" ca="1">IFERROR(INDEX(C$41:C$1185,SMALL(IF(C$41:C$1185&lt;&gt;"",ROW(C$41:C$1185)-ROW(C$41)+1),ROWS(D$41:D1008))),"")</f>
        <v/>
      </c>
      <c r="E1008" s="189" t="e">
        <f t="shared" ca="1" si="121"/>
        <v>#VALUE!</v>
      </c>
      <c r="F1008" s="207" t="e">
        <f t="shared" ca="1" si="122"/>
        <v>#VALUE!</v>
      </c>
      <c r="G1008" s="189" t="e">
        <f t="shared" ca="1" si="123"/>
        <v>#VALUE!</v>
      </c>
      <c r="H1008" s="207" t="e">
        <f t="shared" ca="1" si="124"/>
        <v>#VALUE!</v>
      </c>
      <c r="I1008" s="189">
        <f t="shared" ca="1" si="125"/>
        <v>0</v>
      </c>
      <c r="J1008" s="189" t="e">
        <f t="shared" ca="1" si="126"/>
        <v>#VALUE!</v>
      </c>
      <c r="K1008" s="207" t="e">
        <f t="shared" ca="1" si="127"/>
        <v>#VALUE!</v>
      </c>
    </row>
    <row r="1009" spans="3:11" x14ac:dyDescent="0.25">
      <c r="C1009" s="205" t="str">
        <f t="shared" ca="1" si="120"/>
        <v/>
      </c>
      <c r="D1009" s="205" t="str">
        <f t="array" aca="1" ref="D1009" ca="1">IFERROR(INDEX(C$41:C$1185,SMALL(IF(C$41:C$1185&lt;&gt;"",ROW(C$41:C$1185)-ROW(C$41)+1),ROWS(D$41:D1009))),"")</f>
        <v/>
      </c>
      <c r="E1009" s="189" t="e">
        <f t="shared" ca="1" si="121"/>
        <v>#VALUE!</v>
      </c>
      <c r="F1009" s="207" t="e">
        <f t="shared" ca="1" si="122"/>
        <v>#VALUE!</v>
      </c>
      <c r="G1009" s="189" t="e">
        <f t="shared" ca="1" si="123"/>
        <v>#VALUE!</v>
      </c>
      <c r="H1009" s="207" t="e">
        <f t="shared" ca="1" si="124"/>
        <v>#VALUE!</v>
      </c>
      <c r="I1009" s="189">
        <f t="shared" ca="1" si="125"/>
        <v>0</v>
      </c>
      <c r="J1009" s="189" t="e">
        <f t="shared" ca="1" si="126"/>
        <v>#VALUE!</v>
      </c>
      <c r="K1009" s="207" t="e">
        <f t="shared" ca="1" si="127"/>
        <v>#VALUE!</v>
      </c>
    </row>
    <row r="1010" spans="3:11" x14ac:dyDescent="0.25">
      <c r="C1010" s="205" t="str">
        <f t="shared" ca="1" si="120"/>
        <v>IfcTransportElement.ElementoDatiQualitativi.Esterno</v>
      </c>
      <c r="D1010" s="205" t="str">
        <f t="array" aca="1" ref="D1010" ca="1">IFERROR(INDEX(C$41:C$1185,SMALL(IF(C$41:C$1185&lt;&gt;"",ROW(C$41:C$1185)-ROW(C$41)+1),ROWS(D$41:D1010))),"")</f>
        <v/>
      </c>
      <c r="E1010" s="189" t="e">
        <f t="shared" ca="1" si="121"/>
        <v>#VALUE!</v>
      </c>
      <c r="F1010" s="207" t="e">
        <f t="shared" ca="1" si="122"/>
        <v>#VALUE!</v>
      </c>
      <c r="G1010" s="189" t="e">
        <f t="shared" ca="1" si="123"/>
        <v>#VALUE!</v>
      </c>
      <c r="H1010" s="207" t="e">
        <f t="shared" ca="1" si="124"/>
        <v>#VALUE!</v>
      </c>
      <c r="I1010" s="189">
        <f t="shared" ca="1" si="125"/>
        <v>0</v>
      </c>
      <c r="J1010" s="189" t="e">
        <f t="shared" ca="1" si="126"/>
        <v>#VALUE!</v>
      </c>
      <c r="K1010" s="207" t="e">
        <f t="shared" ca="1" si="127"/>
        <v>#VALUE!</v>
      </c>
    </row>
    <row r="1011" spans="3:11" x14ac:dyDescent="0.25">
      <c r="C1011" s="205" t="str">
        <f t="shared" ca="1" si="120"/>
        <v/>
      </c>
      <c r="D1011" s="205" t="str">
        <f t="array" aca="1" ref="D1011" ca="1">IFERROR(INDEX(C$41:C$1185,SMALL(IF(C$41:C$1185&lt;&gt;"",ROW(C$41:C$1185)-ROW(C$41)+1),ROWS(D$41:D1011))),"")</f>
        <v/>
      </c>
      <c r="E1011" s="189" t="e">
        <f t="shared" ca="1" si="121"/>
        <v>#VALUE!</v>
      </c>
      <c r="F1011" s="207" t="e">
        <f t="shared" ca="1" si="122"/>
        <v>#VALUE!</v>
      </c>
      <c r="G1011" s="189" t="e">
        <f t="shared" ca="1" si="123"/>
        <v>#VALUE!</v>
      </c>
      <c r="H1011" s="207" t="e">
        <f t="shared" ca="1" si="124"/>
        <v>#VALUE!</v>
      </c>
      <c r="I1011" s="189">
        <f t="shared" ca="1" si="125"/>
        <v>0</v>
      </c>
      <c r="J1011" s="189" t="e">
        <f t="shared" ca="1" si="126"/>
        <v>#VALUE!</v>
      </c>
      <c r="K1011" s="207" t="e">
        <f t="shared" ca="1" si="127"/>
        <v>#VALUE!</v>
      </c>
    </row>
    <row r="1012" spans="3:11" x14ac:dyDescent="0.25">
      <c r="C1012" s="205" t="str">
        <f t="shared" ca="1" si="120"/>
        <v/>
      </c>
      <c r="D1012" s="205" t="str">
        <f t="array" aca="1" ref="D1012" ca="1">IFERROR(INDEX(C$41:C$1185,SMALL(IF(C$41:C$1185&lt;&gt;"",ROW(C$41:C$1185)-ROW(C$41)+1),ROWS(D$41:D1012))),"")</f>
        <v/>
      </c>
      <c r="E1012" s="189" t="e">
        <f t="shared" ca="1" si="121"/>
        <v>#VALUE!</v>
      </c>
      <c r="F1012" s="207" t="e">
        <f t="shared" ca="1" si="122"/>
        <v>#VALUE!</v>
      </c>
      <c r="G1012" s="189" t="e">
        <f t="shared" ca="1" si="123"/>
        <v>#VALUE!</v>
      </c>
      <c r="H1012" s="207" t="e">
        <f t="shared" ca="1" si="124"/>
        <v>#VALUE!</v>
      </c>
      <c r="I1012" s="189">
        <f t="shared" ca="1" si="125"/>
        <v>0</v>
      </c>
      <c r="J1012" s="189" t="e">
        <f t="shared" ca="1" si="126"/>
        <v>#VALUE!</v>
      </c>
      <c r="K1012" s="207" t="e">
        <f t="shared" ca="1" si="127"/>
        <v>#VALUE!</v>
      </c>
    </row>
    <row r="1013" spans="3:11" x14ac:dyDescent="0.25">
      <c r="C1013" s="205" t="str">
        <f t="shared" ca="1" si="120"/>
        <v/>
      </c>
      <c r="D1013" s="205" t="str">
        <f t="array" aca="1" ref="D1013" ca="1">IFERROR(INDEX(C$41:C$1185,SMALL(IF(C$41:C$1185&lt;&gt;"",ROW(C$41:C$1185)-ROW(C$41)+1),ROWS(D$41:D1013))),"")</f>
        <v/>
      </c>
      <c r="E1013" s="189" t="e">
        <f t="shared" ca="1" si="121"/>
        <v>#VALUE!</v>
      </c>
      <c r="F1013" s="207" t="e">
        <f t="shared" ca="1" si="122"/>
        <v>#VALUE!</v>
      </c>
      <c r="G1013" s="189" t="e">
        <f t="shared" ca="1" si="123"/>
        <v>#VALUE!</v>
      </c>
      <c r="H1013" s="207" t="e">
        <f t="shared" ca="1" si="124"/>
        <v>#VALUE!</v>
      </c>
      <c r="I1013" s="189">
        <f t="shared" ca="1" si="125"/>
        <v>0</v>
      </c>
      <c r="J1013" s="189" t="e">
        <f t="shared" ca="1" si="126"/>
        <v>#VALUE!</v>
      </c>
      <c r="K1013" s="207" t="e">
        <f t="shared" ca="1" si="127"/>
        <v>#VALUE!</v>
      </c>
    </row>
    <row r="1014" spans="3:11" x14ac:dyDescent="0.25">
      <c r="C1014" s="205" t="str">
        <f t="shared" ca="1" si="120"/>
        <v/>
      </c>
      <c r="D1014" s="205" t="str">
        <f t="array" aca="1" ref="D1014" ca="1">IFERROR(INDEX(C$41:C$1185,SMALL(IF(C$41:C$1185&lt;&gt;"",ROW(C$41:C$1185)-ROW(C$41)+1),ROWS(D$41:D1014))),"")</f>
        <v/>
      </c>
      <c r="E1014" s="189" t="e">
        <f t="shared" ca="1" si="121"/>
        <v>#VALUE!</v>
      </c>
      <c r="F1014" s="207" t="e">
        <f t="shared" ca="1" si="122"/>
        <v>#VALUE!</v>
      </c>
      <c r="G1014" s="189" t="e">
        <f t="shared" ca="1" si="123"/>
        <v>#VALUE!</v>
      </c>
      <c r="H1014" s="207" t="e">
        <f t="shared" ca="1" si="124"/>
        <v>#VALUE!</v>
      </c>
      <c r="I1014" s="189">
        <f t="shared" ca="1" si="125"/>
        <v>0</v>
      </c>
      <c r="J1014" s="189" t="e">
        <f t="shared" ca="1" si="126"/>
        <v>#VALUE!</v>
      </c>
      <c r="K1014" s="207" t="e">
        <f t="shared" ca="1" si="127"/>
        <v>#VALUE!</v>
      </c>
    </row>
    <row r="1015" spans="3:11" x14ac:dyDescent="0.25">
      <c r="C1015" s="205" t="str">
        <f t="shared" ca="1" si="120"/>
        <v/>
      </c>
      <c r="D1015" s="205" t="str">
        <f t="array" aca="1" ref="D1015" ca="1">IFERROR(INDEX(C$41:C$1185,SMALL(IF(C$41:C$1185&lt;&gt;"",ROW(C$41:C$1185)-ROW(C$41)+1),ROWS(D$41:D1015))),"")</f>
        <v/>
      </c>
      <c r="E1015" s="189" t="e">
        <f t="shared" ca="1" si="121"/>
        <v>#VALUE!</v>
      </c>
      <c r="F1015" s="207" t="e">
        <f t="shared" ca="1" si="122"/>
        <v>#VALUE!</v>
      </c>
      <c r="G1015" s="189" t="e">
        <f t="shared" ca="1" si="123"/>
        <v>#VALUE!</v>
      </c>
      <c r="H1015" s="207" t="e">
        <f t="shared" ca="1" si="124"/>
        <v>#VALUE!</v>
      </c>
      <c r="I1015" s="189">
        <f t="shared" ca="1" si="125"/>
        <v>0</v>
      </c>
      <c r="J1015" s="189" t="e">
        <f t="shared" ca="1" si="126"/>
        <v>#VALUE!</v>
      </c>
      <c r="K1015" s="207" t="e">
        <f t="shared" ca="1" si="127"/>
        <v>#VALUE!</v>
      </c>
    </row>
    <row r="1016" spans="3:11" x14ac:dyDescent="0.25">
      <c r="C1016" s="205" t="str">
        <f t="shared" ca="1" si="120"/>
        <v/>
      </c>
      <c r="D1016" s="205" t="str">
        <f t="array" aca="1" ref="D1016" ca="1">IFERROR(INDEX(C$41:C$1185,SMALL(IF(C$41:C$1185&lt;&gt;"",ROW(C$41:C$1185)-ROW(C$41)+1),ROWS(D$41:D1016))),"")</f>
        <v/>
      </c>
      <c r="E1016" s="189" t="e">
        <f t="shared" ca="1" si="121"/>
        <v>#VALUE!</v>
      </c>
      <c r="F1016" s="207" t="e">
        <f t="shared" ca="1" si="122"/>
        <v>#VALUE!</v>
      </c>
      <c r="G1016" s="189" t="e">
        <f t="shared" ca="1" si="123"/>
        <v>#VALUE!</v>
      </c>
      <c r="H1016" s="207" t="e">
        <f t="shared" ca="1" si="124"/>
        <v>#VALUE!</v>
      </c>
      <c r="I1016" s="189">
        <f t="shared" ca="1" si="125"/>
        <v>0</v>
      </c>
      <c r="J1016" s="189" t="e">
        <f t="shared" ca="1" si="126"/>
        <v>#VALUE!</v>
      </c>
      <c r="K1016" s="207" t="e">
        <f t="shared" ca="1" si="127"/>
        <v>#VALUE!</v>
      </c>
    </row>
    <row r="1017" spans="3:11" x14ac:dyDescent="0.25">
      <c r="C1017" s="205" t="str">
        <f t="shared" ca="1" si="120"/>
        <v/>
      </c>
      <c r="D1017" s="205" t="str">
        <f t="array" aca="1" ref="D1017" ca="1">IFERROR(INDEX(C$41:C$1185,SMALL(IF(C$41:C$1185&lt;&gt;"",ROW(C$41:C$1185)-ROW(C$41)+1),ROWS(D$41:D1017))),"")</f>
        <v/>
      </c>
      <c r="E1017" s="189" t="e">
        <f t="shared" ca="1" si="121"/>
        <v>#VALUE!</v>
      </c>
      <c r="F1017" s="207" t="e">
        <f t="shared" ca="1" si="122"/>
        <v>#VALUE!</v>
      </c>
      <c r="G1017" s="189" t="e">
        <f t="shared" ca="1" si="123"/>
        <v>#VALUE!</v>
      </c>
      <c r="H1017" s="207" t="e">
        <f t="shared" ca="1" si="124"/>
        <v>#VALUE!</v>
      </c>
      <c r="I1017" s="189">
        <f t="shared" ca="1" si="125"/>
        <v>0</v>
      </c>
      <c r="J1017" s="189" t="e">
        <f t="shared" ca="1" si="126"/>
        <v>#VALUE!</v>
      </c>
      <c r="K1017" s="207" t="e">
        <f t="shared" ca="1" si="127"/>
        <v>#VALUE!</v>
      </c>
    </row>
    <row r="1018" spans="3:11" x14ac:dyDescent="0.25">
      <c r="C1018" s="205" t="str">
        <f t="shared" ca="1" si="120"/>
        <v/>
      </c>
      <c r="D1018" s="205" t="str">
        <f t="array" aca="1" ref="D1018" ca="1">IFERROR(INDEX(C$41:C$1185,SMALL(IF(C$41:C$1185&lt;&gt;"",ROW(C$41:C$1185)-ROW(C$41)+1),ROWS(D$41:D1018))),"")</f>
        <v/>
      </c>
      <c r="E1018" s="189" t="e">
        <f t="shared" ca="1" si="121"/>
        <v>#VALUE!</v>
      </c>
      <c r="F1018" s="207" t="e">
        <f t="shared" ca="1" si="122"/>
        <v>#VALUE!</v>
      </c>
      <c r="G1018" s="189" t="e">
        <f t="shared" ca="1" si="123"/>
        <v>#VALUE!</v>
      </c>
      <c r="H1018" s="207" t="e">
        <f t="shared" ca="1" si="124"/>
        <v>#VALUE!</v>
      </c>
      <c r="I1018" s="189">
        <f t="shared" ca="1" si="125"/>
        <v>0</v>
      </c>
      <c r="J1018" s="189" t="e">
        <f t="shared" ca="1" si="126"/>
        <v>#VALUE!</v>
      </c>
      <c r="K1018" s="207" t="e">
        <f t="shared" ca="1" si="127"/>
        <v>#VALUE!</v>
      </c>
    </row>
    <row r="1019" spans="3:11" x14ac:dyDescent="0.25">
      <c r="C1019" s="205" t="str">
        <f t="shared" ca="1" si="120"/>
        <v>IfcTransportElement.ElementoCodifica.ClasseElementoTecnico</v>
      </c>
      <c r="D1019" s="205" t="str">
        <f t="array" aca="1" ref="D1019" ca="1">IFERROR(INDEX(C$41:C$1185,SMALL(IF(C$41:C$1185&lt;&gt;"",ROW(C$41:C$1185)-ROW(C$41)+1),ROWS(D$41:D1019))),"")</f>
        <v/>
      </c>
      <c r="E1019" s="189" t="e">
        <f t="shared" ca="1" si="121"/>
        <v>#VALUE!</v>
      </c>
      <c r="F1019" s="207" t="e">
        <f t="shared" ca="1" si="122"/>
        <v>#VALUE!</v>
      </c>
      <c r="G1019" s="189" t="e">
        <f t="shared" ca="1" si="123"/>
        <v>#VALUE!</v>
      </c>
      <c r="H1019" s="207" t="e">
        <f t="shared" ca="1" si="124"/>
        <v>#VALUE!</v>
      </c>
      <c r="I1019" s="189">
        <f t="shared" ca="1" si="125"/>
        <v>0</v>
      </c>
      <c r="J1019" s="189" t="e">
        <f t="shared" ca="1" si="126"/>
        <v>#VALUE!</v>
      </c>
      <c r="K1019" s="207" t="e">
        <f t="shared" ca="1" si="127"/>
        <v>#VALUE!</v>
      </c>
    </row>
    <row r="1020" spans="3:11" x14ac:dyDescent="0.25">
      <c r="C1020" s="205" t="str">
        <f t="shared" ca="1" si="120"/>
        <v>IfcTransportElement.ElementoFase.Stato</v>
      </c>
      <c r="D1020" s="205" t="str">
        <f t="array" aca="1" ref="D1020" ca="1">IFERROR(INDEX(C$41:C$1185,SMALL(IF(C$41:C$1185&lt;&gt;"",ROW(C$41:C$1185)-ROW(C$41)+1),ROWS(D$41:D1020))),"")</f>
        <v/>
      </c>
      <c r="E1020" s="189" t="e">
        <f t="shared" ca="1" si="121"/>
        <v>#VALUE!</v>
      </c>
      <c r="F1020" s="207" t="e">
        <f t="shared" ca="1" si="122"/>
        <v>#VALUE!</v>
      </c>
      <c r="G1020" s="189" t="e">
        <f t="shared" ca="1" si="123"/>
        <v>#VALUE!</v>
      </c>
      <c r="H1020" s="207" t="e">
        <f t="shared" ca="1" si="124"/>
        <v>#VALUE!</v>
      </c>
      <c r="I1020" s="189">
        <f t="shared" ca="1" si="125"/>
        <v>0</v>
      </c>
      <c r="J1020" s="189" t="e">
        <f t="shared" ca="1" si="126"/>
        <v>#VALUE!</v>
      </c>
      <c r="K1020" s="207" t="e">
        <f t="shared" ca="1" si="127"/>
        <v>#VALUE!</v>
      </c>
    </row>
    <row r="1021" spans="3:11" x14ac:dyDescent="0.25">
      <c r="C1021" s="205" t="str">
        <f t="shared" ca="1" si="120"/>
        <v>IfcTransportElement.ElementoDocumenti.MUM</v>
      </c>
      <c r="D1021" s="205" t="str">
        <f t="array" aca="1" ref="D1021" ca="1">IFERROR(INDEX(C$41:C$1185,SMALL(IF(C$41:C$1185&lt;&gt;"",ROW(C$41:C$1185)-ROW(C$41)+1),ROWS(D$41:D1021))),"")</f>
        <v/>
      </c>
      <c r="E1021" s="189" t="e">
        <f t="shared" ca="1" si="121"/>
        <v>#VALUE!</v>
      </c>
      <c r="F1021" s="207" t="e">
        <f t="shared" ca="1" si="122"/>
        <v>#VALUE!</v>
      </c>
      <c r="G1021" s="189" t="e">
        <f t="shared" ca="1" si="123"/>
        <v>#VALUE!</v>
      </c>
      <c r="H1021" s="207" t="e">
        <f t="shared" ca="1" si="124"/>
        <v>#VALUE!</v>
      </c>
      <c r="I1021" s="189">
        <f t="shared" ca="1" si="125"/>
        <v>0</v>
      </c>
      <c r="J1021" s="189" t="e">
        <f t="shared" ca="1" si="126"/>
        <v>#VALUE!</v>
      </c>
      <c r="K1021" s="207" t="e">
        <f t="shared" ca="1" si="127"/>
        <v>#VALUE!</v>
      </c>
    </row>
    <row r="1022" spans="3:11" x14ac:dyDescent="0.25">
      <c r="C1022" s="205" t="str">
        <f t="shared" ca="1" si="120"/>
        <v>IfcTransportElement.ElementoDocumenti.SchedaTecnica</v>
      </c>
      <c r="D1022" s="205" t="str">
        <f t="array" aca="1" ref="D1022" ca="1">IFERROR(INDEX(C$41:C$1185,SMALL(IF(C$41:C$1185&lt;&gt;"",ROW(C$41:C$1185)-ROW(C$41)+1),ROWS(D$41:D1022))),"")</f>
        <v/>
      </c>
      <c r="E1022" s="189" t="e">
        <f t="shared" ca="1" si="121"/>
        <v>#VALUE!</v>
      </c>
      <c r="F1022" s="207" t="e">
        <f t="shared" ca="1" si="122"/>
        <v>#VALUE!</v>
      </c>
      <c r="G1022" s="189" t="e">
        <f t="shared" ca="1" si="123"/>
        <v>#VALUE!</v>
      </c>
      <c r="H1022" s="207" t="e">
        <f t="shared" ca="1" si="124"/>
        <v>#VALUE!</v>
      </c>
      <c r="I1022" s="189">
        <f t="shared" ca="1" si="125"/>
        <v>0</v>
      </c>
      <c r="J1022" s="189" t="e">
        <f t="shared" ca="1" si="126"/>
        <v>#VALUE!</v>
      </c>
      <c r="K1022" s="207" t="e">
        <f t="shared" ca="1" si="127"/>
        <v>#VALUE!</v>
      </c>
    </row>
    <row r="1023" spans="3:11" x14ac:dyDescent="0.25">
      <c r="C1023" s="205" t="str">
        <f t="shared" ca="1" si="120"/>
        <v>IfcTransportElement.ElementoDocumenti.Website</v>
      </c>
      <c r="D1023" s="205" t="str">
        <f t="array" aca="1" ref="D1023" ca="1">IFERROR(INDEX(C$41:C$1185,SMALL(IF(C$41:C$1185&lt;&gt;"",ROW(C$41:C$1185)-ROW(C$41)+1),ROWS(D$41:D1023))),"")</f>
        <v/>
      </c>
      <c r="E1023" s="189" t="e">
        <f t="shared" ca="1" si="121"/>
        <v>#VALUE!</v>
      </c>
      <c r="F1023" s="207" t="e">
        <f t="shared" ca="1" si="122"/>
        <v>#VALUE!</v>
      </c>
      <c r="G1023" s="189" t="e">
        <f t="shared" ca="1" si="123"/>
        <v>#VALUE!</v>
      </c>
      <c r="H1023" s="207" t="e">
        <f t="shared" ca="1" si="124"/>
        <v>#VALUE!</v>
      </c>
      <c r="I1023" s="189">
        <f t="shared" ca="1" si="125"/>
        <v>0</v>
      </c>
      <c r="J1023" s="189" t="e">
        <f t="shared" ca="1" si="126"/>
        <v>#VALUE!</v>
      </c>
      <c r="K1023" s="207" t="e">
        <f t="shared" ca="1" si="127"/>
        <v>#VALUE!</v>
      </c>
    </row>
    <row r="1024" spans="3:11" x14ac:dyDescent="0.25">
      <c r="C1024" s="205" t="str">
        <f t="shared" ca="1" si="120"/>
        <v>IfcTransportElement.ElementoDocumenti.DB</v>
      </c>
      <c r="D1024" s="205" t="str">
        <f t="array" aca="1" ref="D1024" ca="1">IFERROR(INDEX(C$41:C$1185,SMALL(IF(C$41:C$1185&lt;&gt;"",ROW(C$41:C$1185)-ROW(C$41)+1),ROWS(D$41:D1024))),"")</f>
        <v/>
      </c>
      <c r="E1024" s="189" t="e">
        <f t="shared" ca="1" si="121"/>
        <v>#VALUE!</v>
      </c>
      <c r="F1024" s="207" t="e">
        <f t="shared" ca="1" si="122"/>
        <v>#VALUE!</v>
      </c>
      <c r="G1024" s="189" t="e">
        <f t="shared" ca="1" si="123"/>
        <v>#VALUE!</v>
      </c>
      <c r="H1024" s="207" t="e">
        <f t="shared" ca="1" si="124"/>
        <v>#VALUE!</v>
      </c>
      <c r="I1024" s="189">
        <f t="shared" ca="1" si="125"/>
        <v>0</v>
      </c>
      <c r="J1024" s="189" t="e">
        <f t="shared" ca="1" si="126"/>
        <v>#VALUE!</v>
      </c>
      <c r="K1024" s="207" t="e">
        <f t="shared" ca="1" si="127"/>
        <v>#VALUE!</v>
      </c>
    </row>
    <row r="1025" spans="3:11" x14ac:dyDescent="0.25">
      <c r="C1025" s="205" t="str">
        <f t="shared" ca="1" si="120"/>
        <v>IfcTransportElement.ElementoDocumenti.CertProd</v>
      </c>
      <c r="D1025" s="205" t="str">
        <f t="array" aca="1" ref="D1025" ca="1">IFERROR(INDEX(C$41:C$1185,SMALL(IF(C$41:C$1185&lt;&gt;"",ROW(C$41:C$1185)-ROW(C$41)+1),ROWS(D$41:D1025))),"")</f>
        <v/>
      </c>
      <c r="E1025" s="189" t="e">
        <f t="shared" ca="1" si="121"/>
        <v>#VALUE!</v>
      </c>
      <c r="F1025" s="207" t="e">
        <f t="shared" ca="1" si="122"/>
        <v>#VALUE!</v>
      </c>
      <c r="G1025" s="189" t="e">
        <f t="shared" ca="1" si="123"/>
        <v>#VALUE!</v>
      </c>
      <c r="H1025" s="207" t="e">
        <f t="shared" ca="1" si="124"/>
        <v>#VALUE!</v>
      </c>
      <c r="I1025" s="189">
        <f t="shared" ca="1" si="125"/>
        <v>0</v>
      </c>
      <c r="J1025" s="189" t="e">
        <f t="shared" ca="1" si="126"/>
        <v>#VALUE!</v>
      </c>
      <c r="K1025" s="207" t="e">
        <f t="shared" ca="1" si="127"/>
        <v>#VALUE!</v>
      </c>
    </row>
    <row r="1026" spans="3:11" x14ac:dyDescent="0.25">
      <c r="C1026" s="205" t="str">
        <f t="shared" ca="1" si="120"/>
        <v/>
      </c>
      <c r="D1026" s="205" t="str">
        <f t="array" aca="1" ref="D1026" ca="1">IFERROR(INDEX(C$41:C$1185,SMALL(IF(C$41:C$1185&lt;&gt;"",ROW(C$41:C$1185)-ROW(C$41)+1),ROWS(D$41:D1026))),"")</f>
        <v/>
      </c>
      <c r="E1026" s="189" t="e">
        <f t="shared" ca="1" si="121"/>
        <v>#VALUE!</v>
      </c>
      <c r="F1026" s="207" t="e">
        <f t="shared" ca="1" si="122"/>
        <v>#VALUE!</v>
      </c>
      <c r="G1026" s="189" t="e">
        <f t="shared" ca="1" si="123"/>
        <v>#VALUE!</v>
      </c>
      <c r="H1026" s="207" t="e">
        <f t="shared" ca="1" si="124"/>
        <v>#VALUE!</v>
      </c>
      <c r="I1026" s="189">
        <f t="shared" ca="1" si="125"/>
        <v>0</v>
      </c>
      <c r="J1026" s="189" t="e">
        <f t="shared" ca="1" si="126"/>
        <v>#VALUE!</v>
      </c>
      <c r="K1026" s="207" t="e">
        <f t="shared" ca="1" si="127"/>
        <v>#VALUE!</v>
      </c>
    </row>
    <row r="1027" spans="3:11" x14ac:dyDescent="0.25">
      <c r="C1027" s="205" t="str">
        <f t="shared" ca="1" si="120"/>
        <v/>
      </c>
      <c r="D1027" s="205" t="str">
        <f t="array" aca="1" ref="D1027" ca="1">IFERROR(INDEX(C$41:C$1185,SMALL(IF(C$41:C$1185&lt;&gt;"",ROW(C$41:C$1185)-ROW(C$41)+1),ROWS(D$41:D1027))),"")</f>
        <v/>
      </c>
      <c r="E1027" s="189" t="e">
        <f t="shared" ca="1" si="121"/>
        <v>#VALUE!</v>
      </c>
      <c r="F1027" s="207" t="e">
        <f t="shared" ca="1" si="122"/>
        <v>#VALUE!</v>
      </c>
      <c r="G1027" s="189" t="e">
        <f t="shared" ca="1" si="123"/>
        <v>#VALUE!</v>
      </c>
      <c r="H1027" s="207" t="e">
        <f t="shared" ca="1" si="124"/>
        <v>#VALUE!</v>
      </c>
      <c r="I1027" s="189">
        <f t="shared" ca="1" si="125"/>
        <v>0</v>
      </c>
      <c r="J1027" s="189" t="e">
        <f t="shared" ca="1" si="126"/>
        <v>#VALUE!</v>
      </c>
      <c r="K1027" s="207" t="e">
        <f t="shared" ca="1" si="127"/>
        <v>#VALUE!</v>
      </c>
    </row>
    <row r="1028" spans="3:11" x14ac:dyDescent="0.25">
      <c r="C1028" s="205" t="str">
        <f t="shared" ca="1" si="120"/>
        <v>IfcTransportElement.ElementoDocumenti.SchedaMontaggio</v>
      </c>
      <c r="D1028" s="205" t="str">
        <f t="array" aca="1" ref="D1028" ca="1">IFERROR(INDEX(C$41:C$1185,SMALL(IF(C$41:C$1185&lt;&gt;"",ROW(C$41:C$1185)-ROW(C$41)+1),ROWS(D$41:D1028))),"")</f>
        <v/>
      </c>
      <c r="E1028" s="189" t="e">
        <f t="shared" ca="1" si="121"/>
        <v>#VALUE!</v>
      </c>
      <c r="F1028" s="207" t="e">
        <f t="shared" ca="1" si="122"/>
        <v>#VALUE!</v>
      </c>
      <c r="G1028" s="189" t="e">
        <f t="shared" ca="1" si="123"/>
        <v>#VALUE!</v>
      </c>
      <c r="H1028" s="207" t="e">
        <f t="shared" ca="1" si="124"/>
        <v>#VALUE!</v>
      </c>
      <c r="I1028" s="189">
        <f t="shared" ca="1" si="125"/>
        <v>0</v>
      </c>
      <c r="J1028" s="189" t="e">
        <f t="shared" ca="1" si="126"/>
        <v>#VALUE!</v>
      </c>
      <c r="K1028" s="207" t="e">
        <f t="shared" ca="1" si="127"/>
        <v>#VALUE!</v>
      </c>
    </row>
    <row r="1029" spans="3:11" x14ac:dyDescent="0.25">
      <c r="C1029" s="205" t="str">
        <f t="shared" ca="1" si="120"/>
        <v>IfcTransportElement.ElementoDocumenti.Installazione</v>
      </c>
      <c r="D1029" s="205" t="str">
        <f t="array" aca="1" ref="D1029" ca="1">IFERROR(INDEX(C$41:C$1185,SMALL(IF(C$41:C$1185&lt;&gt;"",ROW(C$41:C$1185)-ROW(C$41)+1),ROWS(D$41:D1029))),"")</f>
        <v/>
      </c>
      <c r="E1029" s="189" t="e">
        <f t="shared" ca="1" si="121"/>
        <v>#VALUE!</v>
      </c>
      <c r="F1029" s="207" t="e">
        <f t="shared" ca="1" si="122"/>
        <v>#VALUE!</v>
      </c>
      <c r="G1029" s="189" t="e">
        <f t="shared" ca="1" si="123"/>
        <v>#VALUE!</v>
      </c>
      <c r="H1029" s="207" t="e">
        <f t="shared" ca="1" si="124"/>
        <v>#VALUE!</v>
      </c>
      <c r="I1029" s="189">
        <f t="shared" ca="1" si="125"/>
        <v>0</v>
      </c>
      <c r="J1029" s="189" t="e">
        <f t="shared" ca="1" si="126"/>
        <v>#VALUE!</v>
      </c>
      <c r="K1029" s="207" t="e">
        <f t="shared" ca="1" si="127"/>
        <v>#VALUE!</v>
      </c>
    </row>
    <row r="1030" spans="3:11" x14ac:dyDescent="0.25">
      <c r="C1030" s="205" t="str">
        <f t="shared" ca="1" si="120"/>
        <v>IfcTransportElement.ElementoDocumenti.MatSupp</v>
      </c>
      <c r="D1030" s="205" t="str">
        <f t="array" aca="1" ref="D1030" ca="1">IFERROR(INDEX(C$41:C$1185,SMALL(IF(C$41:C$1185&lt;&gt;"",ROW(C$41:C$1185)-ROW(C$41)+1),ROWS(D$41:D1030))),"")</f>
        <v/>
      </c>
      <c r="E1030" s="189" t="e">
        <f t="shared" ca="1" si="121"/>
        <v>#VALUE!</v>
      </c>
      <c r="F1030" s="207" t="e">
        <f t="shared" ca="1" si="122"/>
        <v>#VALUE!</v>
      </c>
      <c r="G1030" s="189" t="e">
        <f t="shared" ca="1" si="123"/>
        <v>#VALUE!</v>
      </c>
      <c r="H1030" s="207" t="e">
        <f t="shared" ca="1" si="124"/>
        <v>#VALUE!</v>
      </c>
      <c r="I1030" s="189">
        <f t="shared" ca="1" si="125"/>
        <v>0</v>
      </c>
      <c r="J1030" s="189" t="e">
        <f t="shared" ca="1" si="126"/>
        <v>#VALUE!</v>
      </c>
      <c r="K1030" s="207" t="e">
        <f t="shared" ca="1" si="127"/>
        <v>#VALUE!</v>
      </c>
    </row>
    <row r="1031" spans="3:11" x14ac:dyDescent="0.25">
      <c r="C1031" s="205" t="str">
        <f t="shared" ca="1" si="120"/>
        <v>IfcTransportElement.ElementoDocumenti.Collaudo</v>
      </c>
      <c r="D1031" s="205" t="str">
        <f t="array" aca="1" ref="D1031" ca="1">IFERROR(INDEX(C$41:C$1185,SMALL(IF(C$41:C$1185&lt;&gt;"",ROW(C$41:C$1185)-ROW(C$41)+1),ROWS(D$41:D1031))),"")</f>
        <v/>
      </c>
      <c r="E1031" s="189" t="e">
        <f t="shared" ca="1" si="121"/>
        <v>#VALUE!</v>
      </c>
      <c r="F1031" s="207" t="e">
        <f t="shared" ca="1" si="122"/>
        <v>#VALUE!</v>
      </c>
      <c r="G1031" s="189" t="e">
        <f t="shared" ca="1" si="123"/>
        <v>#VALUE!</v>
      </c>
      <c r="H1031" s="207" t="e">
        <f t="shared" ca="1" si="124"/>
        <v>#VALUE!</v>
      </c>
      <c r="I1031" s="189">
        <f t="shared" ca="1" si="125"/>
        <v>0</v>
      </c>
      <c r="J1031" s="189" t="e">
        <f t="shared" ca="1" si="126"/>
        <v>#VALUE!</v>
      </c>
      <c r="K1031" s="207" t="e">
        <f t="shared" ca="1" si="127"/>
        <v>#VALUE!</v>
      </c>
    </row>
    <row r="1032" spans="3:11" x14ac:dyDescent="0.25">
      <c r="C1032" s="205" t="str">
        <f t="shared" ca="1" si="120"/>
        <v>IfcTransportElement.ElementoDocumenti.Conformità</v>
      </c>
      <c r="D1032" s="205" t="str">
        <f t="array" aca="1" ref="D1032" ca="1">IFERROR(INDEX(C$41:C$1185,SMALL(IF(C$41:C$1185&lt;&gt;"",ROW(C$41:C$1185)-ROW(C$41)+1),ROWS(D$41:D1032))),"")</f>
        <v/>
      </c>
      <c r="E1032" s="189" t="e">
        <f t="shared" ca="1" si="121"/>
        <v>#VALUE!</v>
      </c>
      <c r="F1032" s="207" t="e">
        <f t="shared" ca="1" si="122"/>
        <v>#VALUE!</v>
      </c>
      <c r="G1032" s="189" t="e">
        <f t="shared" ca="1" si="123"/>
        <v>#VALUE!</v>
      </c>
      <c r="H1032" s="207" t="e">
        <f t="shared" ca="1" si="124"/>
        <v>#VALUE!</v>
      </c>
      <c r="I1032" s="189">
        <f t="shared" ca="1" si="125"/>
        <v>0</v>
      </c>
      <c r="J1032" s="189" t="e">
        <f t="shared" ca="1" si="126"/>
        <v>#VALUE!</v>
      </c>
      <c r="K1032" s="207" t="e">
        <f t="shared" ca="1" si="127"/>
        <v>#VALUE!</v>
      </c>
    </row>
    <row r="1033" spans="3:11" x14ac:dyDescent="0.25">
      <c r="C1033" s="205" t="str">
        <f t="shared" ca="1" si="120"/>
        <v>IfcFurnishingElement.ElementoDatiAnagrafici.Numero_di_serie</v>
      </c>
      <c r="D1033" s="205" t="str">
        <f t="array" aca="1" ref="D1033" ca="1">IFERROR(INDEX(C$41:C$1185,SMALL(IF(C$41:C$1185&lt;&gt;"",ROW(C$41:C$1185)-ROW(C$41)+1),ROWS(D$41:D1033))),"")</f>
        <v/>
      </c>
      <c r="E1033" s="189" t="e">
        <f t="shared" ca="1" si="121"/>
        <v>#VALUE!</v>
      </c>
      <c r="F1033" s="207" t="e">
        <f t="shared" ca="1" si="122"/>
        <v>#VALUE!</v>
      </c>
      <c r="G1033" s="189" t="e">
        <f t="shared" ca="1" si="123"/>
        <v>#VALUE!</v>
      </c>
      <c r="H1033" s="207" t="e">
        <f t="shared" ca="1" si="124"/>
        <v>#VALUE!</v>
      </c>
      <c r="I1033" s="189">
        <f t="shared" ca="1" si="125"/>
        <v>0</v>
      </c>
      <c r="J1033" s="189" t="e">
        <f t="shared" ca="1" si="126"/>
        <v>#VALUE!</v>
      </c>
      <c r="K1033" s="207" t="e">
        <f t="shared" ca="1" si="127"/>
        <v>#VALUE!</v>
      </c>
    </row>
    <row r="1034" spans="3:11" x14ac:dyDescent="0.25">
      <c r="C1034" s="205" t="str">
        <f t="shared" ca="1" si="120"/>
        <v>IfcFurnishingElement.ElementoDatiAnagrafici.Fornitore</v>
      </c>
      <c r="D1034" s="205" t="str">
        <f t="array" aca="1" ref="D1034" ca="1">IFERROR(INDEX(C$41:C$1185,SMALL(IF(C$41:C$1185&lt;&gt;"",ROW(C$41:C$1185)-ROW(C$41)+1),ROWS(D$41:D1034))),"")</f>
        <v/>
      </c>
      <c r="E1034" s="189" t="e">
        <f t="shared" ca="1" si="121"/>
        <v>#VALUE!</v>
      </c>
      <c r="F1034" s="207" t="e">
        <f t="shared" ca="1" si="122"/>
        <v>#VALUE!</v>
      </c>
      <c r="G1034" s="189" t="e">
        <f t="shared" ca="1" si="123"/>
        <v>#VALUE!</v>
      </c>
      <c r="H1034" s="207" t="e">
        <f t="shared" ca="1" si="124"/>
        <v>#VALUE!</v>
      </c>
      <c r="I1034" s="189">
        <f t="shared" ca="1" si="125"/>
        <v>0</v>
      </c>
      <c r="J1034" s="189" t="e">
        <f t="shared" ca="1" si="126"/>
        <v>#VALUE!</v>
      </c>
      <c r="K1034" s="207" t="e">
        <f t="shared" ca="1" si="127"/>
        <v>#VALUE!</v>
      </c>
    </row>
    <row r="1035" spans="3:11" x14ac:dyDescent="0.25">
      <c r="C1035" s="205" t="str">
        <f t="shared" ca="1" si="120"/>
        <v>IfcFurnishingElement.ElementoDatiAnagrafici.Installatore</v>
      </c>
      <c r="D1035" s="205" t="str">
        <f t="array" aca="1" ref="D1035" ca="1">IFERROR(INDEX(C$41:C$1185,SMALL(IF(C$41:C$1185&lt;&gt;"",ROW(C$41:C$1185)-ROW(C$41)+1),ROWS(D$41:D1035))),"")</f>
        <v/>
      </c>
      <c r="E1035" s="189" t="e">
        <f t="shared" ca="1" si="121"/>
        <v>#VALUE!</v>
      </c>
      <c r="F1035" s="207" t="e">
        <f t="shared" ca="1" si="122"/>
        <v>#VALUE!</v>
      </c>
      <c r="G1035" s="189" t="e">
        <f t="shared" ca="1" si="123"/>
        <v>#VALUE!</v>
      </c>
      <c r="H1035" s="207" t="e">
        <f t="shared" ca="1" si="124"/>
        <v>#VALUE!</v>
      </c>
      <c r="I1035" s="189">
        <f t="shared" ca="1" si="125"/>
        <v>0</v>
      </c>
      <c r="J1035" s="189" t="e">
        <f t="shared" ca="1" si="126"/>
        <v>#VALUE!</v>
      </c>
      <c r="K1035" s="207" t="e">
        <f t="shared" ca="1" si="127"/>
        <v>#VALUE!</v>
      </c>
    </row>
    <row r="1036" spans="3:11" x14ac:dyDescent="0.25">
      <c r="C1036" s="205" t="str">
        <f t="shared" ca="1" si="120"/>
        <v>IfcFurnishingElement.ElementoDatiAnagrafici.Descrizione</v>
      </c>
      <c r="D1036" s="205" t="str">
        <f t="array" aca="1" ref="D1036" ca="1">IFERROR(INDEX(C$41:C$1185,SMALL(IF(C$41:C$1185&lt;&gt;"",ROW(C$41:C$1185)-ROW(C$41)+1),ROWS(D$41:D1036))),"")</f>
        <v/>
      </c>
      <c r="E1036" s="189" t="e">
        <f t="shared" ca="1" si="121"/>
        <v>#VALUE!</v>
      </c>
      <c r="F1036" s="207" t="e">
        <f t="shared" ca="1" si="122"/>
        <v>#VALUE!</v>
      </c>
      <c r="G1036" s="189" t="e">
        <f t="shared" ca="1" si="123"/>
        <v>#VALUE!</v>
      </c>
      <c r="H1036" s="207" t="e">
        <f t="shared" ca="1" si="124"/>
        <v>#VALUE!</v>
      </c>
      <c r="I1036" s="189">
        <f t="shared" ca="1" si="125"/>
        <v>0</v>
      </c>
      <c r="J1036" s="189" t="e">
        <f t="shared" ca="1" si="126"/>
        <v>#VALUE!</v>
      </c>
      <c r="K1036" s="207" t="e">
        <f t="shared" ca="1" si="127"/>
        <v>#VALUE!</v>
      </c>
    </row>
    <row r="1037" spans="3:11" x14ac:dyDescent="0.25">
      <c r="C1037" s="205" t="str">
        <f t="shared" ca="1" si="120"/>
        <v>IfcFurnishingElement.ElementoDatiAnagrafici.Modello</v>
      </c>
      <c r="D1037" s="205" t="str">
        <f t="array" aca="1" ref="D1037" ca="1">IFERROR(INDEX(C$41:C$1185,SMALL(IF(C$41:C$1185&lt;&gt;"",ROW(C$41:C$1185)-ROW(C$41)+1),ROWS(D$41:D1037))),"")</f>
        <v/>
      </c>
      <c r="E1037" s="189" t="e">
        <f t="shared" ca="1" si="121"/>
        <v>#VALUE!</v>
      </c>
      <c r="F1037" s="207" t="e">
        <f t="shared" ca="1" si="122"/>
        <v>#VALUE!</v>
      </c>
      <c r="G1037" s="189" t="e">
        <f t="shared" ca="1" si="123"/>
        <v>#VALUE!</v>
      </c>
      <c r="H1037" s="207" t="e">
        <f t="shared" ca="1" si="124"/>
        <v>#VALUE!</v>
      </c>
      <c r="I1037" s="189">
        <f t="shared" ca="1" si="125"/>
        <v>0</v>
      </c>
      <c r="J1037" s="189" t="e">
        <f t="shared" ca="1" si="126"/>
        <v>#VALUE!</v>
      </c>
      <c r="K1037" s="207" t="e">
        <f t="shared" ca="1" si="127"/>
        <v>#VALUE!</v>
      </c>
    </row>
    <row r="1038" spans="3:11" x14ac:dyDescent="0.25">
      <c r="C1038" s="205" t="str">
        <f t="shared" ca="1" si="120"/>
        <v>IfcFurnishingElement.ElementoDatiAnagrafici.Produttore</v>
      </c>
      <c r="D1038" s="205" t="str">
        <f t="array" aca="1" ref="D1038" ca="1">IFERROR(INDEX(C$41:C$1185,SMALL(IF(C$41:C$1185&lt;&gt;"",ROW(C$41:C$1185)-ROW(C$41)+1),ROWS(D$41:D1038))),"")</f>
        <v/>
      </c>
      <c r="E1038" s="189" t="e">
        <f t="shared" ca="1" si="121"/>
        <v>#VALUE!</v>
      </c>
      <c r="F1038" s="207" t="e">
        <f t="shared" ca="1" si="122"/>
        <v>#VALUE!</v>
      </c>
      <c r="G1038" s="189" t="e">
        <f t="shared" ca="1" si="123"/>
        <v>#VALUE!</v>
      </c>
      <c r="H1038" s="207" t="e">
        <f t="shared" ca="1" si="124"/>
        <v>#VALUE!</v>
      </c>
      <c r="I1038" s="189">
        <f t="shared" ca="1" si="125"/>
        <v>0</v>
      </c>
      <c r="J1038" s="189" t="e">
        <f t="shared" ca="1" si="126"/>
        <v>#VALUE!</v>
      </c>
      <c r="K1038" s="207" t="e">
        <f t="shared" ca="1" si="127"/>
        <v>#VALUE!</v>
      </c>
    </row>
    <row r="1039" spans="3:11" x14ac:dyDescent="0.25">
      <c r="C1039" s="205" t="str">
        <f t="shared" ca="1" si="120"/>
        <v/>
      </c>
      <c r="D1039" s="205" t="str">
        <f t="array" aca="1" ref="D1039" ca="1">IFERROR(INDEX(C$41:C$1185,SMALL(IF(C$41:C$1185&lt;&gt;"",ROW(C$41:C$1185)-ROW(C$41)+1),ROWS(D$41:D1039))),"")</f>
        <v/>
      </c>
      <c r="E1039" s="189" t="e">
        <f t="shared" ca="1" si="121"/>
        <v>#VALUE!</v>
      </c>
      <c r="F1039" s="207" t="e">
        <f t="shared" ca="1" si="122"/>
        <v>#VALUE!</v>
      </c>
      <c r="G1039" s="189" t="e">
        <f t="shared" ca="1" si="123"/>
        <v>#VALUE!</v>
      </c>
      <c r="H1039" s="207" t="e">
        <f t="shared" ca="1" si="124"/>
        <v>#VALUE!</v>
      </c>
      <c r="I1039" s="189">
        <f t="shared" ca="1" si="125"/>
        <v>0</v>
      </c>
      <c r="J1039" s="189" t="e">
        <f t="shared" ca="1" si="126"/>
        <v>#VALUE!</v>
      </c>
      <c r="K1039" s="207" t="e">
        <f t="shared" ca="1" si="127"/>
        <v>#VALUE!</v>
      </c>
    </row>
    <row r="1040" spans="3:11" x14ac:dyDescent="0.25">
      <c r="C1040" s="205" t="str">
        <f t="shared" ca="1" si="120"/>
        <v/>
      </c>
      <c r="D1040" s="205" t="str">
        <f t="array" aca="1" ref="D1040" ca="1">IFERROR(INDEX(C$41:C$1185,SMALL(IF(C$41:C$1185&lt;&gt;"",ROW(C$41:C$1185)-ROW(C$41)+1),ROWS(D$41:D1040))),"")</f>
        <v/>
      </c>
      <c r="E1040" s="189" t="e">
        <f t="shared" ca="1" si="121"/>
        <v>#VALUE!</v>
      </c>
      <c r="F1040" s="207" t="e">
        <f t="shared" ca="1" si="122"/>
        <v>#VALUE!</v>
      </c>
      <c r="G1040" s="189" t="e">
        <f t="shared" ca="1" si="123"/>
        <v>#VALUE!</v>
      </c>
      <c r="H1040" s="207" t="e">
        <f t="shared" ca="1" si="124"/>
        <v>#VALUE!</v>
      </c>
      <c r="I1040" s="189">
        <f t="shared" ca="1" si="125"/>
        <v>0</v>
      </c>
      <c r="J1040" s="189" t="e">
        <f t="shared" ca="1" si="126"/>
        <v>#VALUE!</v>
      </c>
      <c r="K1040" s="207" t="e">
        <f t="shared" ca="1" si="127"/>
        <v>#VALUE!</v>
      </c>
    </row>
    <row r="1041" spans="3:11" x14ac:dyDescent="0.25">
      <c r="C1041" s="205" t="str">
        <f t="shared" ca="1" si="120"/>
        <v/>
      </c>
      <c r="D1041" s="205" t="str">
        <f t="array" aca="1" ref="D1041" ca="1">IFERROR(INDEX(C$41:C$1185,SMALL(IF(C$41:C$1185&lt;&gt;"",ROW(C$41:C$1185)-ROW(C$41)+1),ROWS(D$41:D1041))),"")</f>
        <v/>
      </c>
      <c r="E1041" s="189" t="e">
        <f t="shared" ca="1" si="121"/>
        <v>#VALUE!</v>
      </c>
      <c r="F1041" s="207" t="e">
        <f t="shared" ca="1" si="122"/>
        <v>#VALUE!</v>
      </c>
      <c r="G1041" s="189" t="e">
        <f t="shared" ca="1" si="123"/>
        <v>#VALUE!</v>
      </c>
      <c r="H1041" s="207" t="e">
        <f t="shared" ca="1" si="124"/>
        <v>#VALUE!</v>
      </c>
      <c r="I1041" s="189">
        <f t="shared" ca="1" si="125"/>
        <v>0</v>
      </c>
      <c r="J1041" s="189" t="e">
        <f t="shared" ca="1" si="126"/>
        <v>#VALUE!</v>
      </c>
      <c r="K1041" s="207" t="e">
        <f t="shared" ca="1" si="127"/>
        <v>#VALUE!</v>
      </c>
    </row>
    <row r="1042" spans="3:11" x14ac:dyDescent="0.25">
      <c r="C1042" s="205" t="str">
        <f t="shared" ca="1" si="120"/>
        <v>IfcFurnishingElement.ElementoDatiQualitativi.Esterno</v>
      </c>
      <c r="D1042" s="205" t="str">
        <f t="array" aca="1" ref="D1042" ca="1">IFERROR(INDEX(C$41:C$1185,SMALL(IF(C$41:C$1185&lt;&gt;"",ROW(C$41:C$1185)-ROW(C$41)+1),ROWS(D$41:D1042))),"")</f>
        <v/>
      </c>
      <c r="E1042" s="189" t="e">
        <f t="shared" ca="1" si="121"/>
        <v>#VALUE!</v>
      </c>
      <c r="F1042" s="207" t="e">
        <f t="shared" ca="1" si="122"/>
        <v>#VALUE!</v>
      </c>
      <c r="G1042" s="189" t="e">
        <f t="shared" ca="1" si="123"/>
        <v>#VALUE!</v>
      </c>
      <c r="H1042" s="207" t="e">
        <f t="shared" ca="1" si="124"/>
        <v>#VALUE!</v>
      </c>
      <c r="I1042" s="189">
        <f t="shared" ca="1" si="125"/>
        <v>0</v>
      </c>
      <c r="J1042" s="189" t="e">
        <f t="shared" ca="1" si="126"/>
        <v>#VALUE!</v>
      </c>
      <c r="K1042" s="207" t="e">
        <f t="shared" ca="1" si="127"/>
        <v>#VALUE!</v>
      </c>
    </row>
    <row r="1043" spans="3:11" x14ac:dyDescent="0.25">
      <c r="C1043" s="205" t="str">
        <f t="shared" ca="1" si="120"/>
        <v/>
      </c>
      <c r="D1043" s="205" t="str">
        <f t="array" aca="1" ref="D1043" ca="1">IFERROR(INDEX(C$41:C$1185,SMALL(IF(C$41:C$1185&lt;&gt;"",ROW(C$41:C$1185)-ROW(C$41)+1),ROWS(D$41:D1043))),"")</f>
        <v/>
      </c>
      <c r="E1043" s="189" t="e">
        <f t="shared" ca="1" si="121"/>
        <v>#VALUE!</v>
      </c>
      <c r="F1043" s="207" t="e">
        <f t="shared" ca="1" si="122"/>
        <v>#VALUE!</v>
      </c>
      <c r="G1043" s="189" t="e">
        <f t="shared" ca="1" si="123"/>
        <v>#VALUE!</v>
      </c>
      <c r="H1043" s="207" t="e">
        <f t="shared" ca="1" si="124"/>
        <v>#VALUE!</v>
      </c>
      <c r="I1043" s="189">
        <f t="shared" ca="1" si="125"/>
        <v>0</v>
      </c>
      <c r="J1043" s="189" t="e">
        <f t="shared" ca="1" si="126"/>
        <v>#VALUE!</v>
      </c>
      <c r="K1043" s="207" t="e">
        <f t="shared" ca="1" si="127"/>
        <v>#VALUE!</v>
      </c>
    </row>
    <row r="1044" spans="3:11" x14ac:dyDescent="0.25">
      <c r="C1044" s="205" t="str">
        <f t="shared" ca="1" si="120"/>
        <v/>
      </c>
      <c r="D1044" s="205" t="str">
        <f t="array" aca="1" ref="D1044" ca="1">IFERROR(INDEX(C$41:C$1185,SMALL(IF(C$41:C$1185&lt;&gt;"",ROW(C$41:C$1185)-ROW(C$41)+1),ROWS(D$41:D1044))),"")</f>
        <v/>
      </c>
      <c r="E1044" s="189" t="e">
        <f t="shared" ca="1" si="121"/>
        <v>#VALUE!</v>
      </c>
      <c r="F1044" s="207" t="e">
        <f t="shared" ca="1" si="122"/>
        <v>#VALUE!</v>
      </c>
      <c r="G1044" s="189" t="e">
        <f t="shared" ca="1" si="123"/>
        <v>#VALUE!</v>
      </c>
      <c r="H1044" s="207" t="e">
        <f t="shared" ca="1" si="124"/>
        <v>#VALUE!</v>
      </c>
      <c r="I1044" s="189">
        <f t="shared" ca="1" si="125"/>
        <v>0</v>
      </c>
      <c r="J1044" s="189" t="e">
        <f t="shared" ca="1" si="126"/>
        <v>#VALUE!</v>
      </c>
      <c r="K1044" s="207" t="e">
        <f t="shared" ca="1" si="127"/>
        <v>#VALUE!</v>
      </c>
    </row>
    <row r="1045" spans="3:11" x14ac:dyDescent="0.25">
      <c r="C1045" s="205" t="str">
        <f t="shared" ca="1" si="120"/>
        <v>IfcFurnishingElement.ElementoDatiAntincendio.Combustibile</v>
      </c>
      <c r="D1045" s="205" t="str">
        <f t="array" aca="1" ref="D1045" ca="1">IFERROR(INDEX(C$41:C$1185,SMALL(IF(C$41:C$1185&lt;&gt;"",ROW(C$41:C$1185)-ROW(C$41)+1),ROWS(D$41:D1045))),"")</f>
        <v/>
      </c>
      <c r="E1045" s="189" t="e">
        <f t="shared" ca="1" si="121"/>
        <v>#VALUE!</v>
      </c>
      <c r="F1045" s="207" t="e">
        <f t="shared" ca="1" si="122"/>
        <v>#VALUE!</v>
      </c>
      <c r="G1045" s="189" t="e">
        <f t="shared" ca="1" si="123"/>
        <v>#VALUE!</v>
      </c>
      <c r="H1045" s="207" t="e">
        <f t="shared" ca="1" si="124"/>
        <v>#VALUE!</v>
      </c>
      <c r="I1045" s="189">
        <f t="shared" ca="1" si="125"/>
        <v>0</v>
      </c>
      <c r="J1045" s="189" t="e">
        <f t="shared" ca="1" si="126"/>
        <v>#VALUE!</v>
      </c>
      <c r="K1045" s="207" t="e">
        <f t="shared" ca="1" si="127"/>
        <v>#VALUE!</v>
      </c>
    </row>
    <row r="1046" spans="3:11" x14ac:dyDescent="0.25">
      <c r="C1046" s="205" t="str">
        <f t="shared" ca="1" si="120"/>
        <v/>
      </c>
      <c r="D1046" s="205" t="str">
        <f t="array" aca="1" ref="D1046" ca="1">IFERROR(INDEX(C$41:C$1185,SMALL(IF(C$41:C$1185&lt;&gt;"",ROW(C$41:C$1185)-ROW(C$41)+1),ROWS(D$41:D1046))),"")</f>
        <v/>
      </c>
      <c r="E1046" s="189" t="e">
        <f t="shared" ca="1" si="121"/>
        <v>#VALUE!</v>
      </c>
      <c r="F1046" s="207" t="e">
        <f t="shared" ca="1" si="122"/>
        <v>#VALUE!</v>
      </c>
      <c r="G1046" s="189" t="e">
        <f t="shared" ca="1" si="123"/>
        <v>#VALUE!</v>
      </c>
      <c r="H1046" s="207" t="e">
        <f t="shared" ca="1" si="124"/>
        <v>#VALUE!</v>
      </c>
      <c r="I1046" s="189">
        <f t="shared" ca="1" si="125"/>
        <v>0</v>
      </c>
      <c r="J1046" s="189" t="e">
        <f t="shared" ca="1" si="126"/>
        <v>#VALUE!</v>
      </c>
      <c r="K1046" s="207" t="e">
        <f t="shared" ca="1" si="127"/>
        <v>#VALUE!</v>
      </c>
    </row>
    <row r="1047" spans="3:11" x14ac:dyDescent="0.25">
      <c r="C1047" s="205" t="str">
        <f t="shared" ca="1" si="120"/>
        <v/>
      </c>
      <c r="D1047" s="205" t="str">
        <f t="array" aca="1" ref="D1047" ca="1">IFERROR(INDEX(C$41:C$1185,SMALL(IF(C$41:C$1185&lt;&gt;"",ROW(C$41:C$1185)-ROW(C$41)+1),ROWS(D$41:D1047))),"")</f>
        <v/>
      </c>
      <c r="E1047" s="189" t="e">
        <f t="shared" ca="1" si="121"/>
        <v>#VALUE!</v>
      </c>
      <c r="F1047" s="207" t="e">
        <f t="shared" ca="1" si="122"/>
        <v>#VALUE!</v>
      </c>
      <c r="G1047" s="189" t="e">
        <f t="shared" ca="1" si="123"/>
        <v>#VALUE!</v>
      </c>
      <c r="H1047" s="207" t="e">
        <f t="shared" ca="1" si="124"/>
        <v>#VALUE!</v>
      </c>
      <c r="I1047" s="189">
        <f t="shared" ca="1" si="125"/>
        <v>0</v>
      </c>
      <c r="J1047" s="189" t="e">
        <f t="shared" ca="1" si="126"/>
        <v>#VALUE!</v>
      </c>
      <c r="K1047" s="207" t="e">
        <f t="shared" ca="1" si="127"/>
        <v>#VALUE!</v>
      </c>
    </row>
    <row r="1048" spans="3:11" x14ac:dyDescent="0.25">
      <c r="C1048" s="205" t="str">
        <f t="shared" ca="1" si="120"/>
        <v/>
      </c>
      <c r="D1048" s="205" t="str">
        <f t="array" aca="1" ref="D1048" ca="1">IFERROR(INDEX(C$41:C$1185,SMALL(IF(C$41:C$1185&lt;&gt;"",ROW(C$41:C$1185)-ROW(C$41)+1),ROWS(D$41:D1048))),"")</f>
        <v/>
      </c>
      <c r="E1048" s="189" t="e">
        <f t="shared" ca="1" si="121"/>
        <v>#VALUE!</v>
      </c>
      <c r="F1048" s="207" t="e">
        <f t="shared" ca="1" si="122"/>
        <v>#VALUE!</v>
      </c>
      <c r="G1048" s="189" t="e">
        <f t="shared" ca="1" si="123"/>
        <v>#VALUE!</v>
      </c>
      <c r="H1048" s="207" t="e">
        <f t="shared" ca="1" si="124"/>
        <v>#VALUE!</v>
      </c>
      <c r="I1048" s="189">
        <f t="shared" ca="1" si="125"/>
        <v>0</v>
      </c>
      <c r="J1048" s="189" t="e">
        <f t="shared" ca="1" si="126"/>
        <v>#VALUE!</v>
      </c>
      <c r="K1048" s="207" t="e">
        <f t="shared" ca="1" si="127"/>
        <v>#VALUE!</v>
      </c>
    </row>
    <row r="1049" spans="3:11" x14ac:dyDescent="0.25">
      <c r="C1049" s="205" t="str">
        <f t="shared" ca="1" si="120"/>
        <v/>
      </c>
      <c r="D1049" s="205" t="str">
        <f t="array" aca="1" ref="D1049" ca="1">IFERROR(INDEX(C$41:C$1185,SMALL(IF(C$41:C$1185&lt;&gt;"",ROW(C$41:C$1185)-ROW(C$41)+1),ROWS(D$41:D1049))),"")</f>
        <v/>
      </c>
      <c r="E1049" s="189" t="e">
        <f t="shared" ca="1" si="121"/>
        <v>#VALUE!</v>
      </c>
      <c r="F1049" s="207" t="e">
        <f t="shared" ca="1" si="122"/>
        <v>#VALUE!</v>
      </c>
      <c r="G1049" s="189" t="e">
        <f t="shared" ca="1" si="123"/>
        <v>#VALUE!</v>
      </c>
      <c r="H1049" s="207" t="e">
        <f t="shared" ca="1" si="124"/>
        <v>#VALUE!</v>
      </c>
      <c r="I1049" s="189">
        <f t="shared" ca="1" si="125"/>
        <v>0</v>
      </c>
      <c r="J1049" s="189" t="e">
        <f t="shared" ca="1" si="126"/>
        <v>#VALUE!</v>
      </c>
      <c r="K1049" s="207" t="e">
        <f t="shared" ca="1" si="127"/>
        <v>#VALUE!</v>
      </c>
    </row>
    <row r="1050" spans="3:11" x14ac:dyDescent="0.25">
      <c r="C1050" s="205" t="str">
        <f t="shared" ca="1" si="120"/>
        <v/>
      </c>
      <c r="D1050" s="205" t="str">
        <f t="array" aca="1" ref="D1050" ca="1">IFERROR(INDEX(C$41:C$1185,SMALL(IF(C$41:C$1185&lt;&gt;"",ROW(C$41:C$1185)-ROW(C$41)+1),ROWS(D$41:D1050))),"")</f>
        <v/>
      </c>
      <c r="E1050" s="189" t="e">
        <f t="shared" ca="1" si="121"/>
        <v>#VALUE!</v>
      </c>
      <c r="F1050" s="207" t="e">
        <f t="shared" ca="1" si="122"/>
        <v>#VALUE!</v>
      </c>
      <c r="G1050" s="189" t="e">
        <f t="shared" ca="1" si="123"/>
        <v>#VALUE!</v>
      </c>
      <c r="H1050" s="207" t="e">
        <f t="shared" ca="1" si="124"/>
        <v>#VALUE!</v>
      </c>
      <c r="I1050" s="189">
        <f t="shared" ca="1" si="125"/>
        <v>0</v>
      </c>
      <c r="J1050" s="189" t="e">
        <f t="shared" ca="1" si="126"/>
        <v>#VALUE!</v>
      </c>
      <c r="K1050" s="207" t="e">
        <f t="shared" ca="1" si="127"/>
        <v>#VALUE!</v>
      </c>
    </row>
    <row r="1051" spans="3:11" x14ac:dyDescent="0.25">
      <c r="C1051" s="205" t="str">
        <f t="shared" ca="1" si="120"/>
        <v>IfcFurnishingElement.ElementoCodifica.ClasseElementoTecnico</v>
      </c>
      <c r="D1051" s="205" t="str">
        <f t="array" aca="1" ref="D1051" ca="1">IFERROR(INDEX(C$41:C$1185,SMALL(IF(C$41:C$1185&lt;&gt;"",ROW(C$41:C$1185)-ROW(C$41)+1),ROWS(D$41:D1051))),"")</f>
        <v/>
      </c>
      <c r="E1051" s="189" t="e">
        <f t="shared" ca="1" si="121"/>
        <v>#VALUE!</v>
      </c>
      <c r="F1051" s="207" t="e">
        <f t="shared" ca="1" si="122"/>
        <v>#VALUE!</v>
      </c>
      <c r="G1051" s="189" t="e">
        <f t="shared" ca="1" si="123"/>
        <v>#VALUE!</v>
      </c>
      <c r="H1051" s="207" t="e">
        <f t="shared" ca="1" si="124"/>
        <v>#VALUE!</v>
      </c>
      <c r="I1051" s="189">
        <f t="shared" ca="1" si="125"/>
        <v>0</v>
      </c>
      <c r="J1051" s="189" t="e">
        <f t="shared" ca="1" si="126"/>
        <v>#VALUE!</v>
      </c>
      <c r="K1051" s="207" t="e">
        <f t="shared" ca="1" si="127"/>
        <v>#VALUE!</v>
      </c>
    </row>
    <row r="1052" spans="3:11" x14ac:dyDescent="0.25">
      <c r="C1052" s="205" t="str">
        <f t="shared" ca="1" si="120"/>
        <v>IfcFurnishingElement.ElementoFase.Stato</v>
      </c>
      <c r="D1052" s="205" t="str">
        <f t="array" aca="1" ref="D1052" ca="1">IFERROR(INDEX(C$41:C$1185,SMALL(IF(C$41:C$1185&lt;&gt;"",ROW(C$41:C$1185)-ROW(C$41)+1),ROWS(D$41:D1052))),"")</f>
        <v/>
      </c>
      <c r="E1052" s="189" t="e">
        <f t="shared" ca="1" si="121"/>
        <v>#VALUE!</v>
      </c>
      <c r="F1052" s="207" t="e">
        <f t="shared" ca="1" si="122"/>
        <v>#VALUE!</v>
      </c>
      <c r="G1052" s="189" t="e">
        <f t="shared" ca="1" si="123"/>
        <v>#VALUE!</v>
      </c>
      <c r="H1052" s="207" t="e">
        <f t="shared" ca="1" si="124"/>
        <v>#VALUE!</v>
      </c>
      <c r="I1052" s="189">
        <f t="shared" ca="1" si="125"/>
        <v>0</v>
      </c>
      <c r="J1052" s="189" t="e">
        <f t="shared" ca="1" si="126"/>
        <v>#VALUE!</v>
      </c>
      <c r="K1052" s="207" t="e">
        <f t="shared" ca="1" si="127"/>
        <v>#VALUE!</v>
      </c>
    </row>
    <row r="1053" spans="3:11" x14ac:dyDescent="0.25">
      <c r="C1053" s="205" t="str">
        <f t="shared" ca="1" si="120"/>
        <v/>
      </c>
      <c r="D1053" s="205" t="str">
        <f t="array" aca="1" ref="D1053" ca="1">IFERROR(INDEX(C$41:C$1185,SMALL(IF(C$41:C$1185&lt;&gt;"",ROW(C$41:C$1185)-ROW(C$41)+1),ROWS(D$41:D1053))),"")</f>
        <v/>
      </c>
      <c r="E1053" s="189" t="e">
        <f t="shared" ca="1" si="121"/>
        <v>#VALUE!</v>
      </c>
      <c r="F1053" s="207" t="e">
        <f t="shared" ca="1" si="122"/>
        <v>#VALUE!</v>
      </c>
      <c r="G1053" s="189" t="e">
        <f t="shared" ca="1" si="123"/>
        <v>#VALUE!</v>
      </c>
      <c r="H1053" s="207" t="e">
        <f t="shared" ca="1" si="124"/>
        <v>#VALUE!</v>
      </c>
      <c r="I1053" s="189">
        <f t="shared" ca="1" si="125"/>
        <v>0</v>
      </c>
      <c r="J1053" s="189" t="e">
        <f t="shared" ca="1" si="126"/>
        <v>#VALUE!</v>
      </c>
      <c r="K1053" s="207" t="e">
        <f t="shared" ca="1" si="127"/>
        <v>#VALUE!</v>
      </c>
    </row>
    <row r="1054" spans="3:11" x14ac:dyDescent="0.25">
      <c r="C1054" s="205" t="str">
        <f t="shared" ca="1" si="120"/>
        <v>IfcFurnishingElement.ElementoDocumenti.SchedaTecnica</v>
      </c>
      <c r="D1054" s="205" t="str">
        <f t="array" aca="1" ref="D1054" ca="1">IFERROR(INDEX(C$41:C$1185,SMALL(IF(C$41:C$1185&lt;&gt;"",ROW(C$41:C$1185)-ROW(C$41)+1),ROWS(D$41:D1054))),"")</f>
        <v/>
      </c>
      <c r="E1054" s="189" t="e">
        <f t="shared" ca="1" si="121"/>
        <v>#VALUE!</v>
      </c>
      <c r="F1054" s="207" t="e">
        <f t="shared" ca="1" si="122"/>
        <v>#VALUE!</v>
      </c>
      <c r="G1054" s="189" t="e">
        <f t="shared" ca="1" si="123"/>
        <v>#VALUE!</v>
      </c>
      <c r="H1054" s="207" t="e">
        <f t="shared" ca="1" si="124"/>
        <v>#VALUE!</v>
      </c>
      <c r="I1054" s="189">
        <f t="shared" ca="1" si="125"/>
        <v>0</v>
      </c>
      <c r="J1054" s="189" t="e">
        <f t="shared" ca="1" si="126"/>
        <v>#VALUE!</v>
      </c>
      <c r="K1054" s="207" t="e">
        <f t="shared" ca="1" si="127"/>
        <v>#VALUE!</v>
      </c>
    </row>
    <row r="1055" spans="3:11" x14ac:dyDescent="0.25">
      <c r="C1055" s="205" t="str">
        <f t="shared" ca="1" si="120"/>
        <v>IfcFurnishingElement.ElementoDocumenti.Website</v>
      </c>
      <c r="D1055" s="205" t="str">
        <f t="array" aca="1" ref="D1055" ca="1">IFERROR(INDEX(C$41:C$1185,SMALL(IF(C$41:C$1185&lt;&gt;"",ROW(C$41:C$1185)-ROW(C$41)+1),ROWS(D$41:D1055))),"")</f>
        <v/>
      </c>
      <c r="E1055" s="189" t="e">
        <f t="shared" ca="1" si="121"/>
        <v>#VALUE!</v>
      </c>
      <c r="F1055" s="207" t="e">
        <f t="shared" ca="1" si="122"/>
        <v>#VALUE!</v>
      </c>
      <c r="G1055" s="189" t="e">
        <f t="shared" ca="1" si="123"/>
        <v>#VALUE!</v>
      </c>
      <c r="H1055" s="207" t="e">
        <f t="shared" ca="1" si="124"/>
        <v>#VALUE!</v>
      </c>
      <c r="I1055" s="189">
        <f t="shared" ca="1" si="125"/>
        <v>0</v>
      </c>
      <c r="J1055" s="189" t="e">
        <f t="shared" ca="1" si="126"/>
        <v>#VALUE!</v>
      </c>
      <c r="K1055" s="207" t="e">
        <f t="shared" ca="1" si="127"/>
        <v>#VALUE!</v>
      </c>
    </row>
    <row r="1056" spans="3:11" x14ac:dyDescent="0.25">
      <c r="C1056" s="205" t="str">
        <f t="shared" ca="1" si="120"/>
        <v>IfcFurnishingElement.ElementoDocumenti.DB</v>
      </c>
      <c r="D1056" s="205" t="str">
        <f t="array" aca="1" ref="D1056" ca="1">IFERROR(INDEX(C$41:C$1185,SMALL(IF(C$41:C$1185&lt;&gt;"",ROW(C$41:C$1185)-ROW(C$41)+1),ROWS(D$41:D1056))),"")</f>
        <v/>
      </c>
      <c r="E1056" s="189" t="e">
        <f t="shared" ca="1" si="121"/>
        <v>#VALUE!</v>
      </c>
      <c r="F1056" s="207" t="e">
        <f t="shared" ca="1" si="122"/>
        <v>#VALUE!</v>
      </c>
      <c r="G1056" s="189" t="e">
        <f t="shared" ca="1" si="123"/>
        <v>#VALUE!</v>
      </c>
      <c r="H1056" s="207" t="e">
        <f t="shared" ca="1" si="124"/>
        <v>#VALUE!</v>
      </c>
      <c r="I1056" s="189">
        <f t="shared" ca="1" si="125"/>
        <v>0</v>
      </c>
      <c r="J1056" s="189" t="e">
        <f t="shared" ca="1" si="126"/>
        <v>#VALUE!</v>
      </c>
      <c r="K1056" s="207" t="e">
        <f t="shared" ca="1" si="127"/>
        <v>#VALUE!</v>
      </c>
    </row>
    <row r="1057" spans="3:11" x14ac:dyDescent="0.25">
      <c r="C1057" s="205" t="str">
        <f t="shared" ca="1" si="120"/>
        <v>IfcFurnishingElement.ElementoDocumenti.CertProd</v>
      </c>
      <c r="D1057" s="205" t="str">
        <f t="array" aca="1" ref="D1057" ca="1">IFERROR(INDEX(C$41:C$1185,SMALL(IF(C$41:C$1185&lt;&gt;"",ROW(C$41:C$1185)-ROW(C$41)+1),ROWS(D$41:D1057))),"")</f>
        <v/>
      </c>
      <c r="E1057" s="189" t="e">
        <f t="shared" ca="1" si="121"/>
        <v>#VALUE!</v>
      </c>
      <c r="F1057" s="207" t="e">
        <f t="shared" ca="1" si="122"/>
        <v>#VALUE!</v>
      </c>
      <c r="G1057" s="189" t="e">
        <f t="shared" ca="1" si="123"/>
        <v>#VALUE!</v>
      </c>
      <c r="H1057" s="207" t="e">
        <f t="shared" ca="1" si="124"/>
        <v>#VALUE!</v>
      </c>
      <c r="I1057" s="189">
        <f t="shared" ca="1" si="125"/>
        <v>0</v>
      </c>
      <c r="J1057" s="189" t="e">
        <f t="shared" ca="1" si="126"/>
        <v>#VALUE!</v>
      </c>
      <c r="K1057" s="207" t="e">
        <f t="shared" ca="1" si="127"/>
        <v>#VALUE!</v>
      </c>
    </row>
    <row r="1058" spans="3:11" x14ac:dyDescent="0.25">
      <c r="C1058" s="205" t="str">
        <f t="shared" ca="1" si="120"/>
        <v/>
      </c>
      <c r="D1058" s="205" t="str">
        <f t="array" aca="1" ref="D1058" ca="1">IFERROR(INDEX(C$41:C$1185,SMALL(IF(C$41:C$1185&lt;&gt;"",ROW(C$41:C$1185)-ROW(C$41)+1),ROWS(D$41:D1058))),"")</f>
        <v/>
      </c>
      <c r="E1058" s="189" t="e">
        <f t="shared" ca="1" si="121"/>
        <v>#VALUE!</v>
      </c>
      <c r="F1058" s="207" t="e">
        <f t="shared" ca="1" si="122"/>
        <v>#VALUE!</v>
      </c>
      <c r="G1058" s="189" t="e">
        <f t="shared" ca="1" si="123"/>
        <v>#VALUE!</v>
      </c>
      <c r="H1058" s="207" t="e">
        <f t="shared" ca="1" si="124"/>
        <v>#VALUE!</v>
      </c>
      <c r="I1058" s="189">
        <f t="shared" ca="1" si="125"/>
        <v>0</v>
      </c>
      <c r="J1058" s="189" t="e">
        <f t="shared" ca="1" si="126"/>
        <v>#VALUE!</v>
      </c>
      <c r="K1058" s="207" t="e">
        <f t="shared" ca="1" si="127"/>
        <v>#VALUE!</v>
      </c>
    </row>
    <row r="1059" spans="3:11" x14ac:dyDescent="0.25">
      <c r="C1059" s="205" t="str">
        <f t="shared" ca="1" si="120"/>
        <v/>
      </c>
      <c r="D1059" s="205" t="str">
        <f t="array" aca="1" ref="D1059" ca="1">IFERROR(INDEX(C$41:C$1185,SMALL(IF(C$41:C$1185&lt;&gt;"",ROW(C$41:C$1185)-ROW(C$41)+1),ROWS(D$41:D1059))),"")</f>
        <v/>
      </c>
      <c r="E1059" s="189" t="e">
        <f t="shared" ca="1" si="121"/>
        <v>#VALUE!</v>
      </c>
      <c r="F1059" s="207" t="e">
        <f t="shared" ca="1" si="122"/>
        <v>#VALUE!</v>
      </c>
      <c r="G1059" s="189" t="e">
        <f t="shared" ca="1" si="123"/>
        <v>#VALUE!</v>
      </c>
      <c r="H1059" s="207" t="e">
        <f t="shared" ca="1" si="124"/>
        <v>#VALUE!</v>
      </c>
      <c r="I1059" s="189">
        <f t="shared" ca="1" si="125"/>
        <v>0</v>
      </c>
      <c r="J1059" s="189" t="e">
        <f t="shared" ca="1" si="126"/>
        <v>#VALUE!</v>
      </c>
      <c r="K1059" s="207" t="e">
        <f t="shared" ca="1" si="127"/>
        <v>#VALUE!</v>
      </c>
    </row>
    <row r="1060" spans="3:11" x14ac:dyDescent="0.25">
      <c r="C1060" s="205" t="str">
        <f t="shared" ca="1" si="120"/>
        <v>IfcFurnishingElement.ElementoDocumenti.SchedaMontaggio</v>
      </c>
      <c r="D1060" s="205" t="str">
        <f t="array" aca="1" ref="D1060" ca="1">IFERROR(INDEX(C$41:C$1185,SMALL(IF(C$41:C$1185&lt;&gt;"",ROW(C$41:C$1185)-ROW(C$41)+1),ROWS(D$41:D1060))),"")</f>
        <v/>
      </c>
      <c r="E1060" s="189" t="e">
        <f t="shared" ca="1" si="121"/>
        <v>#VALUE!</v>
      </c>
      <c r="F1060" s="207" t="e">
        <f t="shared" ca="1" si="122"/>
        <v>#VALUE!</v>
      </c>
      <c r="G1060" s="189" t="e">
        <f t="shared" ca="1" si="123"/>
        <v>#VALUE!</v>
      </c>
      <c r="H1060" s="207" t="e">
        <f t="shared" ca="1" si="124"/>
        <v>#VALUE!</v>
      </c>
      <c r="I1060" s="189">
        <f t="shared" ca="1" si="125"/>
        <v>0</v>
      </c>
      <c r="J1060" s="189" t="e">
        <f t="shared" ca="1" si="126"/>
        <v>#VALUE!</v>
      </c>
      <c r="K1060" s="207" t="e">
        <f t="shared" ca="1" si="127"/>
        <v>#VALUE!</v>
      </c>
    </row>
    <row r="1061" spans="3:11" x14ac:dyDescent="0.25">
      <c r="C1061" s="205" t="str">
        <f t="shared" ca="1" si="120"/>
        <v>IfcFurnishingElement.ElementoDocumenti.Installazione</v>
      </c>
      <c r="D1061" s="205" t="str">
        <f t="array" aca="1" ref="D1061" ca="1">IFERROR(INDEX(C$41:C$1185,SMALL(IF(C$41:C$1185&lt;&gt;"",ROW(C$41:C$1185)-ROW(C$41)+1),ROWS(D$41:D1061))),"")</f>
        <v/>
      </c>
      <c r="E1061" s="189" t="e">
        <f t="shared" ca="1" si="121"/>
        <v>#VALUE!</v>
      </c>
      <c r="F1061" s="207" t="e">
        <f t="shared" ca="1" si="122"/>
        <v>#VALUE!</v>
      </c>
      <c r="G1061" s="189" t="e">
        <f t="shared" ca="1" si="123"/>
        <v>#VALUE!</v>
      </c>
      <c r="H1061" s="207" t="e">
        <f t="shared" ca="1" si="124"/>
        <v>#VALUE!</v>
      </c>
      <c r="I1061" s="189">
        <f t="shared" ca="1" si="125"/>
        <v>0</v>
      </c>
      <c r="J1061" s="189" t="e">
        <f t="shared" ca="1" si="126"/>
        <v>#VALUE!</v>
      </c>
      <c r="K1061" s="207" t="e">
        <f t="shared" ca="1" si="127"/>
        <v>#VALUE!</v>
      </c>
    </row>
    <row r="1062" spans="3:11" x14ac:dyDescent="0.25">
      <c r="C1062" s="205" t="str">
        <f t="shared" ca="1" si="120"/>
        <v/>
      </c>
      <c r="D1062" s="205" t="str">
        <f t="array" aca="1" ref="D1062" ca="1">IFERROR(INDEX(C$41:C$1185,SMALL(IF(C$41:C$1185&lt;&gt;"",ROW(C$41:C$1185)-ROW(C$41)+1),ROWS(D$41:D1062))),"")</f>
        <v/>
      </c>
      <c r="E1062" s="189" t="e">
        <f t="shared" ca="1" si="121"/>
        <v>#VALUE!</v>
      </c>
      <c r="F1062" s="207" t="e">
        <f t="shared" ca="1" si="122"/>
        <v>#VALUE!</v>
      </c>
      <c r="G1062" s="189" t="e">
        <f t="shared" ca="1" si="123"/>
        <v>#VALUE!</v>
      </c>
      <c r="H1062" s="207" t="e">
        <f t="shared" ca="1" si="124"/>
        <v>#VALUE!</v>
      </c>
      <c r="I1062" s="189">
        <f t="shared" ca="1" si="125"/>
        <v>0</v>
      </c>
      <c r="J1062" s="189" t="e">
        <f t="shared" ca="1" si="126"/>
        <v>#VALUE!</v>
      </c>
      <c r="K1062" s="207" t="e">
        <f t="shared" ca="1" si="127"/>
        <v>#VALUE!</v>
      </c>
    </row>
    <row r="1063" spans="3:11" x14ac:dyDescent="0.25">
      <c r="C1063" s="205" t="str">
        <f t="shared" ca="1" si="120"/>
        <v/>
      </c>
      <c r="D1063" s="205" t="str">
        <f t="array" aca="1" ref="D1063" ca="1">IFERROR(INDEX(C$41:C$1185,SMALL(IF(C$41:C$1185&lt;&gt;"",ROW(C$41:C$1185)-ROW(C$41)+1),ROWS(D$41:D1063))),"")</f>
        <v/>
      </c>
      <c r="E1063" s="189" t="e">
        <f t="shared" ca="1" si="121"/>
        <v>#VALUE!</v>
      </c>
      <c r="F1063" s="207" t="e">
        <f t="shared" ca="1" si="122"/>
        <v>#VALUE!</v>
      </c>
      <c r="G1063" s="189" t="e">
        <f t="shared" ca="1" si="123"/>
        <v>#VALUE!</v>
      </c>
      <c r="H1063" s="207" t="e">
        <f t="shared" ca="1" si="124"/>
        <v>#VALUE!</v>
      </c>
      <c r="I1063" s="189">
        <f t="shared" ca="1" si="125"/>
        <v>0</v>
      </c>
      <c r="J1063" s="189" t="e">
        <f t="shared" ca="1" si="126"/>
        <v>#VALUE!</v>
      </c>
      <c r="K1063" s="207" t="e">
        <f t="shared" ca="1" si="127"/>
        <v>#VALUE!</v>
      </c>
    </row>
    <row r="1064" spans="3:11" x14ac:dyDescent="0.25">
      <c r="C1064" s="205" t="str">
        <f t="shared" ca="1" si="120"/>
        <v/>
      </c>
      <c r="D1064" s="205" t="str">
        <f t="array" aca="1" ref="D1064" ca="1">IFERROR(INDEX(C$41:C$1185,SMALL(IF(C$41:C$1185&lt;&gt;"",ROW(C$41:C$1185)-ROW(C$41)+1),ROWS(D$41:D1064))),"")</f>
        <v/>
      </c>
      <c r="E1064" s="189" t="e">
        <f t="shared" ca="1" si="121"/>
        <v>#VALUE!</v>
      </c>
      <c r="F1064" s="207" t="e">
        <f t="shared" ca="1" si="122"/>
        <v>#VALUE!</v>
      </c>
      <c r="G1064" s="189" t="e">
        <f t="shared" ca="1" si="123"/>
        <v>#VALUE!</v>
      </c>
      <c r="H1064" s="207" t="e">
        <f t="shared" ca="1" si="124"/>
        <v>#VALUE!</v>
      </c>
      <c r="I1064" s="189">
        <f t="shared" ca="1" si="125"/>
        <v>0</v>
      </c>
      <c r="J1064" s="189" t="e">
        <f t="shared" ca="1" si="126"/>
        <v>#VALUE!</v>
      </c>
      <c r="K1064" s="207" t="e">
        <f t="shared" ca="1" si="127"/>
        <v>#VALUE!</v>
      </c>
    </row>
    <row r="1065" spans="3:11" x14ac:dyDescent="0.25">
      <c r="C1065" s="205">
        <f t="shared" ref="C1065:C1090" ca="1" si="128">OFFSET($C$5,(ROW()-ROW($C$40)-1)-(ROW($C$36)-ROW($C$5)+1)*ROUNDDOWN((ROW()-ROW($C$40)-1)/(ROW($C$36)-ROW($C$5)+1),0),ROUNDDOWN((ROW()-ROW($C$40)-1)/(ROW($C$36)-ROW($C$5)+1),0))</f>
        <v>0</v>
      </c>
      <c r="D1065" s="205" t="str">
        <f t="array" aca="1" ref="D1065" ca="1">IFERROR(INDEX(C$41:C$1185,SMALL(IF(C$41:C$1185&lt;&gt;"",ROW(C$41:C$1185)-ROW(C$41)+1),ROWS(D$41:D1065))),"")</f>
        <v/>
      </c>
      <c r="E1065" s="189" t="e">
        <f t="shared" ca="1" si="121"/>
        <v>#VALUE!</v>
      </c>
      <c r="F1065" s="207" t="e">
        <f t="shared" ca="1" si="122"/>
        <v>#VALUE!</v>
      </c>
      <c r="G1065" s="189" t="e">
        <f t="shared" ca="1" si="123"/>
        <v>#VALUE!</v>
      </c>
      <c r="H1065" s="207" t="e">
        <f t="shared" ca="1" si="124"/>
        <v>#VALUE!</v>
      </c>
      <c r="I1065" s="189">
        <f t="shared" ca="1" si="125"/>
        <v>0</v>
      </c>
      <c r="J1065" s="189" t="e">
        <f t="shared" ca="1" si="126"/>
        <v>#VALUE!</v>
      </c>
      <c r="K1065" s="207" t="e">
        <f t="shared" ca="1" si="127"/>
        <v>#VALUE!</v>
      </c>
    </row>
    <row r="1066" spans="3:11" x14ac:dyDescent="0.25">
      <c r="C1066" s="205">
        <f t="shared" ca="1" si="128"/>
        <v>0</v>
      </c>
      <c r="D1066" s="205" t="str">
        <f t="array" aca="1" ref="D1066" ca="1">IFERROR(INDEX(C$41:C$1185,SMALL(IF(C$41:C$1185&lt;&gt;"",ROW(C$41:C$1185)-ROW(C$41)+1),ROWS(D$41:D1066))),"")</f>
        <v/>
      </c>
      <c r="E1066" s="189" t="e">
        <f t="shared" ref="E1066:E1090" ca="1" si="129">FIND(".",D1066)</f>
        <v>#VALUE!</v>
      </c>
      <c r="F1066" s="207" t="e">
        <f t="shared" ref="F1066:F1090" ca="1" si="130">LEFT(D1066,E1066-1)</f>
        <v>#VALUE!</v>
      </c>
      <c r="G1066" s="189" t="e">
        <f t="shared" ref="G1066:G1090" ca="1" si="131">FIND(".",D1066,E1066+1)</f>
        <v>#VALUE!</v>
      </c>
      <c r="H1066" s="207" t="e">
        <f t="shared" ref="H1066:H1090" ca="1" si="132">MID(D1066,E1066+1,G1066-E1066-1)</f>
        <v>#VALUE!</v>
      </c>
      <c r="I1066" s="189">
        <f t="shared" ref="I1066:I1090" ca="1" si="133">LEN(D1066)</f>
        <v>0</v>
      </c>
      <c r="J1066" s="189" t="e">
        <f t="shared" ref="J1066:J1090" ca="1" si="134">I1066-G1066</f>
        <v>#VALUE!</v>
      </c>
      <c r="K1066" s="207" t="e">
        <f t="shared" ref="K1066:K1090" ca="1" si="135">MID(D1066,G1066+1,J1066)</f>
        <v>#VALUE!</v>
      </c>
    </row>
    <row r="1067" spans="3:11" x14ac:dyDescent="0.25">
      <c r="C1067" s="205">
        <f t="shared" ca="1" si="128"/>
        <v>0</v>
      </c>
      <c r="D1067" s="205" t="str">
        <f t="array" aca="1" ref="D1067" ca="1">IFERROR(INDEX(C$41:C$1185,SMALL(IF(C$41:C$1185&lt;&gt;"",ROW(C$41:C$1185)-ROW(C$41)+1),ROWS(D$41:D1067))),"")</f>
        <v/>
      </c>
      <c r="E1067" s="189" t="e">
        <f t="shared" ca="1" si="129"/>
        <v>#VALUE!</v>
      </c>
      <c r="F1067" s="207" t="e">
        <f t="shared" ca="1" si="130"/>
        <v>#VALUE!</v>
      </c>
      <c r="G1067" s="189" t="e">
        <f t="shared" ca="1" si="131"/>
        <v>#VALUE!</v>
      </c>
      <c r="H1067" s="207" t="e">
        <f t="shared" ca="1" si="132"/>
        <v>#VALUE!</v>
      </c>
      <c r="I1067" s="189">
        <f t="shared" ca="1" si="133"/>
        <v>0</v>
      </c>
      <c r="J1067" s="189" t="e">
        <f t="shared" ca="1" si="134"/>
        <v>#VALUE!</v>
      </c>
      <c r="K1067" s="207" t="e">
        <f t="shared" ca="1" si="135"/>
        <v>#VALUE!</v>
      </c>
    </row>
    <row r="1068" spans="3:11" x14ac:dyDescent="0.25">
      <c r="C1068" s="205">
        <f t="shared" ca="1" si="128"/>
        <v>0</v>
      </c>
      <c r="D1068" s="205" t="str">
        <f t="array" aca="1" ref="D1068" ca="1">IFERROR(INDEX(C$41:C$1185,SMALL(IF(C$41:C$1185&lt;&gt;"",ROW(C$41:C$1185)-ROW(C$41)+1),ROWS(D$41:D1068))),"")</f>
        <v/>
      </c>
      <c r="E1068" s="189" t="e">
        <f t="shared" ca="1" si="129"/>
        <v>#VALUE!</v>
      </c>
      <c r="F1068" s="207" t="e">
        <f t="shared" ca="1" si="130"/>
        <v>#VALUE!</v>
      </c>
      <c r="G1068" s="189" t="e">
        <f t="shared" ca="1" si="131"/>
        <v>#VALUE!</v>
      </c>
      <c r="H1068" s="207" t="e">
        <f t="shared" ca="1" si="132"/>
        <v>#VALUE!</v>
      </c>
      <c r="I1068" s="189">
        <f t="shared" ca="1" si="133"/>
        <v>0</v>
      </c>
      <c r="J1068" s="189" t="e">
        <f t="shared" ca="1" si="134"/>
        <v>#VALUE!</v>
      </c>
      <c r="K1068" s="207" t="e">
        <f t="shared" ca="1" si="135"/>
        <v>#VALUE!</v>
      </c>
    </row>
    <row r="1069" spans="3:11" x14ac:dyDescent="0.25">
      <c r="C1069" s="205">
        <f t="shared" ca="1" si="128"/>
        <v>0</v>
      </c>
      <c r="D1069" s="205" t="str">
        <f t="array" aca="1" ref="D1069" ca="1">IFERROR(INDEX(C$41:C$1185,SMALL(IF(C$41:C$1185&lt;&gt;"",ROW(C$41:C$1185)-ROW(C$41)+1),ROWS(D$41:D1069))),"")</f>
        <v/>
      </c>
      <c r="E1069" s="189" t="e">
        <f t="shared" ca="1" si="129"/>
        <v>#VALUE!</v>
      </c>
      <c r="F1069" s="207" t="e">
        <f t="shared" ca="1" si="130"/>
        <v>#VALUE!</v>
      </c>
      <c r="G1069" s="189" t="e">
        <f t="shared" ca="1" si="131"/>
        <v>#VALUE!</v>
      </c>
      <c r="H1069" s="207" t="e">
        <f t="shared" ca="1" si="132"/>
        <v>#VALUE!</v>
      </c>
      <c r="I1069" s="189">
        <f t="shared" ca="1" si="133"/>
        <v>0</v>
      </c>
      <c r="J1069" s="189" t="e">
        <f t="shared" ca="1" si="134"/>
        <v>#VALUE!</v>
      </c>
      <c r="K1069" s="207" t="e">
        <f t="shared" ca="1" si="135"/>
        <v>#VALUE!</v>
      </c>
    </row>
    <row r="1070" spans="3:11" x14ac:dyDescent="0.25">
      <c r="C1070" s="205">
        <f t="shared" ca="1" si="128"/>
        <v>0</v>
      </c>
      <c r="D1070" s="205" t="str">
        <f t="array" aca="1" ref="D1070" ca="1">IFERROR(INDEX(C$41:C$1185,SMALL(IF(C$41:C$1185&lt;&gt;"",ROW(C$41:C$1185)-ROW(C$41)+1),ROWS(D$41:D1070))),"")</f>
        <v/>
      </c>
      <c r="E1070" s="189" t="e">
        <f t="shared" ca="1" si="129"/>
        <v>#VALUE!</v>
      </c>
      <c r="F1070" s="207" t="e">
        <f t="shared" ca="1" si="130"/>
        <v>#VALUE!</v>
      </c>
      <c r="G1070" s="189" t="e">
        <f t="shared" ca="1" si="131"/>
        <v>#VALUE!</v>
      </c>
      <c r="H1070" s="207" t="e">
        <f t="shared" ca="1" si="132"/>
        <v>#VALUE!</v>
      </c>
      <c r="I1070" s="189">
        <f t="shared" ca="1" si="133"/>
        <v>0</v>
      </c>
      <c r="J1070" s="189" t="e">
        <f t="shared" ca="1" si="134"/>
        <v>#VALUE!</v>
      </c>
      <c r="K1070" s="207" t="e">
        <f t="shared" ca="1" si="135"/>
        <v>#VALUE!</v>
      </c>
    </row>
    <row r="1071" spans="3:11" x14ac:dyDescent="0.25">
      <c r="C1071" s="205">
        <f t="shared" ca="1" si="128"/>
        <v>0</v>
      </c>
      <c r="D1071" s="205" t="str">
        <f t="array" aca="1" ref="D1071" ca="1">IFERROR(INDEX(C$41:C$1185,SMALL(IF(C$41:C$1185&lt;&gt;"",ROW(C$41:C$1185)-ROW(C$41)+1),ROWS(D$41:D1071))),"")</f>
        <v/>
      </c>
      <c r="E1071" s="189" t="e">
        <f t="shared" ca="1" si="129"/>
        <v>#VALUE!</v>
      </c>
      <c r="F1071" s="207" t="e">
        <f t="shared" ca="1" si="130"/>
        <v>#VALUE!</v>
      </c>
      <c r="G1071" s="189" t="e">
        <f t="shared" ca="1" si="131"/>
        <v>#VALUE!</v>
      </c>
      <c r="H1071" s="207" t="e">
        <f t="shared" ca="1" si="132"/>
        <v>#VALUE!</v>
      </c>
      <c r="I1071" s="189">
        <f t="shared" ca="1" si="133"/>
        <v>0</v>
      </c>
      <c r="J1071" s="189" t="e">
        <f t="shared" ca="1" si="134"/>
        <v>#VALUE!</v>
      </c>
      <c r="K1071" s="207" t="e">
        <f t="shared" ca="1" si="135"/>
        <v>#VALUE!</v>
      </c>
    </row>
    <row r="1072" spans="3:11" x14ac:dyDescent="0.25">
      <c r="C1072" s="205">
        <f t="shared" ca="1" si="128"/>
        <v>0</v>
      </c>
      <c r="D1072" s="205" t="str">
        <f t="array" aca="1" ref="D1072" ca="1">IFERROR(INDEX(C$41:C$1185,SMALL(IF(C$41:C$1185&lt;&gt;"",ROW(C$41:C$1185)-ROW(C$41)+1),ROWS(D$41:D1072))),"")</f>
        <v/>
      </c>
      <c r="E1072" s="189" t="e">
        <f t="shared" ca="1" si="129"/>
        <v>#VALUE!</v>
      </c>
      <c r="F1072" s="207" t="e">
        <f t="shared" ca="1" si="130"/>
        <v>#VALUE!</v>
      </c>
      <c r="G1072" s="189" t="e">
        <f t="shared" ca="1" si="131"/>
        <v>#VALUE!</v>
      </c>
      <c r="H1072" s="207" t="e">
        <f t="shared" ca="1" si="132"/>
        <v>#VALUE!</v>
      </c>
      <c r="I1072" s="189">
        <f t="shared" ca="1" si="133"/>
        <v>0</v>
      </c>
      <c r="J1072" s="189" t="e">
        <f t="shared" ca="1" si="134"/>
        <v>#VALUE!</v>
      </c>
      <c r="K1072" s="207" t="e">
        <f t="shared" ca="1" si="135"/>
        <v>#VALUE!</v>
      </c>
    </row>
    <row r="1073" spans="3:11" x14ac:dyDescent="0.25">
      <c r="C1073" s="205">
        <f t="shared" ca="1" si="128"/>
        <v>0</v>
      </c>
      <c r="D1073" s="205" t="str">
        <f t="array" aca="1" ref="D1073" ca="1">IFERROR(INDEX(C$41:C$1185,SMALL(IF(C$41:C$1185&lt;&gt;"",ROW(C$41:C$1185)-ROW(C$41)+1),ROWS(D$41:D1073))),"")</f>
        <v/>
      </c>
      <c r="E1073" s="189" t="e">
        <f t="shared" ca="1" si="129"/>
        <v>#VALUE!</v>
      </c>
      <c r="F1073" s="207" t="e">
        <f t="shared" ca="1" si="130"/>
        <v>#VALUE!</v>
      </c>
      <c r="G1073" s="189" t="e">
        <f t="shared" ca="1" si="131"/>
        <v>#VALUE!</v>
      </c>
      <c r="H1073" s="207" t="e">
        <f t="shared" ca="1" si="132"/>
        <v>#VALUE!</v>
      </c>
      <c r="I1073" s="189">
        <f t="shared" ca="1" si="133"/>
        <v>0</v>
      </c>
      <c r="J1073" s="189" t="e">
        <f t="shared" ca="1" si="134"/>
        <v>#VALUE!</v>
      </c>
      <c r="K1073" s="207" t="e">
        <f t="shared" ca="1" si="135"/>
        <v>#VALUE!</v>
      </c>
    </row>
    <row r="1074" spans="3:11" x14ac:dyDescent="0.25">
      <c r="C1074" s="205">
        <f t="shared" ca="1" si="128"/>
        <v>0</v>
      </c>
      <c r="D1074" s="205" t="str">
        <f t="array" aca="1" ref="D1074" ca="1">IFERROR(INDEX(C$41:C$1185,SMALL(IF(C$41:C$1185&lt;&gt;"",ROW(C$41:C$1185)-ROW(C$41)+1),ROWS(D$41:D1074))),"")</f>
        <v/>
      </c>
      <c r="E1074" s="189" t="e">
        <f t="shared" ca="1" si="129"/>
        <v>#VALUE!</v>
      </c>
      <c r="F1074" s="207" t="e">
        <f t="shared" ca="1" si="130"/>
        <v>#VALUE!</v>
      </c>
      <c r="G1074" s="189" t="e">
        <f t="shared" ca="1" si="131"/>
        <v>#VALUE!</v>
      </c>
      <c r="H1074" s="207" t="e">
        <f t="shared" ca="1" si="132"/>
        <v>#VALUE!</v>
      </c>
      <c r="I1074" s="189">
        <f t="shared" ca="1" si="133"/>
        <v>0</v>
      </c>
      <c r="J1074" s="189" t="e">
        <f t="shared" ca="1" si="134"/>
        <v>#VALUE!</v>
      </c>
      <c r="K1074" s="207" t="e">
        <f t="shared" ca="1" si="135"/>
        <v>#VALUE!</v>
      </c>
    </row>
    <row r="1075" spans="3:11" x14ac:dyDescent="0.25">
      <c r="C1075" s="205">
        <f t="shared" ca="1" si="128"/>
        <v>0</v>
      </c>
      <c r="D1075" s="205" t="str">
        <f t="array" aca="1" ref="D1075" ca="1">IFERROR(INDEX(C$41:C$1185,SMALL(IF(C$41:C$1185&lt;&gt;"",ROW(C$41:C$1185)-ROW(C$41)+1),ROWS(D$41:D1075))),"")</f>
        <v/>
      </c>
      <c r="E1075" s="189" t="e">
        <f t="shared" ca="1" si="129"/>
        <v>#VALUE!</v>
      </c>
      <c r="F1075" s="207" t="e">
        <f t="shared" ca="1" si="130"/>
        <v>#VALUE!</v>
      </c>
      <c r="G1075" s="189" t="e">
        <f t="shared" ca="1" si="131"/>
        <v>#VALUE!</v>
      </c>
      <c r="H1075" s="207" t="e">
        <f t="shared" ca="1" si="132"/>
        <v>#VALUE!</v>
      </c>
      <c r="I1075" s="189">
        <f t="shared" ca="1" si="133"/>
        <v>0</v>
      </c>
      <c r="J1075" s="189" t="e">
        <f t="shared" ca="1" si="134"/>
        <v>#VALUE!</v>
      </c>
      <c r="K1075" s="207" t="e">
        <f t="shared" ca="1" si="135"/>
        <v>#VALUE!</v>
      </c>
    </row>
    <row r="1076" spans="3:11" x14ac:dyDescent="0.25">
      <c r="C1076" s="205">
        <f t="shared" ca="1" si="128"/>
        <v>0</v>
      </c>
      <c r="D1076" s="205" t="str">
        <f t="array" aca="1" ref="D1076" ca="1">IFERROR(INDEX(C$41:C$1185,SMALL(IF(C$41:C$1185&lt;&gt;"",ROW(C$41:C$1185)-ROW(C$41)+1),ROWS(D$41:D1076))),"")</f>
        <v/>
      </c>
      <c r="E1076" s="189" t="e">
        <f t="shared" ca="1" si="129"/>
        <v>#VALUE!</v>
      </c>
      <c r="F1076" s="207" t="e">
        <f t="shared" ca="1" si="130"/>
        <v>#VALUE!</v>
      </c>
      <c r="G1076" s="189" t="e">
        <f t="shared" ca="1" si="131"/>
        <v>#VALUE!</v>
      </c>
      <c r="H1076" s="207" t="e">
        <f t="shared" ca="1" si="132"/>
        <v>#VALUE!</v>
      </c>
      <c r="I1076" s="189">
        <f t="shared" ca="1" si="133"/>
        <v>0</v>
      </c>
      <c r="J1076" s="189" t="e">
        <f t="shared" ca="1" si="134"/>
        <v>#VALUE!</v>
      </c>
      <c r="K1076" s="207" t="e">
        <f t="shared" ca="1" si="135"/>
        <v>#VALUE!</v>
      </c>
    </row>
    <row r="1077" spans="3:11" x14ac:dyDescent="0.25">
      <c r="C1077" s="205">
        <f t="shared" ca="1" si="128"/>
        <v>0</v>
      </c>
      <c r="D1077" s="205" t="str">
        <f t="array" aca="1" ref="D1077" ca="1">IFERROR(INDEX(C$41:C$1185,SMALL(IF(C$41:C$1185&lt;&gt;"",ROW(C$41:C$1185)-ROW(C$41)+1),ROWS(D$41:D1077))),"")</f>
        <v/>
      </c>
      <c r="E1077" s="189" t="e">
        <f t="shared" ca="1" si="129"/>
        <v>#VALUE!</v>
      </c>
      <c r="F1077" s="207" t="e">
        <f t="shared" ca="1" si="130"/>
        <v>#VALUE!</v>
      </c>
      <c r="G1077" s="189" t="e">
        <f t="shared" ca="1" si="131"/>
        <v>#VALUE!</v>
      </c>
      <c r="H1077" s="207" t="e">
        <f t="shared" ca="1" si="132"/>
        <v>#VALUE!</v>
      </c>
      <c r="I1077" s="189">
        <f t="shared" ca="1" si="133"/>
        <v>0</v>
      </c>
      <c r="J1077" s="189" t="e">
        <f t="shared" ca="1" si="134"/>
        <v>#VALUE!</v>
      </c>
      <c r="K1077" s="207" t="e">
        <f t="shared" ca="1" si="135"/>
        <v>#VALUE!</v>
      </c>
    </row>
    <row r="1078" spans="3:11" x14ac:dyDescent="0.25">
      <c r="C1078" s="205">
        <f t="shared" ca="1" si="128"/>
        <v>0</v>
      </c>
      <c r="D1078" s="205" t="str">
        <f t="array" aca="1" ref="D1078" ca="1">IFERROR(INDEX(C$41:C$1185,SMALL(IF(C$41:C$1185&lt;&gt;"",ROW(C$41:C$1185)-ROW(C$41)+1),ROWS(D$41:D1078))),"")</f>
        <v/>
      </c>
      <c r="E1078" s="189" t="e">
        <f t="shared" ca="1" si="129"/>
        <v>#VALUE!</v>
      </c>
      <c r="F1078" s="207" t="e">
        <f t="shared" ca="1" si="130"/>
        <v>#VALUE!</v>
      </c>
      <c r="G1078" s="189" t="e">
        <f t="shared" ca="1" si="131"/>
        <v>#VALUE!</v>
      </c>
      <c r="H1078" s="207" t="e">
        <f t="shared" ca="1" si="132"/>
        <v>#VALUE!</v>
      </c>
      <c r="I1078" s="189">
        <f t="shared" ca="1" si="133"/>
        <v>0</v>
      </c>
      <c r="J1078" s="189" t="e">
        <f t="shared" ca="1" si="134"/>
        <v>#VALUE!</v>
      </c>
      <c r="K1078" s="207" t="e">
        <f t="shared" ca="1" si="135"/>
        <v>#VALUE!</v>
      </c>
    </row>
    <row r="1079" spans="3:11" x14ac:dyDescent="0.25">
      <c r="C1079" s="205">
        <f t="shared" ca="1" si="128"/>
        <v>0</v>
      </c>
      <c r="D1079" s="205" t="str">
        <f t="array" aca="1" ref="D1079" ca="1">IFERROR(INDEX(C$41:C$1185,SMALL(IF(C$41:C$1185&lt;&gt;"",ROW(C$41:C$1185)-ROW(C$41)+1),ROWS(D$41:D1079))),"")</f>
        <v/>
      </c>
      <c r="E1079" s="189" t="e">
        <f t="shared" ca="1" si="129"/>
        <v>#VALUE!</v>
      </c>
      <c r="F1079" s="207" t="e">
        <f t="shared" ca="1" si="130"/>
        <v>#VALUE!</v>
      </c>
      <c r="G1079" s="189" t="e">
        <f t="shared" ca="1" si="131"/>
        <v>#VALUE!</v>
      </c>
      <c r="H1079" s="207" t="e">
        <f t="shared" ca="1" si="132"/>
        <v>#VALUE!</v>
      </c>
      <c r="I1079" s="189">
        <f t="shared" ca="1" si="133"/>
        <v>0</v>
      </c>
      <c r="J1079" s="189" t="e">
        <f t="shared" ca="1" si="134"/>
        <v>#VALUE!</v>
      </c>
      <c r="K1079" s="207" t="e">
        <f t="shared" ca="1" si="135"/>
        <v>#VALUE!</v>
      </c>
    </row>
    <row r="1080" spans="3:11" x14ac:dyDescent="0.25">
      <c r="C1080" s="205">
        <f t="shared" ca="1" si="128"/>
        <v>0</v>
      </c>
      <c r="D1080" s="205" t="str">
        <f t="array" aca="1" ref="D1080" ca="1">IFERROR(INDEX(C$41:C$1185,SMALL(IF(C$41:C$1185&lt;&gt;"",ROW(C$41:C$1185)-ROW(C$41)+1),ROWS(D$41:D1080))),"")</f>
        <v/>
      </c>
      <c r="E1080" s="189" t="e">
        <f t="shared" ca="1" si="129"/>
        <v>#VALUE!</v>
      </c>
      <c r="F1080" s="207" t="e">
        <f t="shared" ca="1" si="130"/>
        <v>#VALUE!</v>
      </c>
      <c r="G1080" s="189" t="e">
        <f t="shared" ca="1" si="131"/>
        <v>#VALUE!</v>
      </c>
      <c r="H1080" s="207" t="e">
        <f t="shared" ca="1" si="132"/>
        <v>#VALUE!</v>
      </c>
      <c r="I1080" s="189">
        <f t="shared" ca="1" si="133"/>
        <v>0</v>
      </c>
      <c r="J1080" s="189" t="e">
        <f t="shared" ca="1" si="134"/>
        <v>#VALUE!</v>
      </c>
      <c r="K1080" s="207" t="e">
        <f t="shared" ca="1" si="135"/>
        <v>#VALUE!</v>
      </c>
    </row>
    <row r="1081" spans="3:11" x14ac:dyDescent="0.25">
      <c r="C1081" s="205">
        <f t="shared" ca="1" si="128"/>
        <v>0</v>
      </c>
      <c r="D1081" s="205" t="str">
        <f t="array" aca="1" ref="D1081" ca="1">IFERROR(INDEX(C$41:C$1185,SMALL(IF(C$41:C$1185&lt;&gt;"",ROW(C$41:C$1185)-ROW(C$41)+1),ROWS(D$41:D1081))),"")</f>
        <v/>
      </c>
      <c r="E1081" s="189" t="e">
        <f t="shared" ca="1" si="129"/>
        <v>#VALUE!</v>
      </c>
      <c r="F1081" s="207" t="e">
        <f t="shared" ca="1" si="130"/>
        <v>#VALUE!</v>
      </c>
      <c r="G1081" s="189" t="e">
        <f t="shared" ca="1" si="131"/>
        <v>#VALUE!</v>
      </c>
      <c r="H1081" s="207" t="e">
        <f t="shared" ca="1" si="132"/>
        <v>#VALUE!</v>
      </c>
      <c r="I1081" s="189">
        <f t="shared" ca="1" si="133"/>
        <v>0</v>
      </c>
      <c r="J1081" s="189" t="e">
        <f t="shared" ca="1" si="134"/>
        <v>#VALUE!</v>
      </c>
      <c r="K1081" s="207" t="e">
        <f t="shared" ca="1" si="135"/>
        <v>#VALUE!</v>
      </c>
    </row>
    <row r="1082" spans="3:11" x14ac:dyDescent="0.25">
      <c r="C1082" s="205">
        <f t="shared" ca="1" si="128"/>
        <v>0</v>
      </c>
      <c r="D1082" s="205" t="str">
        <f t="array" aca="1" ref="D1082" ca="1">IFERROR(INDEX(C$41:C$1185,SMALL(IF(C$41:C$1185&lt;&gt;"",ROW(C$41:C$1185)-ROW(C$41)+1),ROWS(D$41:D1082))),"")</f>
        <v/>
      </c>
      <c r="E1082" s="189" t="e">
        <f t="shared" ca="1" si="129"/>
        <v>#VALUE!</v>
      </c>
      <c r="F1082" s="207" t="e">
        <f t="shared" ca="1" si="130"/>
        <v>#VALUE!</v>
      </c>
      <c r="G1082" s="189" t="e">
        <f t="shared" ca="1" si="131"/>
        <v>#VALUE!</v>
      </c>
      <c r="H1082" s="207" t="e">
        <f t="shared" ca="1" si="132"/>
        <v>#VALUE!</v>
      </c>
      <c r="I1082" s="189">
        <f t="shared" ca="1" si="133"/>
        <v>0</v>
      </c>
      <c r="J1082" s="189" t="e">
        <f t="shared" ca="1" si="134"/>
        <v>#VALUE!</v>
      </c>
      <c r="K1082" s="207" t="e">
        <f t="shared" ca="1" si="135"/>
        <v>#VALUE!</v>
      </c>
    </row>
    <row r="1083" spans="3:11" x14ac:dyDescent="0.25">
      <c r="C1083" s="205">
        <f t="shared" ca="1" si="128"/>
        <v>0</v>
      </c>
      <c r="D1083" s="205" t="str">
        <f t="array" aca="1" ref="D1083" ca="1">IFERROR(INDEX(C$41:C$1185,SMALL(IF(C$41:C$1185&lt;&gt;"",ROW(C$41:C$1185)-ROW(C$41)+1),ROWS(D$41:D1083))),"")</f>
        <v/>
      </c>
      <c r="E1083" s="189" t="e">
        <f t="shared" ca="1" si="129"/>
        <v>#VALUE!</v>
      </c>
      <c r="F1083" s="207" t="e">
        <f t="shared" ca="1" si="130"/>
        <v>#VALUE!</v>
      </c>
      <c r="G1083" s="189" t="e">
        <f t="shared" ca="1" si="131"/>
        <v>#VALUE!</v>
      </c>
      <c r="H1083" s="207" t="e">
        <f t="shared" ca="1" si="132"/>
        <v>#VALUE!</v>
      </c>
      <c r="I1083" s="189">
        <f t="shared" ca="1" si="133"/>
        <v>0</v>
      </c>
      <c r="J1083" s="189" t="e">
        <f t="shared" ca="1" si="134"/>
        <v>#VALUE!</v>
      </c>
      <c r="K1083" s="207" t="e">
        <f t="shared" ca="1" si="135"/>
        <v>#VALUE!</v>
      </c>
    </row>
    <row r="1084" spans="3:11" x14ac:dyDescent="0.25">
      <c r="C1084" s="205">
        <f t="shared" ca="1" si="128"/>
        <v>0</v>
      </c>
      <c r="D1084" s="205" t="str">
        <f t="array" aca="1" ref="D1084" ca="1">IFERROR(INDEX(C$41:C$1185,SMALL(IF(C$41:C$1185&lt;&gt;"",ROW(C$41:C$1185)-ROW(C$41)+1),ROWS(D$41:D1084))),"")</f>
        <v/>
      </c>
      <c r="E1084" s="189" t="e">
        <f t="shared" ca="1" si="129"/>
        <v>#VALUE!</v>
      </c>
      <c r="F1084" s="207" t="e">
        <f t="shared" ca="1" si="130"/>
        <v>#VALUE!</v>
      </c>
      <c r="G1084" s="189" t="e">
        <f t="shared" ca="1" si="131"/>
        <v>#VALUE!</v>
      </c>
      <c r="H1084" s="207" t="e">
        <f t="shared" ca="1" si="132"/>
        <v>#VALUE!</v>
      </c>
      <c r="I1084" s="189">
        <f t="shared" ca="1" si="133"/>
        <v>0</v>
      </c>
      <c r="J1084" s="189" t="e">
        <f t="shared" ca="1" si="134"/>
        <v>#VALUE!</v>
      </c>
      <c r="K1084" s="207" t="e">
        <f t="shared" ca="1" si="135"/>
        <v>#VALUE!</v>
      </c>
    </row>
    <row r="1085" spans="3:11" x14ac:dyDescent="0.25">
      <c r="C1085" s="205">
        <f t="shared" ca="1" si="128"/>
        <v>0</v>
      </c>
      <c r="D1085" s="205" t="str">
        <f t="array" aca="1" ref="D1085" ca="1">IFERROR(INDEX(C$41:C$1185,SMALL(IF(C$41:C$1185&lt;&gt;"",ROW(C$41:C$1185)-ROW(C$41)+1),ROWS(D$41:D1085))),"")</f>
        <v/>
      </c>
      <c r="E1085" s="189" t="e">
        <f t="shared" ca="1" si="129"/>
        <v>#VALUE!</v>
      </c>
      <c r="F1085" s="207" t="e">
        <f t="shared" ca="1" si="130"/>
        <v>#VALUE!</v>
      </c>
      <c r="G1085" s="189" t="e">
        <f t="shared" ca="1" si="131"/>
        <v>#VALUE!</v>
      </c>
      <c r="H1085" s="207" t="e">
        <f t="shared" ca="1" si="132"/>
        <v>#VALUE!</v>
      </c>
      <c r="I1085" s="189">
        <f t="shared" ca="1" si="133"/>
        <v>0</v>
      </c>
      <c r="J1085" s="189" t="e">
        <f t="shared" ca="1" si="134"/>
        <v>#VALUE!</v>
      </c>
      <c r="K1085" s="207" t="e">
        <f t="shared" ca="1" si="135"/>
        <v>#VALUE!</v>
      </c>
    </row>
    <row r="1086" spans="3:11" x14ac:dyDescent="0.25">
      <c r="C1086" s="205">
        <f t="shared" ca="1" si="128"/>
        <v>0</v>
      </c>
      <c r="D1086" s="205" t="str">
        <f t="array" aca="1" ref="D1086" ca="1">IFERROR(INDEX(C$41:C$1185,SMALL(IF(C$41:C$1185&lt;&gt;"",ROW(C$41:C$1185)-ROW(C$41)+1),ROWS(D$41:D1086))),"")</f>
        <v/>
      </c>
      <c r="E1086" s="189" t="e">
        <f t="shared" ca="1" si="129"/>
        <v>#VALUE!</v>
      </c>
      <c r="F1086" s="207" t="e">
        <f t="shared" ca="1" si="130"/>
        <v>#VALUE!</v>
      </c>
      <c r="G1086" s="189" t="e">
        <f t="shared" ca="1" si="131"/>
        <v>#VALUE!</v>
      </c>
      <c r="H1086" s="207" t="e">
        <f t="shared" ca="1" si="132"/>
        <v>#VALUE!</v>
      </c>
      <c r="I1086" s="189">
        <f t="shared" ca="1" si="133"/>
        <v>0</v>
      </c>
      <c r="J1086" s="189" t="e">
        <f t="shared" ca="1" si="134"/>
        <v>#VALUE!</v>
      </c>
      <c r="K1086" s="207" t="e">
        <f t="shared" ca="1" si="135"/>
        <v>#VALUE!</v>
      </c>
    </row>
    <row r="1087" spans="3:11" x14ac:dyDescent="0.25">
      <c r="C1087" s="205">
        <f t="shared" ca="1" si="128"/>
        <v>0</v>
      </c>
      <c r="D1087" s="205" t="str">
        <f t="array" aca="1" ref="D1087" ca="1">IFERROR(INDEX(C$41:C$1185,SMALL(IF(C$41:C$1185&lt;&gt;"",ROW(C$41:C$1185)-ROW(C$41)+1),ROWS(D$41:D1087))),"")</f>
        <v/>
      </c>
      <c r="E1087" s="189" t="e">
        <f t="shared" ca="1" si="129"/>
        <v>#VALUE!</v>
      </c>
      <c r="F1087" s="207" t="e">
        <f t="shared" ca="1" si="130"/>
        <v>#VALUE!</v>
      </c>
      <c r="G1087" s="189" t="e">
        <f t="shared" ca="1" si="131"/>
        <v>#VALUE!</v>
      </c>
      <c r="H1087" s="207" t="e">
        <f t="shared" ca="1" si="132"/>
        <v>#VALUE!</v>
      </c>
      <c r="I1087" s="189">
        <f t="shared" ca="1" si="133"/>
        <v>0</v>
      </c>
      <c r="J1087" s="189" t="e">
        <f t="shared" ca="1" si="134"/>
        <v>#VALUE!</v>
      </c>
      <c r="K1087" s="207" t="e">
        <f t="shared" ca="1" si="135"/>
        <v>#VALUE!</v>
      </c>
    </row>
    <row r="1088" spans="3:11" x14ac:dyDescent="0.25">
      <c r="C1088" s="205">
        <f t="shared" ca="1" si="128"/>
        <v>0</v>
      </c>
      <c r="D1088" s="205" t="str">
        <f t="array" aca="1" ref="D1088" ca="1">IFERROR(INDEX(C$41:C$1185,SMALL(IF(C$41:C$1185&lt;&gt;"",ROW(C$41:C$1185)-ROW(C$41)+1),ROWS(D$41:D1088))),"")</f>
        <v/>
      </c>
      <c r="E1088" s="189" t="e">
        <f t="shared" ca="1" si="129"/>
        <v>#VALUE!</v>
      </c>
      <c r="F1088" s="207" t="e">
        <f t="shared" ca="1" si="130"/>
        <v>#VALUE!</v>
      </c>
      <c r="G1088" s="189" t="e">
        <f t="shared" ca="1" si="131"/>
        <v>#VALUE!</v>
      </c>
      <c r="H1088" s="207" t="e">
        <f t="shared" ca="1" si="132"/>
        <v>#VALUE!</v>
      </c>
      <c r="I1088" s="189">
        <f t="shared" ca="1" si="133"/>
        <v>0</v>
      </c>
      <c r="J1088" s="189" t="e">
        <f t="shared" ca="1" si="134"/>
        <v>#VALUE!</v>
      </c>
      <c r="K1088" s="207" t="e">
        <f t="shared" ca="1" si="135"/>
        <v>#VALUE!</v>
      </c>
    </row>
    <row r="1089" spans="3:11" x14ac:dyDescent="0.25">
      <c r="C1089" s="205">
        <f t="shared" ca="1" si="128"/>
        <v>0</v>
      </c>
      <c r="D1089" s="205" t="str">
        <f t="array" aca="1" ref="D1089" ca="1">IFERROR(INDEX(C$41:C$1185,SMALL(IF(C$41:C$1185&lt;&gt;"",ROW(C$41:C$1185)-ROW(C$41)+1),ROWS(D$41:D1089))),"")</f>
        <v/>
      </c>
      <c r="E1089" s="189" t="e">
        <f t="shared" ca="1" si="129"/>
        <v>#VALUE!</v>
      </c>
      <c r="F1089" s="207" t="e">
        <f t="shared" ca="1" si="130"/>
        <v>#VALUE!</v>
      </c>
      <c r="G1089" s="189" t="e">
        <f t="shared" ca="1" si="131"/>
        <v>#VALUE!</v>
      </c>
      <c r="H1089" s="207" t="e">
        <f t="shared" ca="1" si="132"/>
        <v>#VALUE!</v>
      </c>
      <c r="I1089" s="189">
        <f t="shared" ca="1" si="133"/>
        <v>0</v>
      </c>
      <c r="J1089" s="189" t="e">
        <f t="shared" ca="1" si="134"/>
        <v>#VALUE!</v>
      </c>
      <c r="K1089" s="207" t="e">
        <f t="shared" ca="1" si="135"/>
        <v>#VALUE!</v>
      </c>
    </row>
    <row r="1090" spans="3:11" x14ac:dyDescent="0.25">
      <c r="C1090" s="205">
        <f t="shared" ca="1" si="128"/>
        <v>0</v>
      </c>
      <c r="D1090" s="205" t="str">
        <f t="array" aca="1" ref="D1090" ca="1">IFERROR(INDEX(C$41:C$1185,SMALL(IF(C$41:C$1185&lt;&gt;"",ROW(C$41:C$1185)-ROW(C$41)+1),ROWS(D$41:D1090))),"")</f>
        <v/>
      </c>
      <c r="E1090" s="189" t="e">
        <f t="shared" ca="1" si="129"/>
        <v>#VALUE!</v>
      </c>
      <c r="F1090" s="207" t="e">
        <f t="shared" ca="1" si="130"/>
        <v>#VALUE!</v>
      </c>
      <c r="G1090" s="189" t="e">
        <f t="shared" ca="1" si="131"/>
        <v>#VALUE!</v>
      </c>
      <c r="H1090" s="207" t="e">
        <f t="shared" ca="1" si="132"/>
        <v>#VALUE!</v>
      </c>
      <c r="I1090" s="189">
        <f t="shared" ca="1" si="133"/>
        <v>0</v>
      </c>
      <c r="J1090" s="189" t="e">
        <f t="shared" ca="1" si="134"/>
        <v>#VALUE!</v>
      </c>
      <c r="K1090" s="207" t="e">
        <f t="shared" ca="1" si="135"/>
        <v>#VALUE!</v>
      </c>
    </row>
    <row r="1091" spans="3:11" x14ac:dyDescent="0.25">
      <c r="C1091" s="202"/>
    </row>
    <row r="1092" spans="3:11" x14ac:dyDescent="0.25">
      <c r="C1092" s="202"/>
    </row>
    <row r="1093" spans="3:11" x14ac:dyDescent="0.25">
      <c r="C1093" s="202"/>
    </row>
    <row r="1094" spans="3:11" x14ac:dyDescent="0.25">
      <c r="C1094" s="202"/>
    </row>
    <row r="1095" spans="3:11" x14ac:dyDescent="0.25">
      <c r="C1095" s="202"/>
    </row>
    <row r="1096" spans="3:11" x14ac:dyDescent="0.25">
      <c r="C1096" s="202"/>
    </row>
    <row r="1097" spans="3:11" x14ac:dyDescent="0.25">
      <c r="C1097" s="202"/>
    </row>
    <row r="1098" spans="3:11" x14ac:dyDescent="0.25">
      <c r="C1098" s="202"/>
    </row>
    <row r="1099" spans="3:11" x14ac:dyDescent="0.25">
      <c r="C1099" s="202"/>
    </row>
    <row r="1100" spans="3:11" x14ac:dyDescent="0.25">
      <c r="C1100" s="202"/>
    </row>
    <row r="1101" spans="3:11" x14ac:dyDescent="0.25">
      <c r="C1101" s="202"/>
    </row>
    <row r="1102" spans="3:11" x14ac:dyDescent="0.25">
      <c r="C1102" s="202"/>
    </row>
    <row r="1103" spans="3:11" x14ac:dyDescent="0.25">
      <c r="C1103" s="202"/>
    </row>
    <row r="1104" spans="3:11" x14ac:dyDescent="0.25">
      <c r="C1104" s="202"/>
    </row>
    <row r="1105" spans="3:3" x14ac:dyDescent="0.25">
      <c r="C1105" s="202"/>
    </row>
    <row r="1106" spans="3:3" x14ac:dyDescent="0.25">
      <c r="C1106" s="202"/>
    </row>
    <row r="1107" spans="3:3" x14ac:dyDescent="0.25">
      <c r="C1107" s="202"/>
    </row>
    <row r="1108" spans="3:3" x14ac:dyDescent="0.25">
      <c r="C1108" s="202"/>
    </row>
    <row r="1109" spans="3:3" x14ac:dyDescent="0.25">
      <c r="C1109" s="202"/>
    </row>
    <row r="1110" spans="3:3" x14ac:dyDescent="0.25">
      <c r="C1110" s="202"/>
    </row>
    <row r="1111" spans="3:3" x14ac:dyDescent="0.25">
      <c r="C1111" s="202"/>
    </row>
    <row r="1112" spans="3:3" x14ac:dyDescent="0.25">
      <c r="C1112" s="202"/>
    </row>
    <row r="1113" spans="3:3" x14ac:dyDescent="0.25">
      <c r="C1113" s="202"/>
    </row>
    <row r="1114" spans="3:3" x14ac:dyDescent="0.25">
      <c r="C1114" s="202"/>
    </row>
    <row r="1115" spans="3:3" x14ac:dyDescent="0.25">
      <c r="C1115" s="202"/>
    </row>
    <row r="1116" spans="3:3" x14ac:dyDescent="0.25">
      <c r="C1116" s="202"/>
    </row>
    <row r="1117" spans="3:3" x14ac:dyDescent="0.25">
      <c r="C1117" s="202"/>
    </row>
    <row r="1118" spans="3:3" x14ac:dyDescent="0.25">
      <c r="C1118" s="202"/>
    </row>
    <row r="1119" spans="3:3" x14ac:dyDescent="0.25">
      <c r="C1119" s="202"/>
    </row>
    <row r="1120" spans="3:3" x14ac:dyDescent="0.25">
      <c r="C1120" s="202"/>
    </row>
    <row r="1121" spans="3:3" x14ac:dyDescent="0.25">
      <c r="C1121" s="202"/>
    </row>
    <row r="1122" spans="3:3" x14ac:dyDescent="0.25">
      <c r="C1122" s="202"/>
    </row>
    <row r="1123" spans="3:3" x14ac:dyDescent="0.25">
      <c r="C1123" s="202"/>
    </row>
    <row r="1124" spans="3:3" x14ac:dyDescent="0.25">
      <c r="C1124" s="202"/>
    </row>
    <row r="1125" spans="3:3" x14ac:dyDescent="0.25">
      <c r="C1125" s="202"/>
    </row>
    <row r="1126" spans="3:3" x14ac:dyDescent="0.25">
      <c r="C1126" s="202"/>
    </row>
    <row r="1127" spans="3:3" x14ac:dyDescent="0.25">
      <c r="C1127" s="202"/>
    </row>
    <row r="1128" spans="3:3" x14ac:dyDescent="0.25">
      <c r="C1128" s="202"/>
    </row>
    <row r="1129" spans="3:3" x14ac:dyDescent="0.25">
      <c r="C1129" s="202"/>
    </row>
    <row r="1130" spans="3:3" x14ac:dyDescent="0.25">
      <c r="C1130" s="202"/>
    </row>
    <row r="1131" spans="3:3" x14ac:dyDescent="0.25">
      <c r="C1131" s="202"/>
    </row>
    <row r="1132" spans="3:3" x14ac:dyDescent="0.25">
      <c r="C1132" s="202"/>
    </row>
    <row r="1133" spans="3:3" x14ac:dyDescent="0.25">
      <c r="C1133" s="202"/>
    </row>
    <row r="1134" spans="3:3" x14ac:dyDescent="0.25">
      <c r="C1134" s="202"/>
    </row>
    <row r="1135" spans="3:3" x14ac:dyDescent="0.25">
      <c r="C1135" s="202"/>
    </row>
    <row r="1136" spans="3:3" x14ac:dyDescent="0.25">
      <c r="C1136" s="202"/>
    </row>
    <row r="1137" spans="3:3" x14ac:dyDescent="0.25">
      <c r="C1137" s="202"/>
    </row>
    <row r="1138" spans="3:3" x14ac:dyDescent="0.25">
      <c r="C1138" s="202"/>
    </row>
    <row r="1139" spans="3:3" x14ac:dyDescent="0.25">
      <c r="C1139" s="202"/>
    </row>
    <row r="1140" spans="3:3" x14ac:dyDescent="0.25">
      <c r="C1140" s="202"/>
    </row>
    <row r="1141" spans="3:3" x14ac:dyDescent="0.25">
      <c r="C1141" s="202"/>
    </row>
    <row r="1142" spans="3:3" x14ac:dyDescent="0.25">
      <c r="C1142" s="202"/>
    </row>
    <row r="1143" spans="3:3" x14ac:dyDescent="0.25">
      <c r="C1143" s="202"/>
    </row>
    <row r="1144" spans="3:3" x14ac:dyDescent="0.25">
      <c r="C1144" s="202"/>
    </row>
    <row r="1145" spans="3:3" x14ac:dyDescent="0.25">
      <c r="C1145" s="202"/>
    </row>
    <row r="1146" spans="3:3" x14ac:dyDescent="0.25">
      <c r="C1146" s="202"/>
    </row>
    <row r="1147" spans="3:3" x14ac:dyDescent="0.25">
      <c r="C1147" s="202"/>
    </row>
    <row r="1148" spans="3:3" x14ac:dyDescent="0.25">
      <c r="C1148" s="202"/>
    </row>
    <row r="1149" spans="3:3" x14ac:dyDescent="0.25">
      <c r="C1149" s="202"/>
    </row>
    <row r="1150" spans="3:3" x14ac:dyDescent="0.25">
      <c r="C1150" s="202"/>
    </row>
    <row r="1151" spans="3:3" x14ac:dyDescent="0.25">
      <c r="C1151" s="202"/>
    </row>
    <row r="1152" spans="3:3" x14ac:dyDescent="0.25">
      <c r="C1152" s="202"/>
    </row>
    <row r="1153" spans="3:3" x14ac:dyDescent="0.25">
      <c r="C1153" s="202"/>
    </row>
    <row r="1154" spans="3:3" x14ac:dyDescent="0.25">
      <c r="C1154" s="202"/>
    </row>
    <row r="1155" spans="3:3" x14ac:dyDescent="0.25">
      <c r="C1155" s="202"/>
    </row>
    <row r="1156" spans="3:3" x14ac:dyDescent="0.25">
      <c r="C1156" s="202"/>
    </row>
    <row r="1157" spans="3:3" x14ac:dyDescent="0.25">
      <c r="C1157" s="202"/>
    </row>
    <row r="1158" spans="3:3" x14ac:dyDescent="0.25">
      <c r="C1158" s="202"/>
    </row>
    <row r="1159" spans="3:3" x14ac:dyDescent="0.25">
      <c r="C1159" s="202"/>
    </row>
    <row r="1160" spans="3:3" x14ac:dyDescent="0.25">
      <c r="C1160" s="202"/>
    </row>
    <row r="1161" spans="3:3" x14ac:dyDescent="0.25">
      <c r="C1161" s="202"/>
    </row>
    <row r="1162" spans="3:3" x14ac:dyDescent="0.25">
      <c r="C1162" s="202"/>
    </row>
    <row r="1163" spans="3:3" x14ac:dyDescent="0.25">
      <c r="C1163" s="202"/>
    </row>
    <row r="1164" spans="3:3" x14ac:dyDescent="0.25">
      <c r="C1164" s="202"/>
    </row>
    <row r="1165" spans="3:3" x14ac:dyDescent="0.25">
      <c r="C1165" s="202"/>
    </row>
    <row r="1166" spans="3:3" x14ac:dyDescent="0.25">
      <c r="C1166" s="202"/>
    </row>
    <row r="1167" spans="3:3" x14ac:dyDescent="0.25">
      <c r="C1167" s="202"/>
    </row>
    <row r="1168" spans="3:3" x14ac:dyDescent="0.25">
      <c r="C1168" s="202"/>
    </row>
    <row r="1169" spans="3:3" x14ac:dyDescent="0.25">
      <c r="C1169" s="202"/>
    </row>
    <row r="1170" spans="3:3" x14ac:dyDescent="0.25">
      <c r="C1170" s="202"/>
    </row>
    <row r="1171" spans="3:3" x14ac:dyDescent="0.25">
      <c r="C1171" s="202"/>
    </row>
    <row r="1172" spans="3:3" x14ac:dyDescent="0.25">
      <c r="C1172" s="202"/>
    </row>
    <row r="1173" spans="3:3" x14ac:dyDescent="0.25">
      <c r="C1173" s="202"/>
    </row>
    <row r="1174" spans="3:3" x14ac:dyDescent="0.25">
      <c r="C1174" s="202"/>
    </row>
    <row r="1175" spans="3:3" x14ac:dyDescent="0.25">
      <c r="C1175" s="202"/>
    </row>
    <row r="1176" spans="3:3" x14ac:dyDescent="0.25">
      <c r="C1176" s="202"/>
    </row>
    <row r="1177" spans="3:3" x14ac:dyDescent="0.25">
      <c r="C1177" s="202"/>
    </row>
    <row r="1178" spans="3:3" x14ac:dyDescent="0.25">
      <c r="C1178" s="202"/>
    </row>
    <row r="1179" spans="3:3" x14ac:dyDescent="0.25">
      <c r="C1179" s="202"/>
    </row>
    <row r="1180" spans="3:3" x14ac:dyDescent="0.25">
      <c r="C1180" s="202"/>
    </row>
    <row r="1181" spans="3:3" x14ac:dyDescent="0.25">
      <c r="C1181" s="202"/>
    </row>
    <row r="1182" spans="3:3" x14ac:dyDescent="0.25">
      <c r="C1182" s="202"/>
    </row>
    <row r="1183" spans="3:3" x14ac:dyDescent="0.25">
      <c r="C1183" s="202"/>
    </row>
    <row r="1184" spans="3:3" x14ac:dyDescent="0.25">
      <c r="C1184" s="202"/>
    </row>
    <row r="1185" spans="3:3" x14ac:dyDescent="0.25">
      <c r="C1185" s="202"/>
    </row>
    <row r="1186" spans="3:3" x14ac:dyDescent="0.25">
      <c r="C1186" s="202"/>
    </row>
    <row r="1187" spans="3:3" x14ac:dyDescent="0.25">
      <c r="C1187" s="202"/>
    </row>
    <row r="1188" spans="3:3" x14ac:dyDescent="0.25">
      <c r="C1188" s="202"/>
    </row>
    <row r="1189" spans="3:3" x14ac:dyDescent="0.25">
      <c r="C1189" s="202"/>
    </row>
    <row r="1190" spans="3:3" x14ac:dyDescent="0.25">
      <c r="C1190" s="202"/>
    </row>
    <row r="1191" spans="3:3" x14ac:dyDescent="0.25">
      <c r="C1191" s="202"/>
    </row>
    <row r="1192" spans="3:3" x14ac:dyDescent="0.25">
      <c r="C1192" s="202"/>
    </row>
    <row r="1193" spans="3:3" x14ac:dyDescent="0.25">
      <c r="C1193" s="202"/>
    </row>
    <row r="1194" spans="3:3" x14ac:dyDescent="0.25">
      <c r="C1194" s="202"/>
    </row>
    <row r="1195" spans="3:3" x14ac:dyDescent="0.25">
      <c r="C1195" s="202"/>
    </row>
    <row r="1196" spans="3:3" x14ac:dyDescent="0.25">
      <c r="C1196" s="202"/>
    </row>
    <row r="1197" spans="3:3" x14ac:dyDescent="0.25">
      <c r="C1197" s="202"/>
    </row>
    <row r="1198" spans="3:3" x14ac:dyDescent="0.25">
      <c r="C1198" s="202"/>
    </row>
    <row r="1199" spans="3:3" x14ac:dyDescent="0.25">
      <c r="C1199" s="202"/>
    </row>
    <row r="1200" spans="3:3" x14ac:dyDescent="0.25">
      <c r="C1200" s="202"/>
    </row>
    <row r="1201" spans="3:3" x14ac:dyDescent="0.25">
      <c r="C1201" s="202"/>
    </row>
    <row r="1202" spans="3:3" x14ac:dyDescent="0.25">
      <c r="C1202" s="202"/>
    </row>
    <row r="1203" spans="3:3" x14ac:dyDescent="0.25">
      <c r="C1203" s="202"/>
    </row>
    <row r="1204" spans="3:3" x14ac:dyDescent="0.25">
      <c r="C1204" s="202"/>
    </row>
    <row r="1205" spans="3:3" x14ac:dyDescent="0.25">
      <c r="C1205" s="202"/>
    </row>
    <row r="1206" spans="3:3" x14ac:dyDescent="0.25">
      <c r="C1206" s="202"/>
    </row>
    <row r="1207" spans="3:3" x14ac:dyDescent="0.25">
      <c r="C1207" s="202"/>
    </row>
    <row r="1208" spans="3:3" x14ac:dyDescent="0.25">
      <c r="C1208" s="202"/>
    </row>
    <row r="1209" spans="3:3" x14ac:dyDescent="0.25">
      <c r="C1209" s="202"/>
    </row>
    <row r="1210" spans="3:3" x14ac:dyDescent="0.25">
      <c r="C1210" s="202"/>
    </row>
    <row r="1211" spans="3:3" x14ac:dyDescent="0.25">
      <c r="C1211" s="202"/>
    </row>
    <row r="1212" spans="3:3" x14ac:dyDescent="0.25">
      <c r="C1212" s="202"/>
    </row>
    <row r="1213" spans="3:3" x14ac:dyDescent="0.25">
      <c r="C1213" s="202"/>
    </row>
    <row r="1214" spans="3:3" x14ac:dyDescent="0.25">
      <c r="C1214" s="202"/>
    </row>
    <row r="1215" spans="3:3" x14ac:dyDescent="0.25">
      <c r="C1215" s="202"/>
    </row>
    <row r="1216" spans="3:3" x14ac:dyDescent="0.25">
      <c r="C1216" s="202"/>
    </row>
    <row r="1217" spans="3:3" x14ac:dyDescent="0.25">
      <c r="C1217" s="202"/>
    </row>
    <row r="1218" spans="3:3" x14ac:dyDescent="0.25">
      <c r="C1218" s="202"/>
    </row>
    <row r="1219" spans="3:3" x14ac:dyDescent="0.25">
      <c r="C1219" s="202"/>
    </row>
    <row r="1220" spans="3:3" x14ac:dyDescent="0.25">
      <c r="C1220" s="202"/>
    </row>
    <row r="1221" spans="3:3" x14ac:dyDescent="0.25">
      <c r="C1221" s="202"/>
    </row>
    <row r="1222" spans="3:3" x14ac:dyDescent="0.25">
      <c r="C1222" s="202"/>
    </row>
    <row r="1223" spans="3:3" x14ac:dyDescent="0.25">
      <c r="C1223" s="202"/>
    </row>
    <row r="1224" spans="3:3" x14ac:dyDescent="0.25">
      <c r="C1224" s="202"/>
    </row>
    <row r="1225" spans="3:3" x14ac:dyDescent="0.25">
      <c r="C1225" s="202"/>
    </row>
    <row r="1226" spans="3:3" x14ac:dyDescent="0.25">
      <c r="C1226" s="202"/>
    </row>
    <row r="1227" spans="3:3" x14ac:dyDescent="0.25">
      <c r="C1227" s="202"/>
    </row>
    <row r="1228" spans="3:3" x14ac:dyDescent="0.25">
      <c r="C1228" s="202"/>
    </row>
    <row r="1229" spans="3:3" x14ac:dyDescent="0.25">
      <c r="C1229" s="202"/>
    </row>
    <row r="1230" spans="3:3" x14ac:dyDescent="0.25">
      <c r="C1230" s="202"/>
    </row>
    <row r="1231" spans="3:3" x14ac:dyDescent="0.25">
      <c r="C1231" s="202"/>
    </row>
    <row r="1232" spans="3:3" x14ac:dyDescent="0.25">
      <c r="C1232" s="202"/>
    </row>
    <row r="1233" spans="3:3" x14ac:dyDescent="0.25">
      <c r="C1233" s="202"/>
    </row>
    <row r="1234" spans="3:3" x14ac:dyDescent="0.25">
      <c r="C1234" s="202"/>
    </row>
    <row r="1235" spans="3:3" x14ac:dyDescent="0.25">
      <c r="C1235" s="20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39997558519241921"/>
  </sheetPr>
  <dimension ref="A1:Y689"/>
  <sheetViews>
    <sheetView topLeftCell="B1" zoomScale="115" zoomScaleNormal="115" workbookViewId="0">
      <pane ySplit="6" topLeftCell="A22" activePane="bottomLeft" state="frozen"/>
      <selection activeCell="B1" sqref="B1"/>
      <selection pane="bottomLeft" activeCell="D711" sqref="D711"/>
    </sheetView>
  </sheetViews>
  <sheetFormatPr defaultColWidth="9" defaultRowHeight="12.75" x14ac:dyDescent="0.25"/>
  <cols>
    <col min="1" max="1" width="15.5703125" style="95" hidden="1" customWidth="1"/>
    <col min="2" max="2" width="30.5703125" style="95" bestFit="1" customWidth="1"/>
    <col min="3" max="3" width="32.5703125" style="142" customWidth="1"/>
    <col min="4" max="4" width="53.7109375" style="142" customWidth="1"/>
    <col min="5" max="5" width="10.7109375" style="142" hidden="1" customWidth="1"/>
    <col min="6" max="6" width="8" style="165" hidden="1" customWidth="1"/>
    <col min="7" max="8" width="30.5703125" style="143" hidden="1" customWidth="1"/>
    <col min="9" max="9" width="45.85546875" style="143" hidden="1" customWidth="1"/>
    <col min="10" max="11" width="30.5703125" style="143" hidden="1" customWidth="1"/>
    <col min="12" max="12" width="30.5703125" style="143" customWidth="1"/>
    <col min="13" max="13" width="35.7109375" style="143" hidden="1" customWidth="1"/>
    <col min="14" max="14" width="25.28515625" style="143" hidden="1" customWidth="1"/>
    <col min="15" max="15" width="20.85546875" style="143" hidden="1" customWidth="1"/>
    <col min="16" max="16384" width="9" style="95"/>
  </cols>
  <sheetData>
    <row r="1" spans="1:15" s="92" customFormat="1" ht="30" customHeight="1" x14ac:dyDescent="0.25">
      <c r="C1" s="659" t="s">
        <v>270</v>
      </c>
      <c r="D1" s="660"/>
      <c r="E1" s="660"/>
      <c r="F1" s="660"/>
      <c r="G1" s="660"/>
      <c r="H1" s="660"/>
      <c r="I1" s="660"/>
      <c r="J1" s="660"/>
      <c r="K1" s="660"/>
      <c r="L1" s="660"/>
      <c r="M1" s="660"/>
      <c r="N1" s="660"/>
      <c r="O1" s="661"/>
    </row>
    <row r="2" spans="1:15" s="92" customFormat="1" ht="15.75" x14ac:dyDescent="0.25">
      <c r="C2" s="93"/>
      <c r="D2" s="93"/>
      <c r="E2" s="93"/>
      <c r="F2" s="93"/>
      <c r="G2" s="94"/>
      <c r="H2" s="94"/>
      <c r="I2" s="94"/>
      <c r="J2" s="94"/>
      <c r="K2" s="94"/>
      <c r="L2" s="94"/>
      <c r="M2" s="94"/>
      <c r="N2" s="94"/>
      <c r="O2" s="94"/>
    </row>
    <row r="3" spans="1:15" s="92" customFormat="1" ht="15.75" x14ac:dyDescent="0.25">
      <c r="B3" s="491"/>
      <c r="C3" s="492"/>
      <c r="D3" s="492"/>
      <c r="E3" s="492"/>
      <c r="F3" s="492"/>
      <c r="G3" s="662" t="str">
        <f>'Attività, servizi e usi'!C5</f>
        <v>Rimodulazione Spaziale</v>
      </c>
      <c r="H3" s="663"/>
      <c r="I3" s="663"/>
      <c r="J3" s="663"/>
      <c r="K3" s="663"/>
      <c r="L3" s="663"/>
      <c r="M3" s="663"/>
      <c r="N3" s="663"/>
      <c r="O3" s="664"/>
    </row>
    <row r="4" spans="1:15" s="92" customFormat="1" ht="15.75" x14ac:dyDescent="0.25">
      <c r="B4" s="491"/>
      <c r="C4" s="492"/>
      <c r="D4" s="492"/>
      <c r="E4" s="492"/>
      <c r="F4" s="492"/>
      <c r="G4" s="672" t="s">
        <v>813</v>
      </c>
      <c r="H4" s="673"/>
      <c r="I4" s="673"/>
      <c r="J4" s="674"/>
      <c r="K4" s="675" t="str">
        <f>'Attività, servizi e usi'!C18</f>
        <v>PFTE</v>
      </c>
      <c r="L4" s="675" t="str">
        <f>'Attività, servizi e usi'!C19</f>
        <v>Progettazione Definitiva</v>
      </c>
      <c r="M4" s="675" t="str">
        <f>'Attività, servizi e usi'!C20</f>
        <v>Progettazione Esecutiva</v>
      </c>
      <c r="N4" s="675" t="str">
        <f>'Attività, servizi e usi'!C21</f>
        <v>Costruzione (DL)</v>
      </c>
      <c r="O4" s="675" t="str">
        <f>'Attività, servizi e usi'!C24</f>
        <v>Manutenzione</v>
      </c>
    </row>
    <row r="5" spans="1:15" ht="15.75" hidden="1" x14ac:dyDescent="0.25">
      <c r="A5" s="533"/>
      <c r="B5" s="533"/>
      <c r="C5" s="665" t="s">
        <v>271</v>
      </c>
      <c r="D5" s="666"/>
      <c r="E5" s="96"/>
      <c r="F5" s="96"/>
      <c r="G5" s="97" t="str">
        <f>'Attività, servizi e usi'!C14</f>
        <v>Rilevazione</v>
      </c>
      <c r="H5" s="98" t="str">
        <f>'Attività, servizi e usi'!C15</f>
        <v>Indagini conoscitive</v>
      </c>
      <c r="I5" s="98" t="str">
        <f>'Attività, servizi e usi'!C16</f>
        <v>Rappresentazione dell'esistente</v>
      </c>
      <c r="J5" s="534" t="str">
        <f>'Attività, servizi e usi'!C17</f>
        <v>Valutazione</v>
      </c>
      <c r="K5" s="676"/>
      <c r="L5" s="676"/>
      <c r="M5" s="676"/>
      <c r="N5" s="676"/>
      <c r="O5" s="676"/>
    </row>
    <row r="6" spans="1:15" ht="15.75" hidden="1" x14ac:dyDescent="0.25">
      <c r="A6" s="490" t="str">
        <f>'Proprietà Modello'!$E$1</f>
        <v>Spazio</v>
      </c>
      <c r="B6" s="490"/>
      <c r="C6" s="144">
        <f>'Proprietà Modello'!$F$1</f>
        <v>0</v>
      </c>
      <c r="D6" s="91">
        <f>'Proprietà Modello'!$G$1</f>
        <v>0</v>
      </c>
      <c r="E6" s="91">
        <f>'Proprietà Modello'!$H$1</f>
        <v>0</v>
      </c>
      <c r="F6" s="91">
        <f>'Proprietà Modello'!$I$1</f>
        <v>0</v>
      </c>
      <c r="G6" s="100" t="s">
        <v>383</v>
      </c>
      <c r="H6" s="70" t="str">
        <f>CONCATENATE('Matrice usi'!$C6,"-",'Matrice usi'!$C7,"-",'Matrice usi'!$C8,"-",'Matrice usi'!$C9,"-",'Matrice usi'!$C10,"-",'Matrice usi'!$C11)</f>
        <v>05-06-07-08-09-10</v>
      </c>
      <c r="I6" s="70" t="str">
        <f>CONCATENATE('Matrice usi'!$C12,"-",'Matrice usi'!$C13,"-",'Matrice usi'!$C14,"-",'Matrice usi'!$C15,"-",'Matrice usi'!$C16,"-",'Matrice usi'!$C17,"-",'Matrice usi'!$C18)</f>
        <v>01-05-06-07-08-09-10</v>
      </c>
      <c r="J6" s="70" t="str">
        <f>CONCATENATE('Matrice usi'!$C19,"-",'Matrice usi'!$C20,"-",'Matrice usi'!$C21,"-",'Matrice usi'!$C22,"-",'Matrice usi'!$C23,"-",'Matrice usi'!$C24,"-",'Matrice usi'!$C25,"-",'Matrice usi'!$C26)</f>
        <v>01-03-05-06-07-08-09-10</v>
      </c>
      <c r="K6" s="70" t="str">
        <f>CONCATENATE('Matrice usi'!$C27,"-",'Matrice usi'!$C28,"-",'Matrice usi'!$C29,"-",'Matrice usi'!$C30,"-",'Matrice usi'!$C31,"-",'Matrice usi'!$C32,"-",'Matrice usi'!$C33,"-",'Matrice usi'!$C34,"-",'Matrice usi'!$C35,"-",'Matrice usi'!$C36)</f>
        <v>01-02-03-04-05-06-07-08-09-10</v>
      </c>
      <c r="L6" s="70" t="str">
        <f>CONCATENATE('Matrice usi'!$C37,"-",'Matrice usi'!$C38,"-",'Matrice usi'!$C39,"-",'Matrice usi'!$C40,"-",'Matrice usi'!$C41,"-",'Matrice usi'!$C42,"-",'Matrice usi'!$C43,"-",'Matrice usi'!$C44,"-",'Matrice usi'!$C45,"-",'Matrice usi'!$C46)</f>
        <v>01-02-03-04-05-06-07-08-09-10</v>
      </c>
      <c r="M6" s="70" t="str">
        <f>CONCATENATE('Matrice usi'!$C47,"-",'Matrice usi'!$C48,"-",'Matrice usi'!$C49,"-",'Matrice usi'!$C50,"-",'Matrice usi'!$C51,"-",'Matrice usi'!$C52,"-",'Matrice usi'!$C53,"-",'Matrice usi'!$C54,"-",'Matrice usi'!$C55,"-",'Matrice usi'!$C56)</f>
        <v>01-02-03-04-05-06-07-08-09-10</v>
      </c>
      <c r="N6" s="70" t="s">
        <v>383</v>
      </c>
      <c r="O6" s="71" t="s">
        <v>383</v>
      </c>
    </row>
    <row r="7" spans="1:15" ht="15" hidden="1" x14ac:dyDescent="0.25">
      <c r="A7" s="471"/>
      <c r="B7" s="471"/>
      <c r="C7" s="669" t="str">
        <f>'Proprietà Modello'!E2</f>
        <v>Fabbricato</v>
      </c>
      <c r="D7" s="668"/>
      <c r="E7" s="469"/>
      <c r="F7" s="469"/>
      <c r="G7" s="102"/>
      <c r="H7" s="103"/>
      <c r="I7" s="104"/>
      <c r="J7" s="102"/>
      <c r="K7" s="103"/>
      <c r="L7" s="105"/>
      <c r="M7" s="102"/>
      <c r="N7" s="103"/>
      <c r="O7" s="104"/>
    </row>
    <row r="8" spans="1:15" x14ac:dyDescent="0.25">
      <c r="A8" s="106" t="str">
        <f>'Proprietà Modello'!E3</f>
        <v>Fabbricato</v>
      </c>
      <c r="B8" s="106" t="s">
        <v>112</v>
      </c>
      <c r="C8" s="106" t="str">
        <f>'Proprietà Modello'!F3</f>
        <v>FabbricatoDatiAnagrafici</v>
      </c>
      <c r="D8" s="107" t="str">
        <f>'Proprietà Modello'!G3</f>
        <v>CodiceFabbricato</v>
      </c>
      <c r="E8" s="107" t="str">
        <f>'Proprietà Modello'!H3</f>
        <v>IfcText</v>
      </c>
      <c r="F8" s="159" t="str">
        <f>'Proprietà Modello'!I3</f>
        <v>N.A.</v>
      </c>
      <c r="G8" s="111"/>
      <c r="H8" s="121"/>
      <c r="I8" s="121" t="s">
        <v>779</v>
      </c>
      <c r="J8" s="121"/>
      <c r="K8" s="121" t="s">
        <v>779</v>
      </c>
      <c r="L8" s="121" t="s">
        <v>779</v>
      </c>
      <c r="M8" s="121" t="s">
        <v>779</v>
      </c>
      <c r="N8" s="109" t="s">
        <v>779</v>
      </c>
      <c r="O8" s="121" t="s">
        <v>779</v>
      </c>
    </row>
    <row r="9" spans="1:15" x14ac:dyDescent="0.25">
      <c r="A9" s="112"/>
      <c r="B9" s="155" t="s">
        <v>112</v>
      </c>
      <c r="C9" s="112" t="str">
        <f>'Proprietà Modello'!F4</f>
        <v>FabbricatoDatiAnagrafici</v>
      </c>
      <c r="D9" s="113" t="s">
        <v>770</v>
      </c>
      <c r="E9" s="113"/>
      <c r="F9" s="160"/>
      <c r="G9" s="111"/>
      <c r="H9" s="109"/>
      <c r="I9" s="109" t="s">
        <v>779</v>
      </c>
      <c r="J9" s="109"/>
      <c r="K9" s="109" t="s">
        <v>779</v>
      </c>
      <c r="L9" s="109" t="s">
        <v>779</v>
      </c>
      <c r="M9" s="109" t="s">
        <v>779</v>
      </c>
      <c r="N9" s="109" t="s">
        <v>779</v>
      </c>
      <c r="O9" s="109" t="s">
        <v>779</v>
      </c>
    </row>
    <row r="10" spans="1:15" ht="15" customHeight="1" x14ac:dyDescent="0.25">
      <c r="A10" s="112" t="str">
        <f>'Proprietà Modello'!E5</f>
        <v>Fabbricato</v>
      </c>
      <c r="B10" s="155" t="s">
        <v>112</v>
      </c>
      <c r="C10" s="112" t="str">
        <f>'Proprietà Modello'!F5</f>
        <v>FabbricatoDatiAnagrafici</v>
      </c>
      <c r="D10" s="113" t="str">
        <f>'Proprietà Modello'!G5</f>
        <v>DestinazioneUso</v>
      </c>
      <c r="E10" s="113">
        <f>'Proprietà Modello'!H5</f>
        <v>0</v>
      </c>
      <c r="F10" s="160">
        <f>'Proprietà Modello'!I5</f>
        <v>0</v>
      </c>
      <c r="G10" s="111"/>
      <c r="H10" s="109"/>
      <c r="I10" s="109" t="s">
        <v>779</v>
      </c>
      <c r="J10" s="109"/>
      <c r="K10" s="109" t="s">
        <v>779</v>
      </c>
      <c r="L10" s="109" t="s">
        <v>779</v>
      </c>
      <c r="M10" s="109" t="s">
        <v>779</v>
      </c>
      <c r="N10" s="109" t="s">
        <v>779</v>
      </c>
      <c r="O10" s="109" t="s">
        <v>779</v>
      </c>
    </row>
    <row r="11" spans="1:15" ht="15" customHeight="1" x14ac:dyDescent="0.25">
      <c r="A11" s="112" t="str">
        <f>'Proprietà Modello'!E6</f>
        <v>Fabbricato</v>
      </c>
      <c r="B11" s="155" t="s">
        <v>112</v>
      </c>
      <c r="C11" s="112" t="str">
        <f>'Proprietà Modello'!F6</f>
        <v>FabbricatoDatiAnagrafici</v>
      </c>
      <c r="D11" s="113" t="str">
        <f>'Proprietà Modello'!G6</f>
        <v>Foglio</v>
      </c>
      <c r="E11" s="113" t="str">
        <f>'Proprietà Modello'!H6</f>
        <v>IfcText</v>
      </c>
      <c r="F11" s="160" t="str">
        <f>'Proprietà Modello'!I6</f>
        <v>N.A.</v>
      </c>
      <c r="G11" s="111"/>
      <c r="H11" s="109"/>
      <c r="I11" s="109" t="s">
        <v>779</v>
      </c>
      <c r="J11" s="109"/>
      <c r="K11" s="109" t="s">
        <v>779</v>
      </c>
      <c r="L11" s="109" t="s">
        <v>779</v>
      </c>
      <c r="M11" s="109" t="s">
        <v>779</v>
      </c>
      <c r="N11" s="109" t="s">
        <v>779</v>
      </c>
      <c r="O11" s="109" t="s">
        <v>779</v>
      </c>
    </row>
    <row r="12" spans="1:15" ht="15" customHeight="1" x14ac:dyDescent="0.25">
      <c r="A12" s="112" t="str">
        <f>'Proprietà Modello'!E7</f>
        <v>Fabbricato</v>
      </c>
      <c r="B12" s="155" t="s">
        <v>112</v>
      </c>
      <c r="C12" s="112" t="str">
        <f>'Proprietà Modello'!F7</f>
        <v>FabbricatoDatiAnagrafici</v>
      </c>
      <c r="D12" s="113" t="str">
        <f>'Proprietà Modello'!G7</f>
        <v>Particelle</v>
      </c>
      <c r="E12" s="113" t="str">
        <f>'Proprietà Modello'!H7</f>
        <v>IfcText</v>
      </c>
      <c r="F12" s="160" t="str">
        <f>'Proprietà Modello'!I7</f>
        <v>N.A.</v>
      </c>
      <c r="G12" s="111"/>
      <c r="H12" s="109"/>
      <c r="I12" s="109" t="s">
        <v>779</v>
      </c>
      <c r="J12" s="109"/>
      <c r="K12" s="109" t="s">
        <v>779</v>
      </c>
      <c r="L12" s="109" t="s">
        <v>779</v>
      </c>
      <c r="M12" s="109" t="s">
        <v>779</v>
      </c>
      <c r="N12" s="109" t="s">
        <v>779</v>
      </c>
      <c r="O12" s="109" t="s">
        <v>779</v>
      </c>
    </row>
    <row r="13" spans="1:15" ht="15" customHeight="1" x14ac:dyDescent="0.25">
      <c r="A13" s="112" t="str">
        <f>'Proprietà Modello'!E8</f>
        <v>Fabbricato</v>
      </c>
      <c r="B13" s="155" t="s">
        <v>112</v>
      </c>
      <c r="C13" s="112" t="str">
        <f>'Proprietà Modello'!F8</f>
        <v>FabbricatoDatiAnagrafici</v>
      </c>
      <c r="D13" s="113" t="str">
        <f>'Proprietà Modello'!G8</f>
        <v>Sub</v>
      </c>
      <c r="E13" s="113" t="str">
        <f>'Proprietà Modello'!H8</f>
        <v>IfcText</v>
      </c>
      <c r="F13" s="160" t="str">
        <f>'Proprietà Modello'!I8</f>
        <v>N.A.</v>
      </c>
      <c r="G13" s="111"/>
      <c r="H13" s="109"/>
      <c r="I13" s="109" t="s">
        <v>779</v>
      </c>
      <c r="J13" s="109"/>
      <c r="K13" s="109" t="s">
        <v>779</v>
      </c>
      <c r="L13" s="109" t="s">
        <v>779</v>
      </c>
      <c r="M13" s="109" t="s">
        <v>779</v>
      </c>
      <c r="N13" s="109" t="s">
        <v>779</v>
      </c>
      <c r="O13" s="109" t="s">
        <v>779</v>
      </c>
    </row>
    <row r="14" spans="1:15" ht="15" customHeight="1" x14ac:dyDescent="0.25">
      <c r="A14" s="112" t="str">
        <f>'Proprietà Modello'!E9</f>
        <v>Fabbricato</v>
      </c>
      <c r="B14" s="155" t="s">
        <v>112</v>
      </c>
      <c r="C14" s="112" t="str">
        <f>'Proprietà Modello'!F9</f>
        <v>FabbricatoDatiEnergetici</v>
      </c>
      <c r="D14" s="113" t="str">
        <f>'Proprietà Modello'!G9</f>
        <v>Area solare Equivalente estiva per unità di superficie utile</v>
      </c>
      <c r="E14" s="113" t="str">
        <f>'Proprietà Modello'!H9</f>
        <v>IfcReal</v>
      </c>
      <c r="F14" s="160" t="str">
        <f>'Proprietà Modello'!I9</f>
        <v>N.A.</v>
      </c>
      <c r="G14" s="111"/>
      <c r="H14" s="109"/>
      <c r="I14" s="109" t="s">
        <v>779</v>
      </c>
      <c r="J14" s="109"/>
      <c r="K14" s="109" t="s">
        <v>779</v>
      </c>
      <c r="L14" s="109" t="s">
        <v>779</v>
      </c>
      <c r="M14" s="109" t="s">
        <v>779</v>
      </c>
      <c r="N14" s="109" t="s">
        <v>779</v>
      </c>
      <c r="O14" s="109" t="s">
        <v>779</v>
      </c>
    </row>
    <row r="15" spans="1:15" ht="15" customHeight="1" x14ac:dyDescent="0.25">
      <c r="A15" s="112" t="str">
        <f>'Proprietà Modello'!E10</f>
        <v>Fabbricato</v>
      </c>
      <c r="B15" s="155" t="s">
        <v>112</v>
      </c>
      <c r="C15" s="112" t="str">
        <f>'Proprietà Modello'!F10</f>
        <v>FabbricatoDatiEnergetici</v>
      </c>
      <c r="D15" s="113" t="str">
        <f>'Proprietà Modello'!G10</f>
        <v>Area solare Equivalente estiva per unità di superficie utile edificio equivalente</v>
      </c>
      <c r="E15" s="113" t="str">
        <f>'Proprietà Modello'!H10</f>
        <v>IfcReal</v>
      </c>
      <c r="F15" s="160" t="str">
        <f>'Proprietà Modello'!I10</f>
        <v>N.A.</v>
      </c>
      <c r="G15" s="111"/>
      <c r="H15" s="109"/>
      <c r="I15" s="109" t="s">
        <v>779</v>
      </c>
      <c r="J15" s="109"/>
      <c r="K15" s="109" t="s">
        <v>779</v>
      </c>
      <c r="L15" s="109" t="s">
        <v>779</v>
      </c>
      <c r="M15" s="109" t="s">
        <v>779</v>
      </c>
      <c r="N15" s="109" t="s">
        <v>779</v>
      </c>
      <c r="O15" s="109" t="s">
        <v>779</v>
      </c>
    </row>
    <row r="16" spans="1:15" ht="15" customHeight="1" x14ac:dyDescent="0.25">
      <c r="A16" s="114" t="str">
        <f>'Proprietà Modello'!E11</f>
        <v>Fabbricato</v>
      </c>
      <c r="B16" s="155" t="s">
        <v>112</v>
      </c>
      <c r="C16" s="114" t="str">
        <f>'Proprietà Modello'!F11</f>
        <v>FabbricatoDatiEnergetici</v>
      </c>
      <c r="D16" s="115" t="str">
        <f>'Proprietà Modello'!G11</f>
        <v>CL_ES: Efficienza globale stagionale</v>
      </c>
      <c r="E16" s="115" t="str">
        <f>'Proprietà Modello'!H11</f>
        <v>IfcReal</v>
      </c>
      <c r="F16" s="161" t="str">
        <f>'Proprietà Modello'!I11</f>
        <v>N.A.</v>
      </c>
      <c r="G16" s="111"/>
      <c r="H16" s="116"/>
      <c r="I16" s="116" t="s">
        <v>779</v>
      </c>
      <c r="J16" s="116"/>
      <c r="K16" s="116" t="s">
        <v>779</v>
      </c>
      <c r="L16" s="116" t="s">
        <v>779</v>
      </c>
      <c r="M16" s="116" t="s">
        <v>779</v>
      </c>
      <c r="N16" s="116" t="s">
        <v>779</v>
      </c>
      <c r="O16" s="116" t="s">
        <v>779</v>
      </c>
    </row>
    <row r="17" spans="1:16" ht="15" customHeight="1" x14ac:dyDescent="0.25">
      <c r="A17" s="106" t="str">
        <f>'Proprietà Modello'!E12</f>
        <v>Fabbricato</v>
      </c>
      <c r="B17" s="155" t="s">
        <v>112</v>
      </c>
      <c r="C17" s="106" t="str">
        <f>'Proprietà Modello'!F12</f>
        <v>FabbricatoDatiEnergetici</v>
      </c>
      <c r="D17" s="107" t="str">
        <f>'Proprietà Modello'!G12</f>
        <v>CL_ES: Indice di prestazione rinnovabile</v>
      </c>
      <c r="E17" s="107" t="str">
        <f>'Proprietà Modello'!H12</f>
        <v>IfcReal</v>
      </c>
      <c r="F17" s="159" t="str">
        <f>'Proprietà Modello'!I12</f>
        <v>kWh/m²</v>
      </c>
      <c r="G17" s="123"/>
      <c r="H17" s="121"/>
      <c r="I17" s="121" t="s">
        <v>779</v>
      </c>
      <c r="J17" s="121"/>
      <c r="K17" s="121" t="s">
        <v>779</v>
      </c>
      <c r="L17" s="121" t="s">
        <v>779</v>
      </c>
      <c r="M17" s="121" t="s">
        <v>779</v>
      </c>
      <c r="N17" s="121" t="s">
        <v>779</v>
      </c>
      <c r="O17" s="121" t="s">
        <v>779</v>
      </c>
    </row>
    <row r="18" spans="1:16" ht="15" customHeight="1" x14ac:dyDescent="0.25">
      <c r="A18" s="112" t="str">
        <f>'Proprietà Modello'!E13</f>
        <v>Fabbricato</v>
      </c>
      <c r="B18" s="155" t="s">
        <v>112</v>
      </c>
      <c r="C18" s="112" t="str">
        <f>'Proprietà Modello'!F13</f>
        <v>FabbricatoDatiEnergetici</v>
      </c>
      <c r="D18" s="113" t="str">
        <f>'Proprietà Modello'!G13</f>
        <v xml:space="preserve">CL_ES: Indice di prestazione totale	</v>
      </c>
      <c r="E18" s="113" t="str">
        <f>'Proprietà Modello'!H13</f>
        <v>IfcReal</v>
      </c>
      <c r="F18" s="160" t="str">
        <f>'Proprietà Modello'!I13</f>
        <v>kWh/m²</v>
      </c>
      <c r="G18" s="111"/>
      <c r="H18" s="109"/>
      <c r="I18" s="109" t="s">
        <v>779</v>
      </c>
      <c r="J18" s="109"/>
      <c r="K18" s="109" t="s">
        <v>779</v>
      </c>
      <c r="L18" s="109" t="s">
        <v>779</v>
      </c>
      <c r="M18" s="109" t="s">
        <v>779</v>
      </c>
      <c r="N18" s="109" t="s">
        <v>779</v>
      </c>
      <c r="O18" s="109" t="s">
        <v>779</v>
      </c>
    </row>
    <row r="19" spans="1:16" ht="15" customHeight="1" x14ac:dyDescent="0.25">
      <c r="A19" s="114" t="str">
        <f>'Proprietà Modello'!E14</f>
        <v>Fabbricato</v>
      </c>
      <c r="B19" s="155" t="s">
        <v>112</v>
      </c>
      <c r="C19" s="114" t="str">
        <f>'Proprietà Modello'!F14</f>
        <v>FabbricatoDatiEnergetici</v>
      </c>
      <c r="D19" s="115" t="str">
        <f>'Proprietà Modello'!G14</f>
        <v>CL_ES: Quota rinnovabile</v>
      </c>
      <c r="E19" s="115" t="str">
        <f>'Proprietà Modello'!H14</f>
        <v>IfcReal</v>
      </c>
      <c r="F19" s="161" t="str">
        <f>'Proprietà Modello'!I14</f>
        <v>%</v>
      </c>
      <c r="G19" s="119"/>
      <c r="H19" s="116"/>
      <c r="I19" s="116" t="s">
        <v>779</v>
      </c>
      <c r="J19" s="116"/>
      <c r="K19" s="116" t="s">
        <v>779</v>
      </c>
      <c r="L19" s="116" t="s">
        <v>779</v>
      </c>
      <c r="M19" s="116" t="s">
        <v>779</v>
      </c>
      <c r="N19" s="116" t="s">
        <v>779</v>
      </c>
      <c r="O19" s="116" t="s">
        <v>779</v>
      </c>
    </row>
    <row r="20" spans="1:16" ht="15" hidden="1" customHeight="1" x14ac:dyDescent="0.25">
      <c r="A20" s="112" t="str">
        <f>'Proprietà Modello'!E23</f>
        <v>Fabbricato</v>
      </c>
      <c r="B20" s="112" t="s">
        <v>112</v>
      </c>
      <c r="C20" s="112" t="str">
        <f>'Proprietà Modello'!F23</f>
        <v>FabbricatoDatiEnergetici</v>
      </c>
      <c r="D20" s="113" t="str">
        <f>'Proprietà Modello'!G23</f>
        <v>CL_INV: Indice di prestazione rinnovabile</v>
      </c>
      <c r="E20" s="113" t="str">
        <f>'Proprietà Modello'!H23</f>
        <v>IfcReal</v>
      </c>
      <c r="F20" s="160" t="str">
        <f>'Proprietà Modello'!I23</f>
        <v>kWh/m²</v>
      </c>
      <c r="G20" s="111"/>
      <c r="H20" s="109"/>
      <c r="I20" s="109"/>
      <c r="J20" s="109"/>
      <c r="K20" s="109"/>
      <c r="L20" s="109"/>
      <c r="M20" s="109"/>
      <c r="N20" s="108" t="s">
        <v>779</v>
      </c>
      <c r="O20" s="109" t="s">
        <v>779</v>
      </c>
    </row>
    <row r="21" spans="1:16" ht="15" hidden="1" customHeight="1" x14ac:dyDescent="0.25">
      <c r="A21" s="112" t="str">
        <f>'Proprietà Modello'!E24</f>
        <v>Fabbricato</v>
      </c>
      <c r="B21" s="106" t="s">
        <v>112</v>
      </c>
      <c r="C21" s="112" t="str">
        <f>'Proprietà Modello'!F24</f>
        <v>FabbricatoDatiEnergetici</v>
      </c>
      <c r="D21" s="113" t="str">
        <f>'Proprietà Modello'!G24</f>
        <v>CL_INV: Indice di prestazione totale</v>
      </c>
      <c r="E21" s="113" t="str">
        <f>'Proprietà Modello'!H24</f>
        <v>IfcReal</v>
      </c>
      <c r="F21" s="160" t="str">
        <f>'Proprietà Modello'!I24</f>
        <v>kWh/m²</v>
      </c>
      <c r="G21" s="111"/>
      <c r="H21" s="109"/>
      <c r="I21" s="109"/>
      <c r="J21" s="109"/>
      <c r="K21" s="109"/>
      <c r="L21" s="109"/>
      <c r="M21" s="109"/>
      <c r="N21" s="108" t="s">
        <v>779</v>
      </c>
      <c r="O21" s="109" t="s">
        <v>779</v>
      </c>
    </row>
    <row r="22" spans="1:16" x14ac:dyDescent="0.25">
      <c r="A22" s="114" t="str">
        <f>'Proprietà Modello'!E25</f>
        <v>Fabbricato</v>
      </c>
      <c r="B22" s="106" t="s">
        <v>112</v>
      </c>
      <c r="C22" s="114" t="str">
        <f>'Proprietà Modello'!F25</f>
        <v>FabbricatoDatiEnergetici</v>
      </c>
      <c r="D22" s="115" t="str">
        <f>'Proprietà Modello'!G25</f>
        <v>CL_INV: Quota rinnovabile</v>
      </c>
      <c r="E22" s="115" t="str">
        <f>'Proprietà Modello'!H25</f>
        <v>IfcReal</v>
      </c>
      <c r="F22" s="161" t="str">
        <f>'Proprietà Modello'!I25</f>
        <v>%</v>
      </c>
      <c r="G22" s="111"/>
      <c r="H22" s="109"/>
      <c r="I22" s="109"/>
      <c r="J22" s="109"/>
      <c r="K22" s="109"/>
      <c r="L22" s="109"/>
      <c r="M22" s="109"/>
      <c r="N22" s="108" t="s">
        <v>779</v>
      </c>
      <c r="O22" s="109" t="s">
        <v>779</v>
      </c>
    </row>
    <row r="23" spans="1:16" ht="15" customHeight="1" x14ac:dyDescent="0.25">
      <c r="A23" s="112" t="str">
        <f>'Proprietà Modello'!E15</f>
        <v>Fabbricato</v>
      </c>
      <c r="B23" s="155" t="s">
        <v>112</v>
      </c>
      <c r="C23" s="112" t="str">
        <f>'Proprietà Modello'!F15</f>
        <v>FabbricatoDatiEnergetici</v>
      </c>
      <c r="D23" s="113" t="str">
        <f>'Proprietà Modello'!G15</f>
        <v>CL_EST: Indice di prestazione non rinnovabile</v>
      </c>
      <c r="E23" s="147" t="str">
        <f>'Proprietà Modello'!H15</f>
        <v>IfcReal</v>
      </c>
      <c r="F23" s="160" t="str">
        <f>'Proprietà Modello'!I15</f>
        <v>kWh/m²</v>
      </c>
      <c r="G23" s="121"/>
      <c r="H23" s="121"/>
      <c r="I23" s="121" t="s">
        <v>779</v>
      </c>
      <c r="J23" s="121"/>
      <c r="K23" s="121" t="s">
        <v>779</v>
      </c>
      <c r="L23" s="121" t="s">
        <v>779</v>
      </c>
      <c r="M23" s="121" t="s">
        <v>779</v>
      </c>
      <c r="N23" s="121" t="s">
        <v>779</v>
      </c>
      <c r="O23" s="121" t="s">
        <v>779</v>
      </c>
    </row>
    <row r="24" spans="1:16" ht="15" customHeight="1" x14ac:dyDescent="0.25">
      <c r="A24" s="112" t="str">
        <f>'Proprietà Modello'!E16</f>
        <v>Fabbricato</v>
      </c>
      <c r="B24" s="155" t="s">
        <v>112</v>
      </c>
      <c r="C24" s="112" t="str">
        <f>'Proprietà Modello'!F16</f>
        <v>FabbricatoDatiEnergetici</v>
      </c>
      <c r="D24" s="113" t="str">
        <f>'Proprietà Modello'!G16</f>
        <v>CL_EST_EDEQ: Efficienza globale stagionale</v>
      </c>
      <c r="E24" s="148" t="str">
        <f>'Proprietà Modello'!H16</f>
        <v>IfcReal</v>
      </c>
      <c r="F24" s="160" t="str">
        <f>'Proprietà Modello'!I16</f>
        <v>N.A.</v>
      </c>
      <c r="G24" s="109"/>
      <c r="H24" s="109"/>
      <c r="I24" s="510"/>
      <c r="J24" s="109" t="s">
        <v>779</v>
      </c>
      <c r="K24" s="109" t="s">
        <v>779</v>
      </c>
      <c r="L24" s="109" t="s">
        <v>779</v>
      </c>
      <c r="M24" s="109" t="s">
        <v>779</v>
      </c>
      <c r="N24" s="109" t="s">
        <v>779</v>
      </c>
      <c r="O24" s="109" t="s">
        <v>779</v>
      </c>
    </row>
    <row r="25" spans="1:16" ht="15" customHeight="1" x14ac:dyDescent="0.25">
      <c r="A25" s="112" t="str">
        <f>'Proprietà Modello'!E17</f>
        <v>Fabbricato</v>
      </c>
      <c r="B25" s="155" t="s">
        <v>112</v>
      </c>
      <c r="C25" s="112" t="str">
        <f>'Proprietà Modello'!F17</f>
        <v>FabbricatoDatiEnergetici</v>
      </c>
      <c r="D25" s="113" t="str">
        <f>'Proprietà Modello'!G17</f>
        <v>CL_EST_EDEQ: Indice di prestazione non rinnovabile</v>
      </c>
      <c r="E25" s="148" t="str">
        <f>'Proprietà Modello'!H17</f>
        <v>IfcReal</v>
      </c>
      <c r="F25" s="160" t="str">
        <f>'Proprietà Modello'!I17</f>
        <v>kWh/m²</v>
      </c>
      <c r="G25" s="109"/>
      <c r="H25" s="109"/>
      <c r="I25" s="510"/>
      <c r="J25" s="109" t="s">
        <v>779</v>
      </c>
      <c r="K25" s="109" t="s">
        <v>779</v>
      </c>
      <c r="L25" s="109" t="s">
        <v>779</v>
      </c>
      <c r="M25" s="109" t="s">
        <v>779</v>
      </c>
      <c r="N25" s="109" t="s">
        <v>779</v>
      </c>
      <c r="O25" s="109" t="s">
        <v>779</v>
      </c>
    </row>
    <row r="26" spans="1:16" ht="15" customHeight="1" x14ac:dyDescent="0.25">
      <c r="A26" s="112" t="str">
        <f>'Proprietà Modello'!E18</f>
        <v>Fabbricato</v>
      </c>
      <c r="B26" s="155" t="s">
        <v>112</v>
      </c>
      <c r="C26" s="112" t="str">
        <f>'Proprietà Modello'!F18</f>
        <v>FabbricatoDatiEnergetici</v>
      </c>
      <c r="D26" s="113" t="str">
        <f>'Proprietà Modello'!G18</f>
        <v>CL_EST_EDEQ: Indice di prestazione rinnovabile</v>
      </c>
      <c r="E26" s="148" t="str">
        <f>'Proprietà Modello'!H18</f>
        <v>IfcReal</v>
      </c>
      <c r="F26" s="160" t="str">
        <f>'Proprietà Modello'!I18</f>
        <v>kWh/m²</v>
      </c>
      <c r="G26" s="109"/>
      <c r="H26" s="109"/>
      <c r="I26" s="109" t="s">
        <v>779</v>
      </c>
      <c r="J26" s="109"/>
      <c r="K26" s="109" t="s">
        <v>779</v>
      </c>
      <c r="L26" s="109" t="s">
        <v>779</v>
      </c>
      <c r="M26" s="109" t="s">
        <v>779</v>
      </c>
      <c r="N26" s="109" t="s">
        <v>779</v>
      </c>
      <c r="O26" s="109" t="s">
        <v>779</v>
      </c>
    </row>
    <row r="27" spans="1:16" ht="15" customHeight="1" x14ac:dyDescent="0.25">
      <c r="A27" s="112" t="str">
        <f>'Proprietà Modello'!E19</f>
        <v>Fabbricato</v>
      </c>
      <c r="B27" s="155" t="s">
        <v>112</v>
      </c>
      <c r="C27" s="112" t="str">
        <f>'Proprietà Modello'!F19</f>
        <v>FabbricatoDatiEnergetici</v>
      </c>
      <c r="D27" s="113" t="str">
        <f>'Proprietà Modello'!G19</f>
        <v xml:space="preserve">CL_EST_EDEQ: Indice di prestazione totale	</v>
      </c>
      <c r="E27" s="148" t="str">
        <f>'Proprietà Modello'!H19</f>
        <v>IfcReal</v>
      </c>
      <c r="F27" s="160" t="str">
        <f>'Proprietà Modello'!I19</f>
        <v>kWh/m²</v>
      </c>
      <c r="G27" s="109"/>
      <c r="H27" s="109"/>
      <c r="I27" s="109" t="s">
        <v>779</v>
      </c>
      <c r="J27" s="109"/>
      <c r="K27" s="109" t="s">
        <v>779</v>
      </c>
      <c r="L27" s="109" t="s">
        <v>779</v>
      </c>
      <c r="M27" s="109" t="s">
        <v>779</v>
      </c>
      <c r="N27" s="109" t="s">
        <v>779</v>
      </c>
      <c r="O27" s="109" t="s">
        <v>779</v>
      </c>
    </row>
    <row r="28" spans="1:16" ht="15" customHeight="1" x14ac:dyDescent="0.25">
      <c r="A28" s="112" t="str">
        <f>'Proprietà Modello'!E20</f>
        <v>Fabbricato</v>
      </c>
      <c r="B28" s="155" t="s">
        <v>112</v>
      </c>
      <c r="C28" s="112" t="str">
        <f>'Proprietà Modello'!F20</f>
        <v>FabbricatoDatiEnergetici</v>
      </c>
      <c r="D28" s="113" t="str">
        <f>'Proprietà Modello'!G20</f>
        <v>CL_EST_EDEQ: Quota rinnovabile</v>
      </c>
      <c r="E28" s="148" t="str">
        <f>'Proprietà Modello'!H20</f>
        <v>IfcReal</v>
      </c>
      <c r="F28" s="160" t="str">
        <f>'Proprietà Modello'!I20</f>
        <v>%</v>
      </c>
      <c r="G28" s="109"/>
      <c r="H28" s="109"/>
      <c r="I28" s="109" t="s">
        <v>779</v>
      </c>
      <c r="J28" s="109"/>
      <c r="K28" s="109" t="s">
        <v>779</v>
      </c>
      <c r="L28" s="109" t="s">
        <v>779</v>
      </c>
      <c r="M28" s="109" t="s">
        <v>779</v>
      </c>
      <c r="N28" s="109" t="s">
        <v>779</v>
      </c>
      <c r="O28" s="109" t="s">
        <v>779</v>
      </c>
    </row>
    <row r="29" spans="1:16" ht="15" customHeight="1" x14ac:dyDescent="0.25">
      <c r="A29" s="112" t="str">
        <f>'Proprietà Modello'!E21</f>
        <v>Fabbricato</v>
      </c>
      <c r="B29" s="155" t="s">
        <v>112</v>
      </c>
      <c r="C29" s="112" t="str">
        <f>'Proprietà Modello'!F21</f>
        <v>FabbricatoDatiEnergetici</v>
      </c>
      <c r="D29" s="113" t="str">
        <f>'Proprietà Modello'!G21</f>
        <v>CL_INV: Efficienza globale stagionale</v>
      </c>
      <c r="E29" s="148" t="str">
        <f>'Proprietà Modello'!H21</f>
        <v>IfcReal</v>
      </c>
      <c r="F29" s="160" t="str">
        <f>'Proprietà Modello'!I21</f>
        <v>N.A.</v>
      </c>
      <c r="G29" s="109"/>
      <c r="H29" s="109"/>
      <c r="I29" s="109" t="s">
        <v>779</v>
      </c>
      <c r="J29" s="109"/>
      <c r="K29" s="109" t="s">
        <v>779</v>
      </c>
      <c r="L29" s="109" t="s">
        <v>779</v>
      </c>
      <c r="M29" s="109" t="s">
        <v>779</v>
      </c>
      <c r="N29" s="109" t="s">
        <v>779</v>
      </c>
      <c r="O29" s="109" t="s">
        <v>779</v>
      </c>
    </row>
    <row r="30" spans="1:16" s="126" customFormat="1" ht="15" customHeight="1" x14ac:dyDescent="0.25">
      <c r="A30" s="112" t="str">
        <f>'Proprietà Modello'!E22</f>
        <v>Fabbricato</v>
      </c>
      <c r="B30" s="155" t="s">
        <v>112</v>
      </c>
      <c r="C30" s="114" t="str">
        <f>'Proprietà Modello'!F22</f>
        <v>FabbricatoDatiEnergetici</v>
      </c>
      <c r="D30" s="115" t="str">
        <f>'Proprietà Modello'!G22</f>
        <v>CL_INV: Indice di prestazione non rinnovabile</v>
      </c>
      <c r="E30" s="149" t="str">
        <f>'Proprietà Modello'!H22</f>
        <v>IfcReal</v>
      </c>
      <c r="F30" s="161" t="str">
        <f>'Proprietà Modello'!I22</f>
        <v>kWh/m²</v>
      </c>
      <c r="G30" s="116"/>
      <c r="H30" s="116"/>
      <c r="I30" s="512"/>
      <c r="J30" s="116" t="s">
        <v>779</v>
      </c>
      <c r="K30" s="116" t="s">
        <v>779</v>
      </c>
      <c r="L30" s="116" t="s">
        <v>779</v>
      </c>
      <c r="M30" s="116" t="s">
        <v>779</v>
      </c>
      <c r="N30" s="116" t="s">
        <v>779</v>
      </c>
      <c r="O30" s="116" t="s">
        <v>779</v>
      </c>
      <c r="P30" s="95"/>
    </row>
    <row r="31" spans="1:16" ht="24" hidden="1" customHeight="1" x14ac:dyDescent="0.25">
      <c r="A31" s="470"/>
      <c r="B31" s="683"/>
      <c r="C31" s="670" t="str">
        <f>'Proprietà Modello'!E26</f>
        <v>Fabbricato</v>
      </c>
      <c r="D31" s="671"/>
      <c r="E31" s="127"/>
      <c r="F31" s="127"/>
      <c r="G31" s="128"/>
      <c r="H31" s="129"/>
      <c r="I31" s="129"/>
      <c r="J31" s="129"/>
      <c r="K31" s="129"/>
      <c r="L31" s="129"/>
      <c r="M31" s="129"/>
      <c r="N31" s="128"/>
      <c r="O31" s="129"/>
    </row>
    <row r="32" spans="1:16" ht="15" customHeight="1" x14ac:dyDescent="0.25">
      <c r="A32" s="106" t="str">
        <f>'Proprietà Modello'!E27</f>
        <v>Fabbricato</v>
      </c>
      <c r="B32" s="155" t="s">
        <v>155</v>
      </c>
      <c r="C32" s="106" t="str">
        <f>'Proprietà Modello'!F27</f>
        <v>FabbricatoDatiEnergetici</v>
      </c>
      <c r="D32" s="107" t="str">
        <f>'Proprietà Modello'!G27</f>
        <v>CL_INV_EDEQ: Indice di prestazione non rinnovabile</v>
      </c>
      <c r="E32" s="107" t="str">
        <f>'Proprietà Modello'!H27</f>
        <v>IfcReal</v>
      </c>
      <c r="F32" s="159" t="str">
        <f>'Proprietà Modello'!I27</f>
        <v>kWh/m²</v>
      </c>
      <c r="G32" s="120"/>
      <c r="H32" s="109"/>
      <c r="I32" s="121" t="s">
        <v>779</v>
      </c>
      <c r="J32" s="121"/>
      <c r="K32" s="121" t="s">
        <v>779</v>
      </c>
      <c r="L32" s="121" t="s">
        <v>779</v>
      </c>
      <c r="M32" s="121" t="s">
        <v>779</v>
      </c>
      <c r="N32" s="120" t="s">
        <v>779</v>
      </c>
      <c r="O32" s="121" t="s">
        <v>779</v>
      </c>
    </row>
    <row r="33" spans="1:25" ht="15" customHeight="1" x14ac:dyDescent="0.25">
      <c r="A33" s="112"/>
      <c r="B33" s="155" t="s">
        <v>155</v>
      </c>
      <c r="C33" s="112" t="str">
        <f>'Proprietà Modello'!F28</f>
        <v>FabbricatoDatiEnergetici</v>
      </c>
      <c r="D33" s="113" t="s">
        <v>770</v>
      </c>
      <c r="E33" s="113"/>
      <c r="F33" s="160"/>
      <c r="G33" s="108"/>
      <c r="H33" s="109"/>
      <c r="I33" s="109" t="s">
        <v>779</v>
      </c>
      <c r="J33" s="109"/>
      <c r="K33" s="109" t="s">
        <v>779</v>
      </c>
      <c r="L33" s="109" t="s">
        <v>779</v>
      </c>
      <c r="M33" s="109" t="s">
        <v>779</v>
      </c>
      <c r="N33" s="108" t="s">
        <v>779</v>
      </c>
      <c r="O33" s="109" t="s">
        <v>779</v>
      </c>
    </row>
    <row r="34" spans="1:25" ht="15" customHeight="1" x14ac:dyDescent="0.25">
      <c r="A34" s="112" t="str">
        <f>'Proprietà Modello'!E28</f>
        <v>Fabbricato</v>
      </c>
      <c r="B34" s="155" t="s">
        <v>155</v>
      </c>
      <c r="C34" s="112" t="str">
        <f>'Proprietà Modello'!F28</f>
        <v>FabbricatoDatiEnergetici</v>
      </c>
      <c r="D34" s="113" t="str">
        <f>'Proprietà Modello'!G28</f>
        <v>CL_INV_EDEQ: Indice di prestazione rinnovabile</v>
      </c>
      <c r="E34" s="113" t="str">
        <f>'Proprietà Modello'!H28</f>
        <v>IfcReal</v>
      </c>
      <c r="F34" s="160" t="str">
        <f>'Proprietà Modello'!I28</f>
        <v>kWh/m²</v>
      </c>
      <c r="G34" s="108"/>
      <c r="H34" s="109"/>
      <c r="I34" s="109" t="s">
        <v>779</v>
      </c>
      <c r="J34" s="109"/>
      <c r="K34" s="109" t="s">
        <v>779</v>
      </c>
      <c r="L34" s="109" t="s">
        <v>779</v>
      </c>
      <c r="M34" s="109" t="s">
        <v>779</v>
      </c>
      <c r="N34" s="108" t="s">
        <v>779</v>
      </c>
      <c r="O34" s="109" t="s">
        <v>779</v>
      </c>
    </row>
    <row r="35" spans="1:25" ht="15" customHeight="1" x14ac:dyDescent="0.25">
      <c r="A35" s="112" t="str">
        <f>'Proprietà Modello'!E30</f>
        <v>Fabbricato</v>
      </c>
      <c r="B35" s="155" t="s">
        <v>155</v>
      </c>
      <c r="C35" s="112" t="str">
        <f>'Proprietà Modello'!F30</f>
        <v>FabbricatoDatiEnergetici</v>
      </c>
      <c r="D35" s="113" t="str">
        <f>'Proprietà Modello'!G30</f>
        <v>CL_INV_EDEQ: Quota rinnovabile</v>
      </c>
      <c r="E35" s="113" t="str">
        <f>'Proprietà Modello'!H30</f>
        <v>IfcReal</v>
      </c>
      <c r="F35" s="160" t="str">
        <f>'Proprietà Modello'!I30</f>
        <v>%</v>
      </c>
      <c r="G35" s="108"/>
      <c r="H35" s="109"/>
      <c r="I35" s="109" t="s">
        <v>779</v>
      </c>
      <c r="J35" s="109"/>
      <c r="K35" s="109" t="s">
        <v>779</v>
      </c>
      <c r="L35" s="109" t="s">
        <v>779</v>
      </c>
      <c r="M35" s="109" t="s">
        <v>779</v>
      </c>
      <c r="N35" s="108" t="s">
        <v>779</v>
      </c>
      <c r="O35" s="109" t="s">
        <v>779</v>
      </c>
    </row>
    <row r="36" spans="1:25" ht="15" customHeight="1" x14ac:dyDescent="0.25">
      <c r="A36" s="112" t="str">
        <f>'Proprietà Modello'!E31</f>
        <v>Fabbricato</v>
      </c>
      <c r="B36" s="155" t="s">
        <v>155</v>
      </c>
      <c r="C36" s="112" t="str">
        <f>'Proprietà Modello'!F31</f>
        <v>FabbricatoDatiEnergetici</v>
      </c>
      <c r="D36" s="113" t="str">
        <f>'Proprietà Modello'!G31</f>
        <v xml:space="preserve">Classe energetica complessiva </v>
      </c>
      <c r="E36" s="113" t="str">
        <f>'Proprietà Modello'!H31</f>
        <v>IfcText</v>
      </c>
      <c r="F36" s="160" t="str">
        <f>'Proprietà Modello'!I31</f>
        <v>N.A.</v>
      </c>
      <c r="G36" s="108"/>
      <c r="H36" s="109"/>
      <c r="I36" s="109" t="s">
        <v>779</v>
      </c>
      <c r="J36" s="109"/>
      <c r="K36" s="109" t="s">
        <v>779</v>
      </c>
      <c r="L36" s="109" t="s">
        <v>779</v>
      </c>
      <c r="M36" s="109" t="s">
        <v>779</v>
      </c>
      <c r="N36" s="108" t="s">
        <v>779</v>
      </c>
      <c r="O36" s="109" t="s">
        <v>779</v>
      </c>
    </row>
    <row r="37" spans="1:25" ht="15" customHeight="1" x14ac:dyDescent="0.25">
      <c r="A37" s="114" t="str">
        <f>'Proprietà Modello'!E32</f>
        <v>Fabbricato</v>
      </c>
      <c r="B37" s="155" t="s">
        <v>155</v>
      </c>
      <c r="C37" s="114" t="str">
        <f>'Proprietà Modello'!F32</f>
        <v>FabbricatoDatiEnergetici</v>
      </c>
      <c r="D37" s="115" t="str">
        <f>'Proprietà Modello'!G32</f>
        <v xml:space="preserve">Coefficiente medio globale di scambio </v>
      </c>
      <c r="E37" s="115" t="str">
        <f>'Proprietà Modello'!H32</f>
        <v>IfcReal</v>
      </c>
      <c r="F37" s="161" t="str">
        <f>'Proprietà Modello'!I32</f>
        <v>W/m²K</v>
      </c>
      <c r="G37" s="118"/>
      <c r="H37" s="109"/>
      <c r="I37" s="116" t="s">
        <v>779</v>
      </c>
      <c r="J37" s="116"/>
      <c r="K37" s="116" t="s">
        <v>779</v>
      </c>
      <c r="L37" s="116" t="s">
        <v>779</v>
      </c>
      <c r="M37" s="116" t="s">
        <v>779</v>
      </c>
      <c r="N37" s="118" t="s">
        <v>779</v>
      </c>
      <c r="O37" s="116" t="s">
        <v>779</v>
      </c>
    </row>
    <row r="38" spans="1:25" ht="15" customHeight="1" x14ac:dyDescent="0.25">
      <c r="A38" s="106" t="str">
        <f>'Proprietà Modello'!E33</f>
        <v>Fabbricato</v>
      </c>
      <c r="B38" s="155" t="s">
        <v>155</v>
      </c>
      <c r="C38" s="106" t="str">
        <f>'Proprietà Modello'!F33</f>
        <v>FabbricatoDatiEnergetici</v>
      </c>
      <c r="D38" s="107" t="str">
        <f>'Proprietà Modello'!G33</f>
        <v>Coefficiente medio globale di scambio edificio equivalente</v>
      </c>
      <c r="E38" s="107" t="str">
        <f>'Proprietà Modello'!H33</f>
        <v>IfcReal</v>
      </c>
      <c r="F38" s="159" t="str">
        <f>'Proprietà Modello'!I33</f>
        <v>W/m²K</v>
      </c>
      <c r="G38" s="108"/>
      <c r="H38" s="121"/>
      <c r="I38" s="109" t="s">
        <v>779</v>
      </c>
      <c r="J38" s="109"/>
      <c r="K38" s="109" t="s">
        <v>779</v>
      </c>
      <c r="L38" s="109" t="s">
        <v>779</v>
      </c>
      <c r="M38" s="109" t="s">
        <v>779</v>
      </c>
      <c r="N38" s="108" t="s">
        <v>779</v>
      </c>
      <c r="O38" s="109" t="s">
        <v>779</v>
      </c>
    </row>
    <row r="39" spans="1:25" ht="15" customHeight="1" x14ac:dyDescent="0.25">
      <c r="A39" s="112" t="str">
        <f>'Proprietà Modello'!E34</f>
        <v>Fabbricato</v>
      </c>
      <c r="B39" s="155" t="s">
        <v>155</v>
      </c>
      <c r="C39" s="112" t="str">
        <f>'Proprietà Modello'!F34</f>
        <v>FabbricatoDatiEnergetici</v>
      </c>
      <c r="D39" s="113" t="str">
        <f>'Proprietà Modello'!G34</f>
        <v xml:space="preserve">Consumo annuo energia elettrica </v>
      </c>
      <c r="E39" s="113" t="str">
        <f>'Proprietà Modello'!H34</f>
        <v>IfcReal</v>
      </c>
      <c r="F39" s="160" t="str">
        <f>'Proprietà Modello'!I34</f>
        <v>kWh</v>
      </c>
      <c r="G39" s="108"/>
      <c r="H39" s="109"/>
      <c r="I39" s="109" t="s">
        <v>779</v>
      </c>
      <c r="J39" s="109"/>
      <c r="K39" s="109" t="s">
        <v>779</v>
      </c>
      <c r="L39" s="109" t="s">
        <v>779</v>
      </c>
      <c r="M39" s="109" t="s">
        <v>779</v>
      </c>
      <c r="N39" s="108" t="s">
        <v>779</v>
      </c>
      <c r="O39" s="109" t="s">
        <v>779</v>
      </c>
    </row>
    <row r="40" spans="1:25" ht="15" customHeight="1" x14ac:dyDescent="0.25">
      <c r="A40" s="112" t="str">
        <f>'Proprietà Modello'!E35</f>
        <v>Fabbricato</v>
      </c>
      <c r="B40" s="155" t="s">
        <v>155</v>
      </c>
      <c r="C40" s="112" t="str">
        <f>'Proprietà Modello'!F35</f>
        <v>FabbricatoDatiEnergetici</v>
      </c>
      <c r="D40" s="113" t="str">
        <f>'Proprietà Modello'!G35</f>
        <v>Consumo annuo gas</v>
      </c>
      <c r="E40" s="113" t="str">
        <f>'Proprietà Modello'!H35</f>
        <v>IfcReal</v>
      </c>
      <c r="F40" s="160" t="str">
        <f>'Proprietà Modello'!I35</f>
        <v>smc</v>
      </c>
      <c r="G40" s="108"/>
      <c r="H40" s="109"/>
      <c r="I40" s="109" t="s">
        <v>779</v>
      </c>
      <c r="J40" s="109"/>
      <c r="K40" s="109" t="s">
        <v>779</v>
      </c>
      <c r="L40" s="109" t="s">
        <v>779</v>
      </c>
      <c r="M40" s="109" t="s">
        <v>779</v>
      </c>
      <c r="N40" s="108" t="s">
        <v>779</v>
      </c>
      <c r="O40" s="109" t="s">
        <v>779</v>
      </c>
    </row>
    <row r="41" spans="1:25" ht="15" customHeight="1" x14ac:dyDescent="0.25">
      <c r="A41" s="112" t="str">
        <f>'Proprietà Modello'!E36</f>
        <v>Fabbricato</v>
      </c>
      <c r="B41" s="155" t="s">
        <v>155</v>
      </c>
      <c r="C41" s="112" t="str">
        <f>'Proprietà Modello'!F36</f>
        <v>FabbricatoDatiEnergetici</v>
      </c>
      <c r="D41" s="113" t="str">
        <f>'Proprietà Modello'!G36</f>
        <v>FA_GLOB: Indice di prestazione non rinnovabile</v>
      </c>
      <c r="E41" s="113" t="str">
        <f>'Proprietà Modello'!H36</f>
        <v>IfcReal</v>
      </c>
      <c r="F41" s="160" t="str">
        <f>'Proprietà Modello'!I36</f>
        <v>kWh/m²</v>
      </c>
      <c r="G41" s="108"/>
      <c r="H41" s="109"/>
      <c r="I41" s="109" t="s">
        <v>779</v>
      </c>
      <c r="J41" s="109"/>
      <c r="K41" s="109" t="s">
        <v>779</v>
      </c>
      <c r="L41" s="109" t="s">
        <v>779</v>
      </c>
      <c r="M41" s="109" t="s">
        <v>779</v>
      </c>
      <c r="N41" s="108" t="s">
        <v>779</v>
      </c>
      <c r="O41" s="109" t="s">
        <v>779</v>
      </c>
    </row>
    <row r="42" spans="1:25" ht="15" customHeight="1" x14ac:dyDescent="0.25">
      <c r="A42" s="112" t="str">
        <f>'Proprietà Modello'!E37</f>
        <v>Fabbricato</v>
      </c>
      <c r="B42" s="155" t="s">
        <v>155</v>
      </c>
      <c r="C42" s="112" t="str">
        <f>'Proprietà Modello'!F37</f>
        <v>FabbricatoDatiEnergetici</v>
      </c>
      <c r="D42" s="113" t="str">
        <f>'Proprietà Modello'!G37</f>
        <v>FA_GLOB: Indice di prestazione rinnovabile</v>
      </c>
      <c r="E42" s="113" t="str">
        <f>'Proprietà Modello'!H37</f>
        <v>IfcReal</v>
      </c>
      <c r="F42" s="160" t="str">
        <f>'Proprietà Modello'!I37</f>
        <v>kWh/m²</v>
      </c>
      <c r="G42" s="108"/>
      <c r="H42" s="109" t="s">
        <v>779</v>
      </c>
      <c r="I42" s="510"/>
      <c r="J42" s="109"/>
      <c r="K42" s="109" t="s">
        <v>779</v>
      </c>
      <c r="L42" s="109" t="s">
        <v>779</v>
      </c>
      <c r="M42" s="109" t="s">
        <v>779</v>
      </c>
      <c r="N42" s="108" t="s">
        <v>779</v>
      </c>
      <c r="O42" s="109" t="s">
        <v>779</v>
      </c>
    </row>
    <row r="43" spans="1:25" ht="15" customHeight="1" x14ac:dyDescent="0.25">
      <c r="A43" s="112" t="str">
        <f>'Proprietà Modello'!E38</f>
        <v>Fabbricato</v>
      </c>
      <c r="B43" s="155" t="s">
        <v>155</v>
      </c>
      <c r="C43" s="112" t="str">
        <f>'Proprietà Modello'!F38</f>
        <v>FabbricatoDatiEnergetici</v>
      </c>
      <c r="D43" s="113" t="str">
        <f>'Proprietà Modello'!G38</f>
        <v>FA_GLOB: Indice di prestazione totale</v>
      </c>
      <c r="E43" s="113" t="str">
        <f>'Proprietà Modello'!H38</f>
        <v>IfcReal</v>
      </c>
      <c r="F43" s="160" t="str">
        <f>'Proprietà Modello'!I38</f>
        <v>kWh/m²</v>
      </c>
      <c r="G43" s="108"/>
      <c r="H43" s="109"/>
      <c r="I43" s="109" t="s">
        <v>779</v>
      </c>
      <c r="J43" s="109"/>
      <c r="K43" s="109" t="s">
        <v>779</v>
      </c>
      <c r="L43" s="109" t="s">
        <v>779</v>
      </c>
      <c r="M43" s="109" t="s">
        <v>779</v>
      </c>
      <c r="N43" s="108" t="s">
        <v>779</v>
      </c>
      <c r="O43" s="109" t="s">
        <v>779</v>
      </c>
    </row>
    <row r="44" spans="1:25" s="481" customFormat="1" ht="15" hidden="1" customHeight="1" x14ac:dyDescent="0.25">
      <c r="A44" s="112" t="str">
        <f>'Proprietà Modello'!E39</f>
        <v>Fabbricato</v>
      </c>
      <c r="B44" s="112" t="s">
        <v>155</v>
      </c>
      <c r="C44" s="112" t="str">
        <f>'Proprietà Modello'!F39</f>
        <v>FabbricatoDatiEnergetici</v>
      </c>
      <c r="D44" s="113" t="str">
        <f>'Proprietà Modello'!G39</f>
        <v>FA_GLOB: Quota rinnovabile</v>
      </c>
      <c r="E44" s="113" t="str">
        <f>'Proprietà Modello'!H39</f>
        <v>IfcReal</v>
      </c>
      <c r="F44" s="160" t="str">
        <f>'Proprietà Modello'!I39</f>
        <v>%</v>
      </c>
      <c r="G44" s="108"/>
      <c r="H44" s="109"/>
      <c r="I44" s="109" t="s">
        <v>779</v>
      </c>
      <c r="J44" s="109"/>
      <c r="K44" s="109"/>
      <c r="L44" s="109"/>
      <c r="M44" s="109"/>
      <c r="N44" s="108"/>
      <c r="O44" s="109"/>
      <c r="P44" s="95"/>
      <c r="Q44" s="95"/>
      <c r="R44" s="95"/>
      <c r="S44" s="95"/>
      <c r="T44" s="95"/>
      <c r="U44" s="95"/>
      <c r="V44" s="95"/>
      <c r="W44" s="95"/>
      <c r="X44" s="95"/>
      <c r="Y44" s="95"/>
    </row>
    <row r="45" spans="1:25" s="481" customFormat="1" ht="15" hidden="1" customHeight="1" x14ac:dyDescent="0.25">
      <c r="A45" s="112" t="str">
        <f>'Proprietà Modello'!E40</f>
        <v>Fabbricato</v>
      </c>
      <c r="B45" s="106" t="s">
        <v>155</v>
      </c>
      <c r="C45" s="112" t="str">
        <f>'Proprietà Modello'!F40</f>
        <v>FabbricatoDatiEnergetici</v>
      </c>
      <c r="D45" s="113" t="str">
        <f>'Proprietà Modello'!G40</f>
        <v>FA_GLOB_EDEQ: Indice di prestazione non rinnovabile</v>
      </c>
      <c r="E45" s="113" t="str">
        <f>'Proprietà Modello'!H40</f>
        <v>IfcReal</v>
      </c>
      <c r="F45" s="160" t="str">
        <f>'Proprietà Modello'!I40</f>
        <v>kWh/m²</v>
      </c>
      <c r="G45" s="108"/>
      <c r="H45" s="109"/>
      <c r="I45" s="109" t="s">
        <v>779</v>
      </c>
      <c r="J45" s="109"/>
      <c r="K45" s="109"/>
      <c r="L45" s="109"/>
      <c r="M45" s="109"/>
      <c r="N45" s="108"/>
      <c r="O45" s="109"/>
      <c r="P45" s="95"/>
      <c r="Q45" s="95"/>
      <c r="R45" s="95"/>
      <c r="S45" s="95"/>
      <c r="T45" s="95"/>
      <c r="U45" s="95"/>
      <c r="V45" s="95"/>
      <c r="W45" s="95"/>
      <c r="X45" s="95"/>
      <c r="Y45" s="95"/>
    </row>
    <row r="46" spans="1:25" s="477" customFormat="1" ht="15" customHeight="1" x14ac:dyDescent="0.25">
      <c r="A46" s="478" t="str">
        <f>'Proprietà Modello'!E41</f>
        <v>Fabbricato</v>
      </c>
      <c r="B46" s="681" t="s">
        <v>155</v>
      </c>
      <c r="C46" s="478" t="str">
        <f>'Proprietà Modello'!F41</f>
        <v>FabbricatoDatiEnergetici</v>
      </c>
      <c r="D46" s="479" t="str">
        <f>'Proprietà Modello'!G41</f>
        <v>FA_GLOB_EDEQ: Indice di prestazione rinnovabile</v>
      </c>
      <c r="E46" s="479" t="str">
        <f>'Proprietà Modello'!H41</f>
        <v>IfcReal</v>
      </c>
      <c r="F46" s="480" t="str">
        <f>'Proprietà Modello'!I41</f>
        <v>kWh/m²</v>
      </c>
      <c r="G46" s="108"/>
      <c r="H46" s="109"/>
      <c r="I46" s="109"/>
      <c r="J46" s="109" t="s">
        <v>779</v>
      </c>
      <c r="K46" s="109" t="s">
        <v>779</v>
      </c>
      <c r="L46" s="109" t="s">
        <v>779</v>
      </c>
      <c r="M46" s="109" t="s">
        <v>779</v>
      </c>
      <c r="N46" s="108" t="s">
        <v>779</v>
      </c>
      <c r="O46" s="109"/>
      <c r="P46" s="95"/>
      <c r="Q46" s="95"/>
      <c r="R46" s="95"/>
      <c r="S46" s="95"/>
      <c r="T46" s="95"/>
      <c r="U46" s="95"/>
      <c r="V46" s="95"/>
      <c r="W46" s="95"/>
      <c r="X46" s="95"/>
      <c r="Y46" s="95"/>
    </row>
    <row r="47" spans="1:25" ht="15" customHeight="1" x14ac:dyDescent="0.25">
      <c r="A47" s="106" t="str">
        <f>'Proprietà Modello'!E42</f>
        <v>Fabbricato</v>
      </c>
      <c r="B47" s="155" t="s">
        <v>155</v>
      </c>
      <c r="C47" s="106" t="str">
        <f>'Proprietà Modello'!F42</f>
        <v>FabbricatoDatiEnergetici</v>
      </c>
      <c r="D47" s="107" t="str">
        <f>'Proprietà Modello'!G42</f>
        <v>FA_GLOB_EDEQ: Indice di prestazione totale</v>
      </c>
      <c r="E47" s="107" t="str">
        <f>'Proprietà Modello'!H42</f>
        <v>IfcReal</v>
      </c>
      <c r="F47" s="159" t="str">
        <f>'Proprietà Modello'!I42</f>
        <v>kWh/m²</v>
      </c>
      <c r="G47" s="121"/>
      <c r="H47" s="121"/>
      <c r="I47" s="121" t="s">
        <v>779</v>
      </c>
      <c r="J47" s="121"/>
      <c r="K47" s="121" t="s">
        <v>779</v>
      </c>
      <c r="L47" s="121" t="s">
        <v>779</v>
      </c>
      <c r="M47" s="121" t="s">
        <v>779</v>
      </c>
      <c r="N47" s="120" t="s">
        <v>779</v>
      </c>
      <c r="O47" s="121" t="s">
        <v>779</v>
      </c>
    </row>
    <row r="48" spans="1:25" ht="15" customHeight="1" x14ac:dyDescent="0.25">
      <c r="A48" s="112" t="str">
        <f>'Proprietà Modello'!E43</f>
        <v>Fabbricato</v>
      </c>
      <c r="B48" s="155" t="s">
        <v>155</v>
      </c>
      <c r="C48" s="112" t="str">
        <f>'Proprietà Modello'!F43</f>
        <v>FabbricatoDatiEnergetici</v>
      </c>
      <c r="D48" s="113" t="str">
        <f>'Proprietà Modello'!G43</f>
        <v>FA_GLOB_EDEQ: Quota rinnovabile</v>
      </c>
      <c r="E48" s="113" t="str">
        <f>'Proprietà Modello'!H43</f>
        <v>IfcReal</v>
      </c>
      <c r="F48" s="160" t="str">
        <f>'Proprietà Modello'!I43</f>
        <v>%</v>
      </c>
      <c r="G48" s="109"/>
      <c r="H48" s="109"/>
      <c r="I48" s="510"/>
      <c r="J48" s="109" t="s">
        <v>779</v>
      </c>
      <c r="K48" s="109" t="s">
        <v>779</v>
      </c>
      <c r="L48" s="109" t="s">
        <v>779</v>
      </c>
      <c r="M48" s="109" t="s">
        <v>779</v>
      </c>
      <c r="N48" s="108" t="s">
        <v>779</v>
      </c>
      <c r="O48" s="109" t="s">
        <v>779</v>
      </c>
    </row>
    <row r="49" spans="1:25" ht="15" customHeight="1" x14ac:dyDescent="0.25">
      <c r="A49" s="112" t="str">
        <f>'Proprietà Modello'!E44</f>
        <v>Fabbricato</v>
      </c>
      <c r="B49" s="155" t="s">
        <v>155</v>
      </c>
      <c r="C49" s="112" t="str">
        <f>'Proprietà Modello'!F44</f>
        <v>FabbricatoDatiEnergetici</v>
      </c>
      <c r="D49" s="113" t="str">
        <f>'Proprietà Modello'!G44</f>
        <v>FA_TER: Indice di prestazione termica utile acs</v>
      </c>
      <c r="E49" s="113" t="str">
        <f>'Proprietà Modello'!H44</f>
        <v>IfcReal</v>
      </c>
      <c r="F49" s="160" t="str">
        <f>'Proprietà Modello'!I44</f>
        <v>kWh/m²</v>
      </c>
      <c r="G49" s="109"/>
      <c r="H49" s="109"/>
      <c r="I49" s="510"/>
      <c r="J49" s="109" t="s">
        <v>779</v>
      </c>
      <c r="K49" s="109" t="s">
        <v>779</v>
      </c>
      <c r="L49" s="109" t="s">
        <v>779</v>
      </c>
      <c r="M49" s="109" t="s">
        <v>779</v>
      </c>
      <c r="N49" s="108" t="s">
        <v>779</v>
      </c>
      <c r="O49" s="109" t="s">
        <v>779</v>
      </c>
    </row>
    <row r="50" spans="1:25" ht="15" customHeight="1" x14ac:dyDescent="0.25">
      <c r="A50" s="112" t="str">
        <f>'Proprietà Modello'!E45</f>
        <v>Fabbricato</v>
      </c>
      <c r="B50" s="155" t="s">
        <v>155</v>
      </c>
      <c r="C50" s="112" t="str">
        <f>'Proprietà Modello'!F45</f>
        <v>FabbricatoDatiEnergetici</v>
      </c>
      <c r="D50" s="113" t="str">
        <f>'Proprietà Modello'!G45</f>
        <v>FA_TER: Indice di prestazione termica utile raffrescamento</v>
      </c>
      <c r="E50" s="113" t="str">
        <f>'Proprietà Modello'!H45</f>
        <v>IfcReal</v>
      </c>
      <c r="F50" s="160" t="str">
        <f>'Proprietà Modello'!I45</f>
        <v>kWh/m²</v>
      </c>
      <c r="G50" s="109"/>
      <c r="H50" s="109"/>
      <c r="I50" s="109" t="s">
        <v>779</v>
      </c>
      <c r="J50" s="109"/>
      <c r="K50" s="109" t="s">
        <v>779</v>
      </c>
      <c r="L50" s="109" t="s">
        <v>779</v>
      </c>
      <c r="M50" s="109" t="s">
        <v>779</v>
      </c>
      <c r="N50" s="108" t="s">
        <v>779</v>
      </c>
      <c r="O50" s="109" t="s">
        <v>779</v>
      </c>
    </row>
    <row r="51" spans="1:25" ht="15" customHeight="1" x14ac:dyDescent="0.25">
      <c r="A51" s="112" t="str">
        <f>'Proprietà Modello'!E46</f>
        <v>Fabbricato</v>
      </c>
      <c r="B51" s="155" t="s">
        <v>155</v>
      </c>
      <c r="C51" s="112" t="str">
        <f>'Proprietà Modello'!F46</f>
        <v>FabbricatoDatiEnergetici</v>
      </c>
      <c r="D51" s="113" t="str">
        <f>'Proprietà Modello'!G46</f>
        <v>FA_TER: Indice di prestazione termica utile riscaldamento</v>
      </c>
      <c r="E51" s="113" t="str">
        <f>'Proprietà Modello'!H46</f>
        <v>IfcReal</v>
      </c>
      <c r="F51" s="160" t="str">
        <f>'Proprietà Modello'!I46</f>
        <v>kWh/m²</v>
      </c>
      <c r="G51" s="109"/>
      <c r="H51" s="109"/>
      <c r="I51" s="109" t="s">
        <v>779</v>
      </c>
      <c r="J51" s="109"/>
      <c r="K51" s="109" t="s">
        <v>779</v>
      </c>
      <c r="L51" s="109" t="s">
        <v>779</v>
      </c>
      <c r="M51" s="109" t="s">
        <v>779</v>
      </c>
      <c r="N51" s="108" t="s">
        <v>779</v>
      </c>
      <c r="O51" s="109" t="s">
        <v>779</v>
      </c>
    </row>
    <row r="52" spans="1:25" ht="15" customHeight="1" x14ac:dyDescent="0.25">
      <c r="A52" s="112" t="str">
        <f>'Proprietà Modello'!E47</f>
        <v>Fabbricato</v>
      </c>
      <c r="B52" s="155" t="s">
        <v>155</v>
      </c>
      <c r="C52" s="112" t="str">
        <f>'Proprietà Modello'!F47</f>
        <v>FabbricatoDatiEnergetici</v>
      </c>
      <c r="D52" s="113" t="str">
        <f>'Proprietà Modello'!G47</f>
        <v>FA_TER_EDEQ: Indice di prestazione termica utile acs</v>
      </c>
      <c r="E52" s="113" t="str">
        <f>'Proprietà Modello'!H47</f>
        <v>IfcReal</v>
      </c>
      <c r="F52" s="160" t="str">
        <f>'Proprietà Modello'!I47</f>
        <v>kWh/m²</v>
      </c>
      <c r="G52" s="109"/>
      <c r="H52" s="109"/>
      <c r="I52" s="109" t="s">
        <v>779</v>
      </c>
      <c r="J52" s="109"/>
      <c r="K52" s="109" t="s">
        <v>779</v>
      </c>
      <c r="L52" s="109" t="s">
        <v>779</v>
      </c>
      <c r="M52" s="109" t="s">
        <v>779</v>
      </c>
      <c r="N52" s="108" t="s">
        <v>779</v>
      </c>
      <c r="O52" s="109" t="s">
        <v>779</v>
      </c>
    </row>
    <row r="53" spans="1:25" ht="15" customHeight="1" x14ac:dyDescent="0.25">
      <c r="A53" s="112" t="str">
        <f>'Proprietà Modello'!E48</f>
        <v>Fabbricato</v>
      </c>
      <c r="B53" s="155" t="s">
        <v>155</v>
      </c>
      <c r="C53" s="112" t="str">
        <f>'Proprietà Modello'!F48</f>
        <v>FabbricatoDatiEnergetici</v>
      </c>
      <c r="D53" s="113" t="str">
        <f>'Proprietà Modello'!G48</f>
        <v>FA_TER_EDEQ: Indice di prestazione termica utile raffrescamento</v>
      </c>
      <c r="E53" s="113" t="str">
        <f>'Proprietà Modello'!H48</f>
        <v>IfcReal</v>
      </c>
      <c r="F53" s="160" t="str">
        <f>'Proprietà Modello'!I48</f>
        <v>kWh/m²</v>
      </c>
      <c r="G53" s="109"/>
      <c r="H53" s="109"/>
      <c r="I53" s="109" t="s">
        <v>779</v>
      </c>
      <c r="J53" s="109"/>
      <c r="K53" s="109" t="s">
        <v>779</v>
      </c>
      <c r="L53" s="109" t="s">
        <v>779</v>
      </c>
      <c r="M53" s="109" t="s">
        <v>779</v>
      </c>
      <c r="N53" s="108" t="s">
        <v>779</v>
      </c>
      <c r="O53" s="109" t="s">
        <v>779</v>
      </c>
    </row>
    <row r="54" spans="1:25" ht="15" customHeight="1" x14ac:dyDescent="0.25">
      <c r="A54" s="114" t="str">
        <f>'Proprietà Modello'!E49</f>
        <v>Fabbricato</v>
      </c>
      <c r="B54" s="155" t="s">
        <v>155</v>
      </c>
      <c r="C54" s="114" t="str">
        <f>'Proprietà Modello'!F49</f>
        <v>FabbricatoDatiEnergetici</v>
      </c>
      <c r="D54" s="115" t="str">
        <f>'Proprietà Modello'!G49</f>
        <v>FA_TER_EDEQ: Indice di prestazione termica utile riscaldamento</v>
      </c>
      <c r="E54" s="115" t="str">
        <f>'Proprietà Modello'!H49</f>
        <v>IfcReal</v>
      </c>
      <c r="F54" s="161" t="str">
        <f>'Proprietà Modello'!I49</f>
        <v>kWh/m²</v>
      </c>
      <c r="G54" s="109"/>
      <c r="H54" s="510"/>
      <c r="I54" s="116"/>
      <c r="J54" s="116" t="s">
        <v>779</v>
      </c>
      <c r="K54" s="116" t="s">
        <v>779</v>
      </c>
      <c r="L54" s="116" t="s">
        <v>779</v>
      </c>
      <c r="M54" s="116" t="s">
        <v>779</v>
      </c>
      <c r="N54" s="118" t="s">
        <v>779</v>
      </c>
      <c r="O54" s="116" t="s">
        <v>779</v>
      </c>
    </row>
    <row r="55" spans="1:25" ht="15" customHeight="1" x14ac:dyDescent="0.25">
      <c r="A55" s="106" t="str">
        <f>'Proprietà Modello'!E50</f>
        <v>Fabbricato</v>
      </c>
      <c r="B55" s="155" t="s">
        <v>155</v>
      </c>
      <c r="C55" s="106" t="str">
        <f>'Proprietà Modello'!F50</f>
        <v>FabbricatoDatiEnergetici</v>
      </c>
      <c r="D55" s="107" t="str">
        <f>'Proprietà Modello'!G50</f>
        <v>PR_ACS: Efficienza globale stagionale</v>
      </c>
      <c r="E55" s="107" t="str">
        <f>'Proprietà Modello'!H50</f>
        <v>IfcReal</v>
      </c>
      <c r="F55" s="159" t="str">
        <f>'Proprietà Modello'!I50</f>
        <v>ηW,tot</v>
      </c>
      <c r="G55" s="121"/>
      <c r="H55" s="121"/>
      <c r="I55" s="109"/>
      <c r="J55" s="121" t="s">
        <v>779</v>
      </c>
      <c r="K55" s="121"/>
      <c r="L55" s="121" t="s">
        <v>779</v>
      </c>
      <c r="M55" s="121" t="s">
        <v>779</v>
      </c>
      <c r="N55" s="120"/>
      <c r="O55" s="121"/>
    </row>
    <row r="56" spans="1:25" s="477" customFormat="1" ht="15" customHeight="1" x14ac:dyDescent="0.25">
      <c r="A56" s="474" t="str">
        <f>'Proprietà Modello'!E51</f>
        <v>Fabbricato</v>
      </c>
      <c r="B56" s="681" t="s">
        <v>155</v>
      </c>
      <c r="C56" s="474" t="str">
        <f>'Proprietà Modello'!F51</f>
        <v>FabbricatoDatiEnergetici</v>
      </c>
      <c r="D56" s="475" t="str">
        <f>'Proprietà Modello'!G51</f>
        <v xml:space="preserve">PR_ACS: Indice di prestazione non rinnovabile	</v>
      </c>
      <c r="E56" s="475" t="str">
        <f>'Proprietà Modello'!H51</f>
        <v>IfcReal</v>
      </c>
      <c r="F56" s="476" t="str">
        <f>'Proprietà Modello'!I51</f>
        <v>kWh/m²</v>
      </c>
      <c r="G56" s="109"/>
      <c r="H56" s="109"/>
      <c r="I56" s="109" t="s">
        <v>779</v>
      </c>
      <c r="J56" s="109"/>
      <c r="K56" s="109" t="s">
        <v>779</v>
      </c>
      <c r="L56" s="109" t="s">
        <v>779</v>
      </c>
      <c r="M56" s="109" t="s">
        <v>779</v>
      </c>
      <c r="N56" s="108" t="s">
        <v>779</v>
      </c>
      <c r="O56" s="109" t="s">
        <v>779</v>
      </c>
      <c r="P56" s="95"/>
      <c r="Q56" s="95"/>
      <c r="R56" s="95"/>
      <c r="S56" s="95"/>
      <c r="T56" s="95"/>
      <c r="U56" s="95"/>
      <c r="V56" s="95"/>
      <c r="W56" s="95"/>
      <c r="X56" s="95"/>
      <c r="Y56" s="95"/>
    </row>
    <row r="57" spans="1:25" ht="15" customHeight="1" x14ac:dyDescent="0.25">
      <c r="A57" s="112" t="str">
        <f>'Proprietà Modello'!E52</f>
        <v>Fabbricato</v>
      </c>
      <c r="B57" s="155" t="s">
        <v>155</v>
      </c>
      <c r="C57" s="112" t="str">
        <f>'Proprietà Modello'!F52</f>
        <v>FabbricatoDatiEnergetici</v>
      </c>
      <c r="D57" s="113" t="str">
        <f>'Proprietà Modello'!G52</f>
        <v>PR_ACS: Indice di prestazione rinnovabile</v>
      </c>
      <c r="E57" s="113" t="str">
        <f>'Proprietà Modello'!H52</f>
        <v>IfcReal</v>
      </c>
      <c r="F57" s="160" t="str">
        <f>'Proprietà Modello'!I52</f>
        <v>kWh/m²</v>
      </c>
      <c r="G57" s="109"/>
      <c r="H57" s="109" t="s">
        <v>779</v>
      </c>
      <c r="I57" s="109"/>
      <c r="J57" s="109"/>
      <c r="K57" s="109"/>
      <c r="L57" s="109" t="s">
        <v>779</v>
      </c>
      <c r="M57" s="109" t="s">
        <v>779</v>
      </c>
      <c r="N57" s="108"/>
      <c r="O57" s="109"/>
    </row>
    <row r="58" spans="1:25" ht="15" customHeight="1" x14ac:dyDescent="0.25">
      <c r="A58" s="114" t="str">
        <f>'Proprietà Modello'!E53</f>
        <v>Fabbricato</v>
      </c>
      <c r="B58" s="155" t="s">
        <v>155</v>
      </c>
      <c r="C58" s="114" t="str">
        <f>'Proprietà Modello'!F53</f>
        <v>FabbricatoDatiEnergetici</v>
      </c>
      <c r="D58" s="115" t="str">
        <f>'Proprietà Modello'!G53</f>
        <v>PR_ACS: Indice di prestazione totale</v>
      </c>
      <c r="E58" s="115" t="str">
        <f>'Proprietà Modello'!H53</f>
        <v>IfcReal</v>
      </c>
      <c r="F58" s="161" t="str">
        <f>'Proprietà Modello'!I53</f>
        <v>kWh/m²</v>
      </c>
      <c r="G58" s="116"/>
      <c r="H58" s="116" t="s">
        <v>779</v>
      </c>
      <c r="I58" s="116"/>
      <c r="J58" s="109"/>
      <c r="K58" s="109" t="s">
        <v>779</v>
      </c>
      <c r="L58" s="109" t="s">
        <v>779</v>
      </c>
      <c r="M58" s="109" t="s">
        <v>779</v>
      </c>
      <c r="N58" s="108"/>
      <c r="O58" s="116"/>
    </row>
    <row r="59" spans="1:25" ht="15" hidden="1" customHeight="1" x14ac:dyDescent="0.25">
      <c r="A59" s="106" t="str">
        <f>'Proprietà Modello'!E54</f>
        <v>Fabbricato</v>
      </c>
      <c r="B59" s="112" t="s">
        <v>155</v>
      </c>
      <c r="C59" s="106" t="str">
        <f>'Proprietà Modello'!F54</f>
        <v>FabbricatoDatiEnergetici</v>
      </c>
      <c r="D59" s="107" t="str">
        <f>'Proprietà Modello'!G54</f>
        <v>PR_ACS: Quota rinnovabile</v>
      </c>
      <c r="E59" s="107" t="str">
        <f>'Proprietà Modello'!H54</f>
        <v>IfcReal</v>
      </c>
      <c r="F59" s="159" t="str">
        <f>'Proprietà Modello'!I54</f>
        <v>QR,W</v>
      </c>
      <c r="G59" s="120"/>
      <c r="H59" s="121" t="s">
        <v>779</v>
      </c>
      <c r="I59" s="121"/>
      <c r="J59" s="121"/>
      <c r="K59" s="121"/>
      <c r="L59" s="121"/>
      <c r="M59" s="121"/>
      <c r="N59" s="120"/>
      <c r="O59" s="121"/>
    </row>
    <row r="60" spans="1:25" ht="15" hidden="1" customHeight="1" x14ac:dyDescent="0.25">
      <c r="A60" s="114" t="str">
        <f>'Proprietà Modello'!E55</f>
        <v>Fabbricato</v>
      </c>
      <c r="B60" s="106" t="s">
        <v>155</v>
      </c>
      <c r="C60" s="114" t="str">
        <f>'Proprietà Modello'!F55</f>
        <v>FabbricatoDatiEnergetici</v>
      </c>
      <c r="D60" s="115" t="str">
        <f>'Proprietà Modello'!G55</f>
        <v>PR_ACS_EDEQ: Efficienza globale stagionale</v>
      </c>
      <c r="E60" s="115" t="str">
        <f>'Proprietà Modello'!H55</f>
        <v>IfcReal</v>
      </c>
      <c r="F60" s="161" t="str">
        <f>'Proprietà Modello'!I55</f>
        <v>ηW,tot</v>
      </c>
      <c r="G60" s="118"/>
      <c r="H60" s="116" t="s">
        <v>779</v>
      </c>
      <c r="I60" s="116"/>
      <c r="J60" s="116"/>
      <c r="K60" s="116"/>
      <c r="L60" s="116"/>
      <c r="M60" s="116"/>
      <c r="N60" s="118"/>
      <c r="O60" s="116"/>
    </row>
    <row r="61" spans="1:25" s="477" customFormat="1" ht="25.5" x14ac:dyDescent="0.25">
      <c r="A61" s="473" t="str">
        <f>'Proprietà Modello'!E56</f>
        <v>Fabbricato</v>
      </c>
      <c r="B61" s="681" t="s">
        <v>155</v>
      </c>
      <c r="C61" s="473" t="str">
        <f>'Proprietà Modello'!F56</f>
        <v>FabbricatoDatiEnergetici</v>
      </c>
      <c r="D61" s="483" t="str">
        <f>'Proprietà Modello'!G56</f>
        <v>PR_ACS_EDEQ: Indice di prestazione non rinnovabile</v>
      </c>
      <c r="E61" s="482" t="str">
        <f>'Proprietà Modello'!H56</f>
        <v>IfcReal</v>
      </c>
      <c r="F61" s="484" t="str">
        <f>'Proprietà Modello'!I56</f>
        <v>kWh/m²</v>
      </c>
      <c r="G61" s="120"/>
      <c r="H61" s="109" t="s">
        <v>779</v>
      </c>
      <c r="I61" s="109"/>
      <c r="J61" s="109"/>
      <c r="K61" s="109" t="s">
        <v>779</v>
      </c>
      <c r="L61" s="109" t="s">
        <v>779</v>
      </c>
      <c r="M61" s="109" t="s">
        <v>779</v>
      </c>
      <c r="N61" s="108"/>
      <c r="O61" s="109"/>
      <c r="P61" s="95"/>
      <c r="Q61" s="95"/>
      <c r="R61" s="95"/>
      <c r="S61" s="95"/>
      <c r="T61" s="95"/>
      <c r="U61" s="95"/>
      <c r="V61" s="95"/>
      <c r="W61" s="95"/>
      <c r="X61" s="95"/>
      <c r="Y61" s="95"/>
    </row>
    <row r="62" spans="1:25" hidden="1" x14ac:dyDescent="0.25">
      <c r="A62" s="112" t="str">
        <f>'Proprietà Modello'!E57</f>
        <v>Fabbricato</v>
      </c>
      <c r="B62" s="112" t="s">
        <v>155</v>
      </c>
      <c r="C62" s="112" t="str">
        <f>'Proprietà Modello'!F57</f>
        <v>FabbricatoDatiEnergetici</v>
      </c>
      <c r="D62" s="157" t="str">
        <f>'Proprietà Modello'!G57</f>
        <v>PR_ACS_EDEQ: Indice di prestazione rinnovabile</v>
      </c>
      <c r="E62" s="148" t="str">
        <f>'Proprietà Modello'!H57</f>
        <v>IfcReal</v>
      </c>
      <c r="F62" s="160" t="str">
        <f>'Proprietà Modello'!I57</f>
        <v>kWh/m²</v>
      </c>
      <c r="G62" s="108"/>
      <c r="H62" s="109"/>
      <c r="I62" s="109"/>
      <c r="J62" s="109"/>
      <c r="K62" s="109"/>
      <c r="L62" s="109"/>
      <c r="M62" s="109"/>
      <c r="N62" s="108"/>
      <c r="O62" s="109"/>
    </row>
    <row r="63" spans="1:25" hidden="1" x14ac:dyDescent="0.25">
      <c r="A63" s="112" t="str">
        <f>'Proprietà Modello'!E58</f>
        <v>Fabbricato</v>
      </c>
      <c r="B63" s="106" t="s">
        <v>155</v>
      </c>
      <c r="C63" s="112" t="str">
        <f>'Proprietà Modello'!F58</f>
        <v>FabbricatoDatiEnergetici</v>
      </c>
      <c r="D63" s="157" t="str">
        <f>'Proprietà Modello'!G58</f>
        <v>PR_ACS_EDEQ: Indice di prestazione totale</v>
      </c>
      <c r="E63" s="148" t="str">
        <f>'Proprietà Modello'!H58</f>
        <v>IfcReal</v>
      </c>
      <c r="F63" s="160" t="str">
        <f>'Proprietà Modello'!I58</f>
        <v>kWh/m²</v>
      </c>
      <c r="G63" s="108"/>
      <c r="H63" s="109"/>
      <c r="I63" s="109"/>
      <c r="J63" s="109"/>
      <c r="K63" s="109"/>
      <c r="L63" s="109"/>
      <c r="M63" s="109"/>
      <c r="N63" s="108"/>
      <c r="O63" s="109"/>
    </row>
    <row r="64" spans="1:25" hidden="1" x14ac:dyDescent="0.25">
      <c r="A64" s="112" t="str">
        <f>'Proprietà Modello'!E59</f>
        <v>Fabbricato</v>
      </c>
      <c r="B64" s="106" t="s">
        <v>155</v>
      </c>
      <c r="C64" s="112" t="str">
        <f>'Proprietà Modello'!F59</f>
        <v>FabbricatoDatiEnergetici</v>
      </c>
      <c r="D64" s="157" t="str">
        <f>'Proprietà Modello'!G59</f>
        <v>PR_ACS_EDEQ: Quota rinnovabile</v>
      </c>
      <c r="E64" s="148" t="str">
        <f>'Proprietà Modello'!H59</f>
        <v>IfcReal</v>
      </c>
      <c r="F64" s="160" t="str">
        <f>'Proprietà Modello'!I59</f>
        <v>QR,W</v>
      </c>
      <c r="G64" s="108"/>
      <c r="H64" s="109"/>
      <c r="I64" s="109"/>
      <c r="J64" s="109"/>
      <c r="K64" s="109"/>
      <c r="L64" s="109"/>
      <c r="M64" s="109"/>
      <c r="N64" s="108"/>
      <c r="O64" s="109"/>
    </row>
    <row r="65" spans="1:15" hidden="1" x14ac:dyDescent="0.25">
      <c r="A65" s="112" t="str">
        <f>'Proprietà Modello'!E60</f>
        <v>Fabbricato</v>
      </c>
      <c r="B65" s="106" t="s">
        <v>155</v>
      </c>
      <c r="C65" s="112" t="str">
        <f>'Proprietà Modello'!F60</f>
        <v>FabbricatoDatiQualitativi</v>
      </c>
      <c r="D65" s="157" t="str">
        <f>'Proprietà Modello'!G60</f>
        <v>AccessibilitaDisabili</v>
      </c>
      <c r="E65" s="148" t="str">
        <f>'Proprietà Modello'!H60</f>
        <v>IfcBoolean</v>
      </c>
      <c r="F65" s="160" t="str">
        <f>'Proprietà Modello'!I60</f>
        <v>N.A.</v>
      </c>
      <c r="G65" s="108"/>
      <c r="H65" s="109"/>
      <c r="I65" s="109"/>
      <c r="J65" s="109"/>
      <c r="K65" s="109"/>
      <c r="L65" s="109"/>
      <c r="M65" s="109"/>
      <c r="N65" s="108"/>
      <c r="O65" s="109"/>
    </row>
    <row r="66" spans="1:15" hidden="1" x14ac:dyDescent="0.25">
      <c r="A66" s="112" t="str">
        <f>'Proprietà Modello'!E61</f>
        <v>Fabbricato</v>
      </c>
      <c r="B66" s="106" t="s">
        <v>155</v>
      </c>
      <c r="C66" s="112" t="str">
        <f>'Proprietà Modello'!F61</f>
        <v>FabbricatoDatiQualitativi</v>
      </c>
      <c r="D66" s="157" t="str">
        <f>'Proprietà Modello'!G61</f>
        <v>AnnoProgettazione</v>
      </c>
      <c r="E66" s="148" t="str">
        <f>'Proprietà Modello'!H61</f>
        <v>IfcInteger</v>
      </c>
      <c r="F66" s="160" t="str">
        <f>'Proprietà Modello'!I61</f>
        <v>N.A.</v>
      </c>
      <c r="G66" s="108"/>
      <c r="H66" s="109"/>
      <c r="I66" s="109"/>
      <c r="J66" s="109"/>
      <c r="K66" s="109"/>
      <c r="L66" s="109"/>
      <c r="M66" s="109"/>
      <c r="N66" s="108"/>
      <c r="O66" s="109"/>
    </row>
    <row r="67" spans="1:15" hidden="1" x14ac:dyDescent="0.25">
      <c r="A67" s="112" t="str">
        <f>'Proprietà Modello'!E62</f>
        <v>Fabbricato</v>
      </c>
      <c r="B67" s="106" t="s">
        <v>155</v>
      </c>
      <c r="C67" s="112" t="str">
        <f>'Proprietà Modello'!F62</f>
        <v>FabbricatoDatiQualitativi</v>
      </c>
      <c r="D67" s="157" t="str">
        <f>'Proprietà Modello'!G62</f>
        <v>AnnoRealizzazione</v>
      </c>
      <c r="E67" s="148" t="str">
        <f>'Proprietà Modello'!H62</f>
        <v>IfcInteger</v>
      </c>
      <c r="F67" s="160" t="str">
        <f>'Proprietà Modello'!I62</f>
        <v>N.A.</v>
      </c>
      <c r="G67" s="108"/>
      <c r="H67" s="109"/>
      <c r="I67" s="109"/>
      <c r="J67" s="109"/>
      <c r="K67" s="109"/>
      <c r="L67" s="109"/>
      <c r="M67" s="109"/>
      <c r="N67" s="108"/>
      <c r="O67" s="109"/>
    </row>
    <row r="68" spans="1:15" hidden="1" x14ac:dyDescent="0.25">
      <c r="A68" s="112" t="str">
        <f>'Proprietà Modello'!E63</f>
        <v>Fabbricato</v>
      </c>
      <c r="B68" s="106" t="s">
        <v>155</v>
      </c>
      <c r="C68" s="112" t="str">
        <f>'Proprietà Modello'!F63</f>
        <v>FabbricatoDatiQualitativi</v>
      </c>
      <c r="D68" s="157" t="str">
        <f>'Proprietà Modello'!G63</f>
        <v>AttualmenteUtilizzato</v>
      </c>
      <c r="E68" s="148" t="str">
        <f>'Proprietà Modello'!H63</f>
        <v>IfcBoolean</v>
      </c>
      <c r="F68" s="160" t="str">
        <f>'Proprietà Modello'!I63</f>
        <v>N.A.</v>
      </c>
      <c r="G68" s="108"/>
      <c r="H68" s="109"/>
      <c r="I68" s="109"/>
      <c r="J68" s="109"/>
      <c r="K68" s="109"/>
      <c r="L68" s="109"/>
      <c r="M68" s="109"/>
      <c r="N68" s="108"/>
      <c r="O68" s="109"/>
    </row>
    <row r="69" spans="1:15" hidden="1" x14ac:dyDescent="0.25">
      <c r="A69" s="112" t="str">
        <f>'Proprietà Modello'!E64</f>
        <v>Fabbricato</v>
      </c>
      <c r="B69" s="106" t="s">
        <v>155</v>
      </c>
      <c r="C69" s="112" t="str">
        <f>'Proprietà Modello'!F64</f>
        <v>FabbricatoDatiQualitativi</v>
      </c>
      <c r="D69" s="157" t="str">
        <f>'Proprietà Modello'!G64</f>
        <v>ImmobileCieloTerra</v>
      </c>
      <c r="E69" s="148" t="str">
        <f>'Proprietà Modello'!H64</f>
        <v>IfcBoolean</v>
      </c>
      <c r="F69" s="160" t="str">
        <f>'Proprietà Modello'!I64</f>
        <v>N.A.</v>
      </c>
      <c r="G69" s="108"/>
      <c r="H69" s="109"/>
      <c r="I69" s="109"/>
      <c r="J69" s="109"/>
      <c r="K69" s="109"/>
      <c r="L69" s="109"/>
      <c r="M69" s="109"/>
      <c r="N69" s="108"/>
      <c r="O69" s="109"/>
    </row>
    <row r="70" spans="1:15" hidden="1" x14ac:dyDescent="0.25">
      <c r="A70" s="112" t="str">
        <f>'Proprietà Modello'!E65</f>
        <v>Fabbricato</v>
      </c>
      <c r="B70" s="106" t="s">
        <v>155</v>
      </c>
      <c r="C70" s="112" t="str">
        <f>'Proprietà Modello'!F65</f>
        <v>FabbricatoDatiQualitativi</v>
      </c>
      <c r="D70" s="157" t="str">
        <f>'Proprietà Modello'!G65</f>
        <v>PianiFuoriTerra</v>
      </c>
      <c r="E70" s="148" t="str">
        <f>'Proprietà Modello'!H65</f>
        <v>IfcInteger</v>
      </c>
      <c r="F70" s="160" t="str">
        <f>'Proprietà Modello'!I65</f>
        <v>N.A.</v>
      </c>
      <c r="G70" s="108"/>
      <c r="H70" s="109"/>
      <c r="I70" s="109"/>
      <c r="J70" s="109"/>
      <c r="K70" s="109"/>
      <c r="L70" s="109"/>
      <c r="M70" s="109"/>
      <c r="N70" s="108"/>
      <c r="O70" s="109"/>
    </row>
    <row r="71" spans="1:15" hidden="1" x14ac:dyDescent="0.25">
      <c r="A71" s="112" t="str">
        <f>'Proprietà Modello'!E66</f>
        <v>Fabbricato</v>
      </c>
      <c r="B71" s="106" t="s">
        <v>155</v>
      </c>
      <c r="C71" s="112" t="str">
        <f>'Proprietà Modello'!F66</f>
        <v>FabbricatoDatiQualitativi</v>
      </c>
      <c r="D71" s="157" t="str">
        <f>'Proprietà Modello'!G66</f>
        <v>PianiInterrati</v>
      </c>
      <c r="E71" s="148" t="str">
        <f>'Proprietà Modello'!H66</f>
        <v>IfcInteger</v>
      </c>
      <c r="F71" s="160" t="str">
        <f>'Proprietà Modello'!I66</f>
        <v>N.A.</v>
      </c>
      <c r="G71" s="108"/>
      <c r="H71" s="109"/>
      <c r="I71" s="109"/>
      <c r="J71" s="109"/>
      <c r="K71" s="109"/>
      <c r="L71" s="109"/>
      <c r="M71" s="109"/>
      <c r="N71" s="108"/>
      <c r="O71" s="109"/>
    </row>
    <row r="72" spans="1:15" hidden="1" x14ac:dyDescent="0.25">
      <c r="A72" s="112" t="str">
        <f>'Proprietà Modello'!E67</f>
        <v>Fabbricato</v>
      </c>
      <c r="B72" s="106" t="s">
        <v>155</v>
      </c>
      <c r="C72" s="112" t="str">
        <f>'Proprietà Modello'!F67</f>
        <v>FabbricatoDatiQualitativi</v>
      </c>
      <c r="D72" s="157" t="str">
        <f>'Proprietà Modello'!G67</f>
        <v>PianiTotali</v>
      </c>
      <c r="E72" s="148" t="str">
        <f>'Proprietà Modello'!H67</f>
        <v>IfcInteger</v>
      </c>
      <c r="F72" s="160" t="str">
        <f>'Proprietà Modello'!I67</f>
        <v>N.A.</v>
      </c>
      <c r="G72" s="108"/>
      <c r="H72" s="109"/>
      <c r="I72" s="109"/>
      <c r="J72" s="109"/>
      <c r="K72" s="109"/>
      <c r="L72" s="109"/>
      <c r="M72" s="109"/>
      <c r="N72" s="108"/>
      <c r="O72" s="109"/>
    </row>
    <row r="73" spans="1:15" hidden="1" x14ac:dyDescent="0.25">
      <c r="A73" s="112" t="str">
        <f>'Proprietà Modello'!E68</f>
        <v>Fabbricato</v>
      </c>
      <c r="B73" s="106" t="s">
        <v>155</v>
      </c>
      <c r="C73" s="112" t="str">
        <f>'Proprietà Modello'!F68</f>
        <v>FabbricatoDatiQualitativi</v>
      </c>
      <c r="D73" s="157" t="str">
        <f>'Proprietà Modello'!G68</f>
        <v>TipologiaEdilizia</v>
      </c>
      <c r="E73" s="148" t="str">
        <f>'Proprietà Modello'!H68</f>
        <v>IfcText</v>
      </c>
      <c r="F73" s="160" t="str">
        <f>'Proprietà Modello'!I68</f>
        <v>N.A.</v>
      </c>
      <c r="G73" s="108"/>
      <c r="H73" s="109"/>
      <c r="I73" s="109"/>
      <c r="J73" s="109"/>
      <c r="K73" s="109"/>
      <c r="L73" s="109"/>
      <c r="M73" s="109"/>
      <c r="N73" s="108"/>
      <c r="O73" s="109"/>
    </row>
    <row r="74" spans="1:15" hidden="1" x14ac:dyDescent="0.25">
      <c r="A74" s="112" t="str">
        <f>'Proprietà Modello'!E69</f>
        <v>Fabbricato</v>
      </c>
      <c r="B74" s="106" t="s">
        <v>155</v>
      </c>
      <c r="C74" s="112" t="str">
        <f>'Proprietà Modello'!F69</f>
        <v>FabbricatoDatiQuantitativi</v>
      </c>
      <c r="D74" s="157" t="str">
        <f>'Proprietà Modello'!G69</f>
        <v>SupCalpestabile</v>
      </c>
      <c r="E74" s="148" t="str">
        <f>'Proprietà Modello'!H69</f>
        <v>IfcReal</v>
      </c>
      <c r="F74" s="160" t="str">
        <f>'Proprietà Modello'!I69</f>
        <v>m2</v>
      </c>
      <c r="G74" s="108"/>
      <c r="H74" s="109"/>
      <c r="I74" s="109"/>
      <c r="J74" s="109"/>
      <c r="K74" s="109"/>
      <c r="L74" s="109"/>
      <c r="M74" s="109"/>
      <c r="N74" s="108"/>
      <c r="O74" s="109"/>
    </row>
    <row r="75" spans="1:15" hidden="1" x14ac:dyDescent="0.25">
      <c r="A75" s="112" t="str">
        <f>'Proprietà Modello'!E70</f>
        <v>Fabbricato</v>
      </c>
      <c r="B75" s="106" t="s">
        <v>155</v>
      </c>
      <c r="C75" s="112" t="str">
        <f>'Proprietà Modello'!F70</f>
        <v>FabbricatoDatiQuantitativi</v>
      </c>
      <c r="D75" s="157" t="str">
        <f>'Proprietà Modello'!G70</f>
        <v>SupCoperta</v>
      </c>
      <c r="E75" s="148" t="str">
        <f>'Proprietà Modello'!H70</f>
        <v>IfcReal</v>
      </c>
      <c r="F75" s="160" t="str">
        <f>'Proprietà Modello'!I70</f>
        <v>m2</v>
      </c>
      <c r="G75" s="108"/>
      <c r="H75" s="109"/>
      <c r="I75" s="109"/>
      <c r="J75" s="109"/>
      <c r="K75" s="109"/>
      <c r="L75" s="109"/>
      <c r="M75" s="109"/>
      <c r="N75" s="108"/>
      <c r="O75" s="109"/>
    </row>
    <row r="76" spans="1:15" hidden="1" x14ac:dyDescent="0.25">
      <c r="A76" s="112" t="str">
        <f>'Proprietà Modello'!E71</f>
        <v>Fabbricato</v>
      </c>
      <c r="B76" s="106" t="s">
        <v>155</v>
      </c>
      <c r="C76" s="112" t="str">
        <f>'Proprietà Modello'!F71</f>
        <v>FabbricatoDatiQuantitativi</v>
      </c>
      <c r="D76" s="157" t="str">
        <f>'Proprietà Modello'!G71</f>
        <v>SupLorda</v>
      </c>
      <c r="E76" s="148" t="str">
        <f>'Proprietà Modello'!H71</f>
        <v>IfcReal</v>
      </c>
      <c r="F76" s="160" t="str">
        <f>'Proprietà Modello'!I71</f>
        <v>m2</v>
      </c>
      <c r="G76" s="108"/>
      <c r="H76" s="109"/>
      <c r="I76" s="109"/>
      <c r="J76" s="109"/>
      <c r="K76" s="109"/>
      <c r="L76" s="109"/>
      <c r="M76" s="109"/>
      <c r="N76" s="108"/>
      <c r="O76" s="109"/>
    </row>
    <row r="77" spans="1:15" hidden="1" x14ac:dyDescent="0.25">
      <c r="A77" s="112" t="str">
        <f>'Proprietà Modello'!E72</f>
        <v>Fabbricato</v>
      </c>
      <c r="B77" s="106" t="s">
        <v>155</v>
      </c>
      <c r="C77" s="112" t="str">
        <f>'Proprietà Modello'!F72</f>
        <v>FabbricatoDatiQuantitativi</v>
      </c>
      <c r="D77" s="157" t="str">
        <f>'Proprietà Modello'!G72</f>
        <v>SupRiscaldata</v>
      </c>
      <c r="E77" s="148" t="str">
        <f>'Proprietà Modello'!H72</f>
        <v>IfcReal</v>
      </c>
      <c r="F77" s="160" t="str">
        <f>'Proprietà Modello'!I72</f>
        <v>m2</v>
      </c>
      <c r="G77" s="108"/>
      <c r="H77" s="109"/>
      <c r="I77" s="109"/>
      <c r="J77" s="109"/>
      <c r="K77" s="109"/>
      <c r="L77" s="109"/>
      <c r="M77" s="109"/>
      <c r="N77" s="108"/>
      <c r="O77" s="109"/>
    </row>
    <row r="78" spans="1:15" hidden="1" x14ac:dyDescent="0.25">
      <c r="A78" s="112" t="str">
        <f>'Proprietà Modello'!E73</f>
        <v>Fabbricato</v>
      </c>
      <c r="B78" s="106" t="s">
        <v>155</v>
      </c>
      <c r="C78" s="112" t="str">
        <f>'Proprietà Modello'!F73</f>
        <v>FabbricatoDatiQuantitativi</v>
      </c>
      <c r="D78" s="157" t="str">
        <f>'Proprietà Modello'!G73</f>
        <v>SupScoperta</v>
      </c>
      <c r="E78" s="148" t="str">
        <f>'Proprietà Modello'!H73</f>
        <v>IfcReal</v>
      </c>
      <c r="F78" s="160" t="str">
        <f>'Proprietà Modello'!I73</f>
        <v>m2</v>
      </c>
      <c r="G78" s="108"/>
      <c r="H78" s="109"/>
      <c r="I78" s="109"/>
      <c r="J78" s="109"/>
      <c r="K78" s="109"/>
      <c r="L78" s="109"/>
      <c r="M78" s="109"/>
      <c r="N78" s="108"/>
      <c r="O78" s="109"/>
    </row>
    <row r="79" spans="1:15" hidden="1" x14ac:dyDescent="0.25">
      <c r="A79" s="112" t="str">
        <f>'Proprietà Modello'!E74</f>
        <v>Fabbricato</v>
      </c>
      <c r="B79" s="106" t="s">
        <v>155</v>
      </c>
      <c r="C79" s="112" t="str">
        <f>'Proprietà Modello'!F74</f>
        <v>FabbricatoDatiQuantitativi</v>
      </c>
      <c r="D79" s="157" t="str">
        <f>'Proprietà Modello'!G74</f>
        <v>VolumeLordo</v>
      </c>
      <c r="E79" s="148" t="str">
        <f>'Proprietà Modello'!H74</f>
        <v>IfcReal</v>
      </c>
      <c r="F79" s="160" t="str">
        <f>'Proprietà Modello'!I74</f>
        <v>m3</v>
      </c>
      <c r="G79" s="108"/>
      <c r="H79" s="109"/>
      <c r="I79" s="109"/>
      <c r="J79" s="109"/>
      <c r="K79" s="109"/>
      <c r="L79" s="109"/>
      <c r="M79" s="109"/>
      <c r="N79" s="108"/>
      <c r="O79" s="109"/>
    </row>
    <row r="80" spans="1:15" hidden="1" x14ac:dyDescent="0.25">
      <c r="A80" s="112" t="str">
        <f>'Proprietà Modello'!E75</f>
        <v>Fabbricato</v>
      </c>
      <c r="B80" s="106" t="s">
        <v>155</v>
      </c>
      <c r="C80" s="112" t="str">
        <f>'Proprietà Modello'!F75</f>
        <v>FabbricatoDatiQuantitativi</v>
      </c>
      <c r="D80" s="157" t="str">
        <f>'Proprietà Modello'!G75</f>
        <v>VolumeNetto</v>
      </c>
      <c r="E80" s="148" t="str">
        <f>'Proprietà Modello'!H75</f>
        <v>IfcReal</v>
      </c>
      <c r="F80" s="160" t="str">
        <f>'Proprietà Modello'!I75</f>
        <v>m3</v>
      </c>
      <c r="G80" s="108"/>
      <c r="H80" s="109"/>
      <c r="I80" s="109"/>
      <c r="J80" s="109"/>
      <c r="K80" s="109"/>
      <c r="L80" s="109"/>
      <c r="M80" s="109"/>
      <c r="N80" s="108"/>
      <c r="O80" s="109"/>
    </row>
    <row r="81" spans="1:15" hidden="1" x14ac:dyDescent="0.25">
      <c r="A81" s="112" t="str">
        <f>'Proprietà Modello'!E76</f>
        <v>Fabbricato</v>
      </c>
      <c r="B81" s="106" t="s">
        <v>155</v>
      </c>
      <c r="C81" s="112" t="str">
        <f>'Proprietà Modello'!F76</f>
        <v>FabbricatoDatiQuantitativi</v>
      </c>
      <c r="D81" s="157" t="str">
        <f>'Proprietà Modello'!G76</f>
        <v>VolumeRiscaldato</v>
      </c>
      <c r="E81" s="148" t="str">
        <f>'Proprietà Modello'!H76</f>
        <v>IfcReal</v>
      </c>
      <c r="F81" s="160" t="str">
        <f>'Proprietà Modello'!I76</f>
        <v>m3</v>
      </c>
      <c r="G81" s="108"/>
      <c r="H81" s="109"/>
      <c r="I81" s="109"/>
      <c r="J81" s="109"/>
      <c r="K81" s="109"/>
      <c r="L81" s="109"/>
      <c r="M81" s="109"/>
      <c r="N81" s="108"/>
      <c r="O81" s="109"/>
    </row>
    <row r="82" spans="1:15" hidden="1" x14ac:dyDescent="0.25">
      <c r="A82" s="112" t="str">
        <f>'Proprietà Modello'!E77</f>
        <v>Fabbricato</v>
      </c>
      <c r="B82" s="106" t="s">
        <v>155</v>
      </c>
      <c r="C82" s="112" t="str">
        <f>'Proprietà Modello'!F77</f>
        <v>FabbricatoDatiStrutturali</v>
      </c>
      <c r="D82" s="157" t="str">
        <f>'Proprietà Modello'!G77</f>
        <v>ClasseDiRischioSismico</v>
      </c>
      <c r="E82" s="148" t="str">
        <f>'Proprietà Modello'!H77</f>
        <v>IfcReal</v>
      </c>
      <c r="F82" s="160" t="str">
        <f>'Proprietà Modello'!I77</f>
        <v>N.A.</v>
      </c>
      <c r="G82" s="108"/>
      <c r="H82" s="109"/>
      <c r="I82" s="109"/>
      <c r="J82" s="109"/>
      <c r="K82" s="109"/>
      <c r="L82" s="109"/>
      <c r="M82" s="109"/>
      <c r="N82" s="108"/>
      <c r="O82" s="109"/>
    </row>
    <row r="83" spans="1:15" hidden="1" x14ac:dyDescent="0.25">
      <c r="A83" s="112" t="str">
        <f>'Proprietà Modello'!E78</f>
        <v>Fabbricato</v>
      </c>
      <c r="B83" s="106" t="s">
        <v>155</v>
      </c>
      <c r="C83" s="112" t="str">
        <f>'Proprietà Modello'!F78</f>
        <v>FabbricatoDatiStrutturali</v>
      </c>
      <c r="D83" s="157" t="str">
        <f>'Proprietà Modello'!G78</f>
        <v>TecnologiaCostruttiva</v>
      </c>
      <c r="E83" s="148" t="str">
        <f>'Proprietà Modello'!H78</f>
        <v>IfcText</v>
      </c>
      <c r="F83" s="160" t="str">
        <f>'Proprietà Modello'!I78</f>
        <v>N.A.</v>
      </c>
      <c r="G83" s="108"/>
      <c r="H83" s="109"/>
      <c r="I83" s="109"/>
      <c r="J83" s="109"/>
      <c r="K83" s="109"/>
      <c r="L83" s="109"/>
      <c r="M83" s="109"/>
      <c r="N83" s="108"/>
      <c r="O83" s="109"/>
    </row>
    <row r="84" spans="1:15" hidden="1" x14ac:dyDescent="0.25">
      <c r="A84" s="112" t="str">
        <f>'Proprietà Modello'!E79</f>
        <v>Fabbricato</v>
      </c>
      <c r="B84" s="106" t="s">
        <v>155</v>
      </c>
      <c r="C84" s="112" t="str">
        <f>'Proprietà Modello'!F79</f>
        <v>FabbricatoDatiStrutturali</v>
      </c>
      <c r="D84" s="157" t="str">
        <f>'Proprietà Modello'!G79</f>
        <v>TipologiaFondazioni</v>
      </c>
      <c r="E84" s="148" t="str">
        <f>'Proprietà Modello'!H79</f>
        <v>IfcText</v>
      </c>
      <c r="F84" s="160" t="str">
        <f>'Proprietà Modello'!I79</f>
        <v>N.A.</v>
      </c>
      <c r="G84" s="108"/>
      <c r="H84" s="109"/>
      <c r="I84" s="109"/>
      <c r="J84" s="109"/>
      <c r="K84" s="109"/>
      <c r="L84" s="109"/>
      <c r="M84" s="109"/>
      <c r="N84" s="108"/>
      <c r="O84" s="109"/>
    </row>
    <row r="85" spans="1:15" hidden="1" x14ac:dyDescent="0.25">
      <c r="A85" s="112" t="str">
        <f>'Proprietà Modello'!E80</f>
        <v>Fabbricato</v>
      </c>
      <c r="B85" s="106" t="s">
        <v>155</v>
      </c>
      <c r="C85" s="112" t="str">
        <f>'Proprietà Modello'!F80</f>
        <v>FabbricatoDatiStrutturali</v>
      </c>
      <c r="D85" s="157" t="str">
        <f>'Proprietà Modello'!G80</f>
        <v>TipologiaStrutturale</v>
      </c>
      <c r="E85" s="148" t="str">
        <f>'Proprietà Modello'!H80</f>
        <v>IfcText</v>
      </c>
      <c r="F85" s="160" t="str">
        <f>'Proprietà Modello'!I80</f>
        <v>N.A.</v>
      </c>
      <c r="G85" s="108"/>
      <c r="H85" s="109"/>
      <c r="I85" s="109"/>
      <c r="J85" s="109"/>
      <c r="K85" s="109"/>
      <c r="L85" s="109"/>
      <c r="M85" s="109"/>
      <c r="N85" s="108"/>
      <c r="O85" s="109"/>
    </row>
    <row r="86" spans="1:15" hidden="1" x14ac:dyDescent="0.25">
      <c r="A86" s="112" t="str">
        <f>'Proprietà Modello'!E81</f>
        <v>Fabbricato</v>
      </c>
      <c r="B86" s="106" t="s">
        <v>155</v>
      </c>
      <c r="C86" s="112" t="str">
        <f>'Proprietà Modello'!F81</f>
        <v>FabbricatoDocumenti</v>
      </c>
      <c r="D86" s="157" t="str">
        <f>'Proprietà Modello'!G81</f>
        <v>EsitiProveLab</v>
      </c>
      <c r="E86" s="148" t="str">
        <f>'Proprietà Modello'!H81</f>
        <v>IfcText</v>
      </c>
      <c r="F86" s="160" t="str">
        <f>'Proprietà Modello'!I81</f>
        <v>N.A.</v>
      </c>
      <c r="G86" s="108"/>
      <c r="H86" s="109"/>
      <c r="I86" s="109"/>
      <c r="J86" s="109"/>
      <c r="K86" s="109"/>
      <c r="L86" s="109"/>
      <c r="M86" s="109"/>
      <c r="N86" s="108"/>
      <c r="O86" s="109"/>
    </row>
    <row r="87" spans="1:15" hidden="1" x14ac:dyDescent="0.25">
      <c r="A87" s="112" t="str">
        <f>'Proprietà Modello'!E82</f>
        <v>Fabbricato</v>
      </c>
      <c r="B87" s="106" t="s">
        <v>155</v>
      </c>
      <c r="C87" s="112" t="str">
        <f>'Proprietà Modello'!F82</f>
        <v>FabbricatoDocumenti</v>
      </c>
      <c r="D87" s="157" t="str">
        <f>'Proprietà Modello'!G82</f>
        <v>EsitiProveSitu</v>
      </c>
      <c r="E87" s="148" t="str">
        <f>'Proprietà Modello'!H82</f>
        <v>IfcText</v>
      </c>
      <c r="F87" s="160" t="str">
        <f>'Proprietà Modello'!I82</f>
        <v>N.A.</v>
      </c>
      <c r="G87" s="108"/>
      <c r="H87" s="109"/>
      <c r="I87" s="109"/>
      <c r="J87" s="109"/>
      <c r="K87" s="109"/>
      <c r="L87" s="109"/>
      <c r="M87" s="109"/>
      <c r="N87" s="108"/>
      <c r="O87" s="109"/>
    </row>
    <row r="88" spans="1:15" hidden="1" x14ac:dyDescent="0.25">
      <c r="A88" s="112" t="str">
        <f>'Proprietà Modello'!E83</f>
        <v>Elemento</v>
      </c>
      <c r="B88" s="106" t="s">
        <v>155</v>
      </c>
      <c r="C88" s="112">
        <f>'Proprietà Modello'!F83</f>
        <v>0</v>
      </c>
      <c r="D88" s="157">
        <f>'Proprietà Modello'!G83</f>
        <v>0</v>
      </c>
      <c r="E88" s="148">
        <f>'Proprietà Modello'!H83</f>
        <v>0</v>
      </c>
      <c r="F88" s="160">
        <f>'Proprietà Modello'!I83</f>
        <v>0</v>
      </c>
      <c r="G88" s="108"/>
      <c r="H88" s="109"/>
      <c r="I88" s="109"/>
      <c r="J88" s="109"/>
      <c r="K88" s="109"/>
      <c r="L88" s="109"/>
      <c r="M88" s="109"/>
      <c r="N88" s="108"/>
      <c r="O88" s="109"/>
    </row>
    <row r="89" spans="1:15" ht="25.5" hidden="1" x14ac:dyDescent="0.25">
      <c r="A89" s="112" t="str">
        <f>'Proprietà Modello'!E84</f>
        <v>Elemento</v>
      </c>
      <c r="B89" s="106" t="s">
        <v>155</v>
      </c>
      <c r="C89" s="112" t="str">
        <f>'Proprietà Modello'!F84</f>
        <v>ElementoCodifica</v>
      </c>
      <c r="D89" s="157" t="str">
        <f>'Proprietà Modello'!G84</f>
        <v>ClasseElementoTecnico</v>
      </c>
      <c r="E89" s="148" t="str">
        <f>'Proprietà Modello'!H84</f>
        <v>IfcText</v>
      </c>
      <c r="F89" s="160" t="str">
        <f>'Proprietà Modello'!I84</f>
        <v>N.A.</v>
      </c>
      <c r="G89" s="108"/>
      <c r="H89" s="109"/>
      <c r="I89" s="109"/>
      <c r="J89" s="109"/>
      <c r="K89" s="109"/>
      <c r="L89" s="109"/>
      <c r="M89" s="109"/>
      <c r="N89" s="108"/>
      <c r="O89" s="109"/>
    </row>
    <row r="90" spans="1:15" ht="25.5" hidden="1" x14ac:dyDescent="0.25">
      <c r="A90" s="112" t="str">
        <f>'Proprietà Modello'!E85</f>
        <v>Elemento</v>
      </c>
      <c r="B90" s="106" t="s">
        <v>155</v>
      </c>
      <c r="C90" s="112" t="str">
        <f>'Proprietà Modello'!F85</f>
        <v>ElementoDatiAnagrafici</v>
      </c>
      <c r="D90" s="157" t="str">
        <f>'Proprietà Modello'!G85</f>
        <v>Descrizione</v>
      </c>
      <c r="E90" s="148" t="str">
        <f>'Proprietà Modello'!H85</f>
        <v>IfcText</v>
      </c>
      <c r="F90" s="160" t="str">
        <f>'Proprietà Modello'!I85</f>
        <v>N.A.</v>
      </c>
      <c r="G90" s="108"/>
      <c r="H90" s="109"/>
      <c r="I90" s="109"/>
      <c r="J90" s="109"/>
      <c r="K90" s="109"/>
      <c r="L90" s="109"/>
      <c r="M90" s="109"/>
      <c r="N90" s="108"/>
      <c r="O90" s="109"/>
    </row>
    <row r="91" spans="1:15" hidden="1" x14ac:dyDescent="0.25">
      <c r="A91" s="112" t="str">
        <f>'Proprietà Modello'!E86</f>
        <v>Elemento</v>
      </c>
      <c r="B91" s="106" t="s">
        <v>155</v>
      </c>
      <c r="C91" s="112" t="str">
        <f>'Proprietà Modello'!F86</f>
        <v>ElementoDatiAnagrafici</v>
      </c>
      <c r="D91" s="157" t="str">
        <f>'Proprietà Modello'!G86</f>
        <v>Fornitore</v>
      </c>
      <c r="E91" s="148" t="str">
        <f>'Proprietà Modello'!H86</f>
        <v>IfcText</v>
      </c>
      <c r="F91" s="160" t="str">
        <f>'Proprietà Modello'!I86</f>
        <v>N.A.</v>
      </c>
      <c r="G91" s="108"/>
      <c r="H91" s="109"/>
      <c r="I91" s="109"/>
      <c r="J91" s="109"/>
      <c r="K91" s="109"/>
      <c r="L91" s="109"/>
      <c r="M91" s="109"/>
      <c r="N91" s="108"/>
      <c r="O91" s="109"/>
    </row>
    <row r="92" spans="1:15" hidden="1" x14ac:dyDescent="0.25">
      <c r="A92" s="112" t="str">
        <f>'Proprietà Modello'!E87</f>
        <v>Elemento</v>
      </c>
      <c r="B92" s="106" t="s">
        <v>155</v>
      </c>
      <c r="C92" s="112" t="str">
        <f>'Proprietà Modello'!F87</f>
        <v>ElementoDatiAnagrafici</v>
      </c>
      <c r="D92" s="157" t="str">
        <f>'Proprietà Modello'!G87</f>
        <v>Installatore</v>
      </c>
      <c r="E92" s="148" t="str">
        <f>'Proprietà Modello'!H87</f>
        <v>IfcText</v>
      </c>
      <c r="F92" s="160" t="str">
        <f>'Proprietà Modello'!I87</f>
        <v>N.A.</v>
      </c>
      <c r="G92" s="108"/>
      <c r="H92" s="109"/>
      <c r="I92" s="109"/>
      <c r="J92" s="109"/>
      <c r="K92" s="109"/>
      <c r="L92" s="109"/>
      <c r="M92" s="109"/>
      <c r="N92" s="108"/>
      <c r="O92" s="109"/>
    </row>
    <row r="93" spans="1:15" hidden="1" x14ac:dyDescent="0.25">
      <c r="A93" s="112" t="str">
        <f>'Proprietà Modello'!E88</f>
        <v>Elemento</v>
      </c>
      <c r="B93" s="106" t="s">
        <v>155</v>
      </c>
      <c r="C93" s="112" t="str">
        <f>'Proprietà Modello'!F88</f>
        <v>ElementoDatiAnagrafici</v>
      </c>
      <c r="D93" s="157" t="str">
        <f>'Proprietà Modello'!G88</f>
        <v>Modello</v>
      </c>
      <c r="E93" s="148" t="str">
        <f>'Proprietà Modello'!H88</f>
        <v>IfcText</v>
      </c>
      <c r="F93" s="160" t="str">
        <f>'Proprietà Modello'!I88</f>
        <v>N.A.</v>
      </c>
      <c r="G93" s="108"/>
      <c r="H93" s="109"/>
      <c r="I93" s="109"/>
      <c r="J93" s="109"/>
      <c r="K93" s="109"/>
      <c r="L93" s="109"/>
      <c r="M93" s="109"/>
      <c r="N93" s="108"/>
      <c r="O93" s="109"/>
    </row>
    <row r="94" spans="1:15" hidden="1" x14ac:dyDescent="0.25">
      <c r="A94" s="112" t="str">
        <f>'Proprietà Modello'!E89</f>
        <v>Elemento</v>
      </c>
      <c r="B94" s="106" t="s">
        <v>155</v>
      </c>
      <c r="C94" s="112" t="str">
        <f>'Proprietà Modello'!F89</f>
        <v>ElementoDatiAnagrafici</v>
      </c>
      <c r="D94" s="157" t="str">
        <f>'Proprietà Modello'!G89</f>
        <v>NumeroDiSerie</v>
      </c>
      <c r="E94" s="148" t="str">
        <f>'Proprietà Modello'!H89</f>
        <v>IfcText</v>
      </c>
      <c r="F94" s="160" t="str">
        <f>'Proprietà Modello'!I89</f>
        <v>N.A.</v>
      </c>
      <c r="G94" s="108"/>
      <c r="H94" s="109"/>
      <c r="I94" s="109"/>
      <c r="J94" s="109"/>
      <c r="K94" s="109"/>
      <c r="L94" s="109"/>
      <c r="M94" s="109"/>
      <c r="N94" s="108"/>
      <c r="O94" s="109"/>
    </row>
    <row r="95" spans="1:15" hidden="1" x14ac:dyDescent="0.25">
      <c r="A95" s="112" t="str">
        <f>'Proprietà Modello'!E90</f>
        <v>Elemento</v>
      </c>
      <c r="B95" s="106" t="s">
        <v>155</v>
      </c>
      <c r="C95" s="112" t="str">
        <f>'Proprietà Modello'!F90</f>
        <v>ElementoDatiAnagrafici</v>
      </c>
      <c r="D95" s="157" t="str">
        <f>'Proprietà Modello'!G90</f>
        <v>Produttore</v>
      </c>
      <c r="E95" s="148" t="str">
        <f>'Proprietà Modello'!H90</f>
        <v>IfcText</v>
      </c>
      <c r="F95" s="160" t="str">
        <f>'Proprietà Modello'!I90</f>
        <v>N.A.</v>
      </c>
      <c r="G95" s="108"/>
      <c r="H95" s="109"/>
      <c r="I95" s="109"/>
      <c r="J95" s="109"/>
      <c r="K95" s="109"/>
      <c r="L95" s="109"/>
      <c r="M95" s="109"/>
      <c r="N95" s="108"/>
      <c r="O95" s="109"/>
    </row>
    <row r="96" spans="1:15" hidden="1" x14ac:dyDescent="0.25">
      <c r="A96" s="112" t="str">
        <f>'Proprietà Modello'!E91</f>
        <v>Elemento</v>
      </c>
      <c r="B96" s="106" t="s">
        <v>155</v>
      </c>
      <c r="C96" s="112" t="str">
        <f>'Proprietà Modello'!F91</f>
        <v>ElementoDatiAntincendio</v>
      </c>
      <c r="D96" s="157" t="str">
        <f>'Proprietà Modello'!G91</f>
        <v>ClassePropagazioneFiamma</v>
      </c>
      <c r="E96" s="148" t="str">
        <f>'Proprietà Modello'!H91</f>
        <v>IfcText</v>
      </c>
      <c r="F96" s="160" t="str">
        <f>'Proprietà Modello'!I91</f>
        <v>N.A.</v>
      </c>
      <c r="G96" s="108"/>
      <c r="H96" s="109"/>
      <c r="I96" s="109"/>
      <c r="J96" s="109"/>
      <c r="K96" s="109"/>
      <c r="L96" s="109"/>
      <c r="M96" s="109"/>
      <c r="N96" s="108"/>
      <c r="O96" s="109"/>
    </row>
    <row r="97" spans="1:15" hidden="1" x14ac:dyDescent="0.25">
      <c r="A97" s="112" t="str">
        <f>'Proprietà Modello'!E92</f>
        <v>Elemento</v>
      </c>
      <c r="B97" s="106" t="s">
        <v>155</v>
      </c>
      <c r="C97" s="112" t="str">
        <f>'Proprietà Modello'!F92</f>
        <v>ElementoDatiAntincendio</v>
      </c>
      <c r="D97" s="157" t="str">
        <f>'Proprietà Modello'!G92</f>
        <v>Combustibile</v>
      </c>
      <c r="E97" s="148" t="str">
        <f>'Proprietà Modello'!H92</f>
        <v>IfcBoolean</v>
      </c>
      <c r="F97" s="160" t="str">
        <f>'Proprietà Modello'!I92</f>
        <v>N.A.</v>
      </c>
      <c r="G97" s="108"/>
      <c r="H97" s="109"/>
      <c r="I97" s="109"/>
      <c r="J97" s="109"/>
      <c r="K97" s="109"/>
      <c r="L97" s="109"/>
      <c r="M97" s="109"/>
      <c r="N97" s="108"/>
      <c r="O97" s="109"/>
    </row>
    <row r="98" spans="1:15" hidden="1" x14ac:dyDescent="0.25">
      <c r="A98" s="112" t="str">
        <f>'Proprietà Modello'!E93</f>
        <v>Elemento</v>
      </c>
      <c r="B98" s="106" t="s">
        <v>155</v>
      </c>
      <c r="C98" s="112" t="str">
        <f>'Proprietà Modello'!F93</f>
        <v>ElementoDatiAntincendio</v>
      </c>
      <c r="D98" s="157" t="str">
        <f>'Proprietà Modello'!G93</f>
        <v>REI</v>
      </c>
      <c r="E98" s="148" t="str">
        <f>'Proprietà Modello'!H93</f>
        <v>IfcInteger</v>
      </c>
      <c r="F98" s="160" t="str">
        <f>'Proprietà Modello'!I93</f>
        <v>N.A.</v>
      </c>
      <c r="G98" s="108"/>
      <c r="H98" s="109"/>
      <c r="I98" s="109"/>
      <c r="J98" s="109"/>
      <c r="K98" s="109"/>
      <c r="L98" s="109"/>
      <c r="M98" s="109"/>
      <c r="N98" s="108"/>
      <c r="O98" s="109"/>
    </row>
    <row r="99" spans="1:15" hidden="1" x14ac:dyDescent="0.25">
      <c r="A99" s="112" t="str">
        <f>'Proprietà Modello'!E94</f>
        <v>Elemento</v>
      </c>
      <c r="B99" s="106" t="s">
        <v>155</v>
      </c>
      <c r="C99" s="112" t="str">
        <f>'Proprietà Modello'!F94</f>
        <v>ElementoDatiAntincendio</v>
      </c>
      <c r="D99" s="157" t="str">
        <f>'Proprietà Modello'!G94</f>
        <v>UscitaEmergenza</v>
      </c>
      <c r="E99" s="148" t="str">
        <f>'Proprietà Modello'!H94</f>
        <v>IfcBoolean</v>
      </c>
      <c r="F99" s="160" t="str">
        <f>'Proprietà Modello'!I94</f>
        <v>N.A.</v>
      </c>
      <c r="G99" s="108"/>
      <c r="H99" s="109"/>
      <c r="I99" s="109"/>
      <c r="J99" s="109"/>
      <c r="K99" s="109"/>
      <c r="L99" s="109"/>
      <c r="M99" s="109"/>
      <c r="N99" s="108"/>
      <c r="O99" s="109"/>
    </row>
    <row r="100" spans="1:15" hidden="1" x14ac:dyDescent="0.25">
      <c r="A100" s="112" t="str">
        <f>'Proprietà Modello'!E95</f>
        <v>Elemento</v>
      </c>
      <c r="B100" s="106" t="s">
        <v>155</v>
      </c>
      <c r="C100" s="112" t="str">
        <f>'Proprietà Modello'!F95</f>
        <v>ElementoDatiEnergetici</v>
      </c>
      <c r="D100" s="157" t="str">
        <f>'Proprietà Modello'!G95</f>
        <v>ResistenzaTermica</v>
      </c>
      <c r="E100" s="148" t="str">
        <f>'Proprietà Modello'!H95</f>
        <v>IfcReal</v>
      </c>
      <c r="F100" s="160" t="str">
        <f>'Proprietà Modello'!I95</f>
        <v>K/W</v>
      </c>
      <c r="G100" s="108"/>
      <c r="H100" s="109"/>
      <c r="I100" s="109"/>
      <c r="J100" s="109"/>
      <c r="K100" s="109"/>
      <c r="L100" s="109"/>
      <c r="M100" s="109"/>
      <c r="N100" s="108"/>
      <c r="O100" s="109"/>
    </row>
    <row r="101" spans="1:15" hidden="1" x14ac:dyDescent="0.25">
      <c r="A101" s="112" t="str">
        <f>'Proprietà Modello'!E96</f>
        <v>Elemento</v>
      </c>
      <c r="B101" s="106" t="s">
        <v>155</v>
      </c>
      <c r="C101" s="112" t="str">
        <f>'Proprietà Modello'!F96</f>
        <v>ElementoDatiEnergetici</v>
      </c>
      <c r="D101" s="157" t="str">
        <f>'Proprietà Modello'!G96</f>
        <v>TrasmittanzaTermica</v>
      </c>
      <c r="E101" s="148" t="str">
        <f>'Proprietà Modello'!H96</f>
        <v>IfcReal</v>
      </c>
      <c r="F101" s="160" t="str">
        <f>'Proprietà Modello'!I96</f>
        <v>W/(m2K)</v>
      </c>
      <c r="G101" s="108"/>
      <c r="H101" s="109"/>
      <c r="I101" s="109"/>
      <c r="J101" s="109"/>
      <c r="K101" s="109"/>
      <c r="L101" s="109"/>
      <c r="M101" s="109"/>
      <c r="N101" s="108"/>
      <c r="O101" s="109"/>
    </row>
    <row r="102" spans="1:15" hidden="1" x14ac:dyDescent="0.25">
      <c r="A102" s="112" t="str">
        <f>'Proprietà Modello'!E97</f>
        <v>Elemento</v>
      </c>
      <c r="B102" s="106" t="s">
        <v>155</v>
      </c>
      <c r="C102" s="112" t="str">
        <f>'Proprietà Modello'!F97</f>
        <v>ElementoDatiQualitativi</v>
      </c>
      <c r="D102" s="157" t="str">
        <f>'Proprietà Modello'!G97</f>
        <v>AccessibilitaDisabili</v>
      </c>
      <c r="E102" s="148" t="str">
        <f>'Proprietà Modello'!H97</f>
        <v>IfcBoolean</v>
      </c>
      <c r="F102" s="160" t="str">
        <f>'Proprietà Modello'!I97</f>
        <v>N.A.</v>
      </c>
      <c r="G102" s="108"/>
      <c r="H102" s="109"/>
      <c r="I102" s="109"/>
      <c r="J102" s="109"/>
      <c r="K102" s="109"/>
      <c r="L102" s="109"/>
      <c r="M102" s="109"/>
      <c r="N102" s="108"/>
      <c r="O102" s="109"/>
    </row>
    <row r="103" spans="1:15" hidden="1" x14ac:dyDescent="0.25">
      <c r="A103" s="112" t="str">
        <f>'Proprietà Modello'!E98</f>
        <v>Elemento</v>
      </c>
      <c r="B103" s="106" t="s">
        <v>155</v>
      </c>
      <c r="C103" s="112" t="str">
        <f>'Proprietà Modello'!F98</f>
        <v>ElementoDatiQualitativi</v>
      </c>
      <c r="D103" s="157" t="str">
        <f>'Proprietà Modello'!G98</f>
        <v>CriticitaRiscontrata</v>
      </c>
      <c r="E103" s="148" t="str">
        <f>'Proprietà Modello'!H98</f>
        <v>IfcText</v>
      </c>
      <c r="F103" s="160" t="str">
        <f>'Proprietà Modello'!I98</f>
        <v>N.A.</v>
      </c>
      <c r="G103" s="108"/>
      <c r="H103" s="109"/>
      <c r="I103" s="109"/>
      <c r="J103" s="109"/>
      <c r="K103" s="109"/>
      <c r="L103" s="109"/>
      <c r="M103" s="109"/>
      <c r="N103" s="108"/>
      <c r="O103" s="109"/>
    </row>
    <row r="104" spans="1:15" hidden="1" x14ac:dyDescent="0.25">
      <c r="A104" s="112" t="str">
        <f>'Proprietà Modello'!E99</f>
        <v>Elemento</v>
      </c>
      <c r="B104" s="106" t="s">
        <v>155</v>
      </c>
      <c r="C104" s="112" t="str">
        <f>'Proprietà Modello'!F99</f>
        <v>ElementoDatiQualitativi</v>
      </c>
      <c r="D104" s="157" t="str">
        <f>'Proprietà Modello'!G99</f>
        <v>Esterno</v>
      </c>
      <c r="E104" s="148" t="str">
        <f>'Proprietà Modello'!H99</f>
        <v>IfcBoolean</v>
      </c>
      <c r="F104" s="160" t="str">
        <f>'Proprietà Modello'!I99</f>
        <v>N.A.</v>
      </c>
      <c r="G104" s="108"/>
      <c r="H104" s="109"/>
      <c r="I104" s="109"/>
      <c r="J104" s="109"/>
      <c r="K104" s="109"/>
      <c r="L104" s="109"/>
      <c r="M104" s="109"/>
      <c r="N104" s="108"/>
      <c r="O104" s="109"/>
    </row>
    <row r="105" spans="1:15" hidden="1" x14ac:dyDescent="0.25">
      <c r="A105" s="112" t="str">
        <f>'Proprietà Modello'!E100</f>
        <v>Elemento</v>
      </c>
      <c r="B105" s="106" t="s">
        <v>155</v>
      </c>
      <c r="C105" s="112" t="str">
        <f>'Proprietà Modello'!F100</f>
        <v>ElementoDatiQualitativi</v>
      </c>
      <c r="D105" s="157" t="str">
        <f>'Proprietà Modello'!G100</f>
        <v>IndicePrestazioneAcustica</v>
      </c>
      <c r="E105" s="148" t="str">
        <f>'Proprietà Modello'!H100</f>
        <v>IfcText</v>
      </c>
      <c r="F105" s="160" t="str">
        <f>'Proprietà Modello'!I100</f>
        <v>N.A.</v>
      </c>
      <c r="G105" s="108"/>
      <c r="H105" s="109"/>
      <c r="I105" s="109"/>
      <c r="J105" s="109"/>
      <c r="K105" s="109"/>
      <c r="L105" s="109"/>
      <c r="M105" s="109"/>
      <c r="N105" s="108"/>
      <c r="O105" s="109"/>
    </row>
    <row r="106" spans="1:15" hidden="1" x14ac:dyDescent="0.25">
      <c r="A106" s="112" t="str">
        <f>'Proprietà Modello'!E101</f>
        <v>Elemento</v>
      </c>
      <c r="B106" s="106" t="s">
        <v>155</v>
      </c>
      <c r="C106" s="112" t="str">
        <f>'Proprietà Modello'!F101</f>
        <v>ElementoDatiQualitativi</v>
      </c>
      <c r="D106" s="157" t="str">
        <f>'Proprietà Modello'!G101</f>
        <v>Portante</v>
      </c>
      <c r="E106" s="148" t="str">
        <f>'Proprietà Modello'!H101</f>
        <v>IfcBoolean</v>
      </c>
      <c r="F106" s="160" t="str">
        <f>'Proprietà Modello'!I101</f>
        <v>N.A.</v>
      </c>
      <c r="G106" s="108"/>
      <c r="H106" s="109" t="s">
        <v>779</v>
      </c>
      <c r="I106" s="109"/>
      <c r="J106" s="109"/>
      <c r="K106" s="109"/>
      <c r="L106" s="109"/>
      <c r="M106" s="109"/>
      <c r="N106" s="108"/>
      <c r="O106" s="109"/>
    </row>
    <row r="107" spans="1:15" hidden="1" x14ac:dyDescent="0.25">
      <c r="A107" s="112" t="str">
        <f>'Proprietà Modello'!E102</f>
        <v>Elemento</v>
      </c>
      <c r="B107" s="106" t="s">
        <v>155</v>
      </c>
      <c r="C107" s="112" t="str">
        <f>'Proprietà Modello'!F102</f>
        <v>ElementoDatiQualitativi</v>
      </c>
      <c r="D107" s="157" t="str">
        <f>'Proprietà Modello'!G102</f>
        <v>Tipologia costruttiva</v>
      </c>
      <c r="E107" s="148" t="str">
        <f>'Proprietà Modello'!H102</f>
        <v>IfcText</v>
      </c>
      <c r="F107" s="160" t="str">
        <f>'Proprietà Modello'!I102</f>
        <v>N.A.</v>
      </c>
      <c r="G107" s="108"/>
      <c r="H107" s="109" t="s">
        <v>779</v>
      </c>
      <c r="I107" s="109"/>
      <c r="J107" s="109"/>
      <c r="K107" s="109"/>
      <c r="L107" s="109"/>
      <c r="M107" s="109"/>
      <c r="N107" s="108"/>
      <c r="O107" s="109"/>
    </row>
    <row r="108" spans="1:15" hidden="1" x14ac:dyDescent="0.25">
      <c r="A108" s="112" t="str">
        <f>'Proprietà Modello'!E103</f>
        <v>Elemento</v>
      </c>
      <c r="B108" s="106" t="s">
        <v>155</v>
      </c>
      <c r="C108" s="112" t="str">
        <f>'Proprietà Modello'!F103</f>
        <v>ElementoDocumenti</v>
      </c>
      <c r="D108" s="157" t="str">
        <f>'Proprietà Modello'!G103</f>
        <v>CertOmo</v>
      </c>
      <c r="E108" s="148" t="str">
        <f>'Proprietà Modello'!H103</f>
        <v>IfcText</v>
      </c>
      <c r="F108" s="160" t="str">
        <f>'Proprietà Modello'!I103</f>
        <v>N.A.</v>
      </c>
      <c r="G108" s="108"/>
      <c r="H108" s="109" t="s">
        <v>779</v>
      </c>
      <c r="I108" s="109"/>
      <c r="J108" s="109"/>
      <c r="K108" s="109"/>
      <c r="L108" s="109"/>
      <c r="M108" s="109"/>
      <c r="N108" s="108"/>
      <c r="O108" s="109"/>
    </row>
    <row r="109" spans="1:15" ht="25.5" hidden="1" x14ac:dyDescent="0.25">
      <c r="A109" s="112" t="str">
        <f>'Proprietà Modello'!E104</f>
        <v>Elemento</v>
      </c>
      <c r="B109" s="106" t="s">
        <v>155</v>
      </c>
      <c r="C109" s="112" t="str">
        <f>'Proprietà Modello'!F104</f>
        <v>ElementoDocumenti</v>
      </c>
      <c r="D109" s="157" t="str">
        <f>'Proprietà Modello'!G104</f>
        <v>CertProd</v>
      </c>
      <c r="E109" s="148" t="str">
        <f>'Proprietà Modello'!H104</f>
        <v>IfcText</v>
      </c>
      <c r="F109" s="160" t="str">
        <f>'Proprietà Modello'!I104</f>
        <v>N.A.</v>
      </c>
      <c r="G109" s="108"/>
      <c r="H109" s="109" t="s">
        <v>779</v>
      </c>
      <c r="I109" s="109"/>
      <c r="J109" s="109"/>
      <c r="K109" s="109"/>
      <c r="L109" s="109"/>
      <c r="M109" s="109"/>
      <c r="N109" s="108"/>
      <c r="O109" s="109"/>
    </row>
    <row r="110" spans="1:15" hidden="1" x14ac:dyDescent="0.25">
      <c r="A110" s="112" t="str">
        <f>'Proprietà Modello'!E105</f>
        <v>Elemento</v>
      </c>
      <c r="B110" s="106" t="s">
        <v>155</v>
      </c>
      <c r="C110" s="112" t="str">
        <f>'Proprietà Modello'!F105</f>
        <v>ElementoDocumenti</v>
      </c>
      <c r="D110" s="157" t="str">
        <f>'Proprietà Modello'!G105</f>
        <v>Collaudo</v>
      </c>
      <c r="E110" s="148" t="str">
        <f>'Proprietà Modello'!H105</f>
        <v>IfcText</v>
      </c>
      <c r="F110" s="160" t="str">
        <f>'Proprietà Modello'!I105</f>
        <v>N.A.</v>
      </c>
      <c r="G110" s="108"/>
      <c r="H110" s="109" t="s">
        <v>779</v>
      </c>
      <c r="I110" s="109"/>
      <c r="J110" s="109"/>
      <c r="K110" s="109"/>
      <c r="L110" s="109"/>
      <c r="M110" s="109"/>
      <c r="N110" s="108"/>
      <c r="O110" s="109"/>
    </row>
    <row r="111" spans="1:15" hidden="1" x14ac:dyDescent="0.25">
      <c r="A111" s="114" t="str">
        <f>'Proprietà Modello'!E106</f>
        <v>Elemento</v>
      </c>
      <c r="B111" s="106" t="s">
        <v>155</v>
      </c>
      <c r="C111" s="114" t="str">
        <f>'Proprietà Modello'!F106</f>
        <v>ElementoDocumenti</v>
      </c>
      <c r="D111" s="158" t="str">
        <f>'Proprietà Modello'!G106</f>
        <v>Conformità</v>
      </c>
      <c r="E111" s="149" t="str">
        <f>'Proprietà Modello'!H106</f>
        <v>IfcText</v>
      </c>
      <c r="F111" s="161" t="str">
        <f>'Proprietà Modello'!I106</f>
        <v>N.A.</v>
      </c>
      <c r="G111" s="108"/>
      <c r="H111" s="109" t="s">
        <v>779</v>
      </c>
      <c r="I111" s="109"/>
      <c r="J111" s="109"/>
      <c r="K111" s="109"/>
      <c r="L111" s="109"/>
      <c r="M111" s="109"/>
      <c r="N111" s="108"/>
      <c r="O111" s="109"/>
    </row>
    <row r="112" spans="1:15" ht="24" hidden="1" customHeight="1" x14ac:dyDescent="0.25">
      <c r="A112" s="470"/>
      <c r="B112" s="683"/>
      <c r="C112" s="667" t="str">
        <f>'Proprietà Modello'!E107</f>
        <v>Elemento</v>
      </c>
      <c r="D112" s="668"/>
      <c r="E112" s="469"/>
      <c r="F112" s="469"/>
      <c r="G112" s="138"/>
      <c r="H112" s="139"/>
      <c r="I112" s="139"/>
      <c r="J112" s="139"/>
      <c r="K112" s="139"/>
      <c r="L112" s="139"/>
      <c r="M112" s="139"/>
      <c r="N112" s="138"/>
      <c r="O112" s="139"/>
    </row>
    <row r="113" spans="1:25" s="489" customFormat="1" ht="15" customHeight="1" x14ac:dyDescent="0.25">
      <c r="A113" s="485" t="str">
        <f>'Proprietà Modello'!E108</f>
        <v>Elemento</v>
      </c>
      <c r="B113" s="682" t="s">
        <v>621</v>
      </c>
      <c r="C113" s="485" t="str">
        <f>'Proprietà Modello'!F108</f>
        <v>ElementoDocumenti</v>
      </c>
      <c r="D113" s="486" t="str">
        <f>'Proprietà Modello'!G108</f>
        <v>Installazione</v>
      </c>
      <c r="E113" s="487"/>
      <c r="F113" s="488"/>
      <c r="G113" s="108"/>
      <c r="H113" s="109"/>
      <c r="I113" s="109"/>
      <c r="J113" s="109" t="s">
        <v>779</v>
      </c>
      <c r="K113" s="109"/>
      <c r="L113" s="109" t="s">
        <v>779</v>
      </c>
      <c r="M113" s="109" t="s">
        <v>779</v>
      </c>
      <c r="N113" s="109" t="s">
        <v>779</v>
      </c>
      <c r="O113" s="109" t="s">
        <v>779</v>
      </c>
      <c r="P113" s="95"/>
      <c r="Q113" s="95"/>
      <c r="R113" s="95"/>
      <c r="S113" s="95"/>
      <c r="T113" s="95"/>
      <c r="U113" s="95"/>
      <c r="V113" s="95"/>
      <c r="W113" s="95"/>
      <c r="X113" s="95"/>
      <c r="Y113" s="95"/>
    </row>
    <row r="114" spans="1:25" s="489" customFormat="1" ht="15" customHeight="1" x14ac:dyDescent="0.25">
      <c r="A114" s="485"/>
      <c r="B114" s="682" t="s">
        <v>621</v>
      </c>
      <c r="C114" s="485" t="str">
        <f>'Proprietà Modello'!F109</f>
        <v>ElementoDocumenti</v>
      </c>
      <c r="D114" s="486" t="str">
        <f>'Proprietà Modello'!G109</f>
        <v>MatSupp</v>
      </c>
      <c r="E114" s="487"/>
      <c r="F114" s="488"/>
      <c r="G114" s="108"/>
      <c r="H114" s="109"/>
      <c r="I114" s="109" t="s">
        <v>779</v>
      </c>
      <c r="J114" s="109"/>
      <c r="K114" s="109" t="s">
        <v>779</v>
      </c>
      <c r="L114" s="109" t="s">
        <v>779</v>
      </c>
      <c r="M114" s="109" t="s">
        <v>779</v>
      </c>
      <c r="N114" s="109" t="s">
        <v>779</v>
      </c>
      <c r="O114" s="109" t="s">
        <v>779</v>
      </c>
      <c r="P114" s="95"/>
      <c r="Q114" s="95"/>
      <c r="R114" s="95"/>
      <c r="S114" s="95"/>
      <c r="T114" s="95"/>
      <c r="U114" s="95"/>
      <c r="V114" s="95"/>
      <c r="W114" s="95"/>
      <c r="X114" s="95"/>
      <c r="Y114" s="95"/>
    </row>
    <row r="115" spans="1:25" s="489" customFormat="1" ht="15" customHeight="1" x14ac:dyDescent="0.25">
      <c r="A115" s="485" t="str">
        <f>'Proprietà Modello'!E110</f>
        <v>Elemento</v>
      </c>
      <c r="B115" s="682" t="s">
        <v>621</v>
      </c>
      <c r="C115" s="485" t="str">
        <f>'Proprietà Modello'!F110</f>
        <v>ElementoDocumenti</v>
      </c>
      <c r="D115" s="486" t="str">
        <f>'Proprietà Modello'!G110</f>
        <v>MUM</v>
      </c>
      <c r="E115" s="487"/>
      <c r="F115" s="488"/>
      <c r="G115" s="108"/>
      <c r="H115" s="109"/>
      <c r="I115" s="109"/>
      <c r="J115" s="109" t="s">
        <v>779</v>
      </c>
      <c r="K115" s="109" t="s">
        <v>779</v>
      </c>
      <c r="L115" s="109" t="s">
        <v>779</v>
      </c>
      <c r="M115" s="109" t="s">
        <v>779</v>
      </c>
      <c r="N115" s="109" t="s">
        <v>779</v>
      </c>
      <c r="O115" s="109" t="s">
        <v>779</v>
      </c>
      <c r="P115" s="95"/>
      <c r="Q115" s="95"/>
      <c r="R115" s="95"/>
      <c r="S115" s="95"/>
      <c r="T115" s="95"/>
      <c r="U115" s="95"/>
      <c r="V115" s="95"/>
      <c r="W115" s="95"/>
      <c r="X115" s="95"/>
      <c r="Y115" s="95"/>
    </row>
    <row r="116" spans="1:25" ht="24" hidden="1" customHeight="1" x14ac:dyDescent="0.25">
      <c r="A116" s="471"/>
      <c r="B116" s="683"/>
      <c r="C116" s="667" t="str">
        <f>'Proprietà Modello'!E111</f>
        <v>Elemento</v>
      </c>
      <c r="D116" s="668"/>
      <c r="E116" s="469"/>
      <c r="F116" s="469"/>
      <c r="G116" s="138"/>
      <c r="H116" s="139"/>
      <c r="I116" s="139"/>
      <c r="J116" s="139"/>
      <c r="K116" s="139"/>
      <c r="L116" s="139"/>
      <c r="M116" s="139"/>
      <c r="N116" s="138"/>
      <c r="O116" s="139"/>
    </row>
    <row r="117" spans="1:25" s="481" customFormat="1" ht="15" customHeight="1" x14ac:dyDescent="0.25">
      <c r="A117" s="112" t="str">
        <f>'Proprietà Modello'!E112</f>
        <v>Elemento</v>
      </c>
      <c r="B117" s="155" t="s">
        <v>194</v>
      </c>
      <c r="C117" s="112" t="str">
        <f>'Proprietà Modello'!F112</f>
        <v>ElementoDocumenti</v>
      </c>
      <c r="D117" s="113" t="str">
        <f>'Proprietà Modello'!G112</f>
        <v>SchedaTecnica</v>
      </c>
      <c r="E117" s="113" t="str">
        <f>'Proprietà Modello'!H112</f>
        <v>IfcText</v>
      </c>
      <c r="F117" s="160" t="str">
        <f>'Proprietà Modello'!I112</f>
        <v>N.A.</v>
      </c>
      <c r="G117" s="108"/>
      <c r="H117" s="109" t="s">
        <v>779</v>
      </c>
      <c r="I117" s="109"/>
      <c r="J117" s="109"/>
      <c r="K117" s="109" t="s">
        <v>779</v>
      </c>
      <c r="L117" s="109" t="s">
        <v>779</v>
      </c>
      <c r="M117" s="109" t="s">
        <v>779</v>
      </c>
      <c r="N117" s="108" t="s">
        <v>779</v>
      </c>
      <c r="O117" s="109" t="s">
        <v>779</v>
      </c>
      <c r="P117" s="95"/>
      <c r="Q117" s="95"/>
      <c r="R117" s="95"/>
      <c r="S117" s="95"/>
      <c r="T117" s="95"/>
      <c r="U117" s="95"/>
      <c r="V117" s="95"/>
      <c r="W117" s="95"/>
      <c r="X117" s="95"/>
      <c r="Y117" s="95"/>
    </row>
    <row r="118" spans="1:25" s="481" customFormat="1" ht="15" customHeight="1" x14ac:dyDescent="0.25">
      <c r="A118" s="114" t="str">
        <f>'Proprietà Modello'!E113</f>
        <v>Elemento</v>
      </c>
      <c r="B118" s="155" t="s">
        <v>194</v>
      </c>
      <c r="C118" s="114" t="str">
        <f>'Proprietà Modello'!F113</f>
        <v>ElementoDocumenti</v>
      </c>
      <c r="D118" s="115" t="str">
        <f>'Proprietà Modello'!G113</f>
        <v>SertSupl</v>
      </c>
      <c r="E118" s="115" t="str">
        <f>'Proprietà Modello'!H113</f>
        <v>IfcText</v>
      </c>
      <c r="F118" s="161" t="str">
        <f>'Proprietà Modello'!I113</f>
        <v>N.A.</v>
      </c>
      <c r="G118" s="118"/>
      <c r="H118" s="116" t="s">
        <v>779</v>
      </c>
      <c r="I118" s="116"/>
      <c r="J118" s="116"/>
      <c r="K118" s="116" t="s">
        <v>779</v>
      </c>
      <c r="L118" s="116" t="s">
        <v>779</v>
      </c>
      <c r="M118" s="116" t="s">
        <v>779</v>
      </c>
      <c r="N118" s="118" t="s">
        <v>779</v>
      </c>
      <c r="O118" s="116" t="s">
        <v>779</v>
      </c>
      <c r="P118" s="95"/>
      <c r="Q118" s="95"/>
      <c r="R118" s="95"/>
      <c r="S118" s="95"/>
      <c r="T118" s="95"/>
      <c r="U118" s="95"/>
      <c r="V118" s="95"/>
      <c r="W118" s="95"/>
      <c r="X118" s="95"/>
      <c r="Y118" s="95"/>
    </row>
    <row r="119" spans="1:25" ht="15" hidden="1" customHeight="1" x14ac:dyDescent="0.25">
      <c r="A119" s="106" t="str">
        <f>'Proprietà Modello'!E114</f>
        <v>Elemento</v>
      </c>
      <c r="B119" s="112" t="s">
        <v>194</v>
      </c>
      <c r="C119" s="106" t="str">
        <f>'Proprietà Modello'!F114</f>
        <v>ElementoDocumenti</v>
      </c>
      <c r="D119" s="107" t="str">
        <f>'Proprietà Modello'!G114</f>
        <v>Website</v>
      </c>
      <c r="E119" s="107" t="str">
        <f>'Proprietà Modello'!H114</f>
        <v>IfcText</v>
      </c>
      <c r="F119" s="159" t="str">
        <f>'Proprietà Modello'!I114</f>
        <v>N.A.</v>
      </c>
      <c r="G119" s="120"/>
      <c r="H119" s="121"/>
      <c r="I119" s="121"/>
      <c r="J119" s="121"/>
      <c r="K119" s="121"/>
      <c r="L119" s="121"/>
      <c r="M119" s="121"/>
      <c r="N119" s="120"/>
      <c r="O119" s="121"/>
    </row>
    <row r="120" spans="1:25" ht="15" hidden="1" customHeight="1" x14ac:dyDescent="0.25">
      <c r="A120" s="112" t="str">
        <f>'Proprietà Modello'!E115</f>
        <v>Elemento</v>
      </c>
      <c r="B120" s="112" t="s">
        <v>194</v>
      </c>
      <c r="C120" s="112" t="str">
        <f>'Proprietà Modello'!F115</f>
        <v>ElementoFase</v>
      </c>
      <c r="D120" s="113" t="str">
        <f>'Proprietà Modello'!G115</f>
        <v>Stato</v>
      </c>
      <c r="E120" s="113">
        <f>'Proprietà Modello'!H115</f>
        <v>0</v>
      </c>
      <c r="F120" s="160">
        <f>'Proprietà Modello'!I115</f>
        <v>0</v>
      </c>
      <c r="G120" s="108"/>
      <c r="H120" s="109"/>
      <c r="I120" s="109"/>
      <c r="J120" s="109"/>
      <c r="K120" s="109"/>
      <c r="L120" s="109"/>
      <c r="M120" s="109"/>
      <c r="N120" s="108"/>
      <c r="O120" s="109"/>
    </row>
    <row r="121" spans="1:25" ht="15" hidden="1" customHeight="1" x14ac:dyDescent="0.25">
      <c r="A121" s="112" t="str">
        <f>'Proprietà Modello'!E116</f>
        <v>Bene</v>
      </c>
      <c r="B121" s="112" t="s">
        <v>194</v>
      </c>
      <c r="C121" s="112">
        <f>'Proprietà Modello'!F116</f>
        <v>0</v>
      </c>
      <c r="D121" s="113">
        <f>'Proprietà Modello'!G116</f>
        <v>0</v>
      </c>
      <c r="E121" s="113">
        <f>'Proprietà Modello'!H116</f>
        <v>0</v>
      </c>
      <c r="F121" s="160">
        <f>'Proprietà Modello'!I116</f>
        <v>0</v>
      </c>
      <c r="G121" s="108"/>
      <c r="H121" s="109"/>
      <c r="I121" s="109"/>
      <c r="J121" s="109"/>
      <c r="K121" s="109"/>
      <c r="L121" s="109"/>
      <c r="M121" s="109"/>
      <c r="N121" s="108"/>
      <c r="O121" s="109"/>
    </row>
    <row r="122" spans="1:25" ht="15" hidden="1" customHeight="1" x14ac:dyDescent="0.25">
      <c r="A122" s="112" t="str">
        <f>'Proprietà Modello'!E117</f>
        <v>Bene</v>
      </c>
      <c r="B122" s="112" t="s">
        <v>194</v>
      </c>
      <c r="C122" s="112" t="str">
        <f>'Proprietà Modello'!F117</f>
        <v>BeneDatiAnagrafici</v>
      </c>
      <c r="D122" s="113" t="str">
        <f>'Proprietà Modello'!G117</f>
        <v>CodiceBene</v>
      </c>
      <c r="E122" s="113" t="str">
        <f>'Proprietà Modello'!H117</f>
        <v>IfcText</v>
      </c>
      <c r="F122" s="160" t="str">
        <f>'Proprietà Modello'!I117</f>
        <v>N.A.</v>
      </c>
      <c r="G122" s="108"/>
      <c r="H122" s="109"/>
      <c r="I122" s="109"/>
      <c r="J122" s="109"/>
      <c r="K122" s="109"/>
      <c r="L122" s="109"/>
      <c r="M122" s="109"/>
      <c r="N122" s="108"/>
      <c r="O122" s="109"/>
    </row>
    <row r="123" spans="1:25" ht="15" hidden="1" customHeight="1" x14ac:dyDescent="0.25">
      <c r="A123" s="112" t="str">
        <f>'Proprietà Modello'!E118</f>
        <v>Bene</v>
      </c>
      <c r="B123" s="112" t="s">
        <v>194</v>
      </c>
      <c r="C123" s="112" t="str">
        <f>'Proprietà Modello'!F118</f>
        <v>BeneDatiAnagrafici</v>
      </c>
      <c r="D123" s="113" t="str">
        <f>'Proprietà Modello'!G118</f>
        <v>Comune</v>
      </c>
      <c r="E123" s="113" t="str">
        <f>'Proprietà Modello'!H118</f>
        <v>IfcText</v>
      </c>
      <c r="F123" s="160" t="str">
        <f>'Proprietà Modello'!I118</f>
        <v>N.A.</v>
      </c>
      <c r="G123" s="108"/>
      <c r="H123" s="109"/>
      <c r="I123" s="109"/>
      <c r="J123" s="109"/>
      <c r="K123" s="109"/>
      <c r="L123" s="109"/>
      <c r="M123" s="109"/>
      <c r="N123" s="108"/>
      <c r="O123" s="109"/>
    </row>
    <row r="124" spans="1:25" ht="15" hidden="1" customHeight="1" x14ac:dyDescent="0.25">
      <c r="A124" s="112" t="str">
        <f>'Proprietà Modello'!E119</f>
        <v>Bene</v>
      </c>
      <c r="B124" s="112" t="s">
        <v>194</v>
      </c>
      <c r="C124" s="112" t="str">
        <f>'Proprietà Modello'!F119</f>
        <v>BeneDatiAnagrafici</v>
      </c>
      <c r="D124" s="113" t="str">
        <f>'Proprietà Modello'!G119</f>
        <v>Denominazione</v>
      </c>
      <c r="E124" s="113" t="str">
        <f>'Proprietà Modello'!H119</f>
        <v>IfcText</v>
      </c>
      <c r="F124" s="160" t="str">
        <f>'Proprietà Modello'!I119</f>
        <v>N.A.</v>
      </c>
      <c r="G124" s="108"/>
      <c r="H124" s="109"/>
      <c r="I124" s="109"/>
      <c r="J124" s="109"/>
      <c r="K124" s="109"/>
      <c r="L124" s="109"/>
      <c r="M124" s="109"/>
      <c r="N124" s="108"/>
      <c r="O124" s="109"/>
    </row>
    <row r="125" spans="1:25" ht="15" hidden="1" customHeight="1" x14ac:dyDescent="0.25">
      <c r="A125" s="114" t="str">
        <f>'Proprietà Modello'!E120</f>
        <v>Bene</v>
      </c>
      <c r="B125" s="112" t="s">
        <v>194</v>
      </c>
      <c r="C125" s="114" t="str">
        <f>'Proprietà Modello'!F120</f>
        <v>BeneDatiAnagrafici</v>
      </c>
      <c r="D125" s="115" t="str">
        <f>'Proprietà Modello'!G120</f>
        <v>DestinazioneUso</v>
      </c>
      <c r="E125" s="115">
        <f>'Proprietà Modello'!H120</f>
        <v>0</v>
      </c>
      <c r="F125" s="161">
        <f>'Proprietà Modello'!I120</f>
        <v>0</v>
      </c>
      <c r="G125" s="118"/>
      <c r="H125" s="116"/>
      <c r="I125" s="116"/>
      <c r="J125" s="116"/>
      <c r="K125" s="116"/>
      <c r="L125" s="116"/>
      <c r="M125" s="116"/>
      <c r="N125" s="118"/>
      <c r="O125" s="116"/>
    </row>
    <row r="126" spans="1:25" ht="15" hidden="1" customHeight="1" x14ac:dyDescent="0.25">
      <c r="A126" s="106" t="str">
        <f>'Proprietà Modello'!E121</f>
        <v>Bene</v>
      </c>
      <c r="B126" s="112" t="s">
        <v>194</v>
      </c>
      <c r="C126" s="106" t="str">
        <f>'Proprietà Modello'!F121</f>
        <v>BeneDatiAnagrafici</v>
      </c>
      <c r="D126" s="107" t="str">
        <f>'Proprietà Modello'!G121</f>
        <v>Indirizzo</v>
      </c>
      <c r="E126" s="107" t="str">
        <f>'Proprietà Modello'!H121</f>
        <v>IfcText</v>
      </c>
      <c r="F126" s="159" t="str">
        <f>'Proprietà Modello'!I121</f>
        <v>N.A.</v>
      </c>
      <c r="G126" s="120"/>
      <c r="H126" s="121"/>
      <c r="I126" s="121"/>
      <c r="J126" s="121"/>
      <c r="K126" s="121"/>
      <c r="L126" s="121"/>
      <c r="M126" s="121"/>
      <c r="N126" s="120"/>
      <c r="O126" s="121"/>
    </row>
    <row r="127" spans="1:25" ht="15" hidden="1" customHeight="1" x14ac:dyDescent="0.25">
      <c r="A127" s="114" t="str">
        <f>'Proprietà Modello'!E122</f>
        <v>Bene</v>
      </c>
      <c r="B127" s="112" t="s">
        <v>194</v>
      </c>
      <c r="C127" s="114" t="str">
        <f>'Proprietà Modello'!F122</f>
        <v>BeneDatiAnagrafici</v>
      </c>
      <c r="D127" s="115" t="str">
        <f>'Proprietà Modello'!G122</f>
        <v>Latitudine</v>
      </c>
      <c r="E127" s="115" t="str">
        <f>'Proprietà Modello'!H122</f>
        <v>IfcText</v>
      </c>
      <c r="F127" s="161" t="str">
        <f>'Proprietà Modello'!I122</f>
        <v>N.A.</v>
      </c>
      <c r="G127" s="118"/>
      <c r="H127" s="116"/>
      <c r="I127" s="116"/>
      <c r="J127" s="116"/>
      <c r="K127" s="116"/>
      <c r="L127" s="116"/>
      <c r="M127" s="116"/>
      <c r="N127" s="118"/>
      <c r="O127" s="116"/>
    </row>
    <row r="128" spans="1:25" ht="15" hidden="1" customHeight="1" x14ac:dyDescent="0.25">
      <c r="A128" s="132" t="str">
        <f>'Proprietà Modello'!E123</f>
        <v>Bene</v>
      </c>
      <c r="B128" s="112" t="s">
        <v>194</v>
      </c>
      <c r="C128" s="132" t="str">
        <f>'Proprietà Modello'!F123</f>
        <v>BeneDatiAnagrafici</v>
      </c>
      <c r="D128" s="133" t="str">
        <f>'Proprietà Modello'!G123</f>
        <v>Longitudine</v>
      </c>
      <c r="E128" s="133" t="str">
        <f>'Proprietà Modello'!H123</f>
        <v>IfcText</v>
      </c>
      <c r="F128" s="164" t="str">
        <f>'Proprietà Modello'!I123</f>
        <v>N.A.</v>
      </c>
      <c r="G128" s="134"/>
      <c r="H128" s="135"/>
      <c r="I128" s="135"/>
      <c r="J128" s="135"/>
      <c r="K128" s="135"/>
      <c r="L128" s="135"/>
      <c r="M128" s="135"/>
      <c r="N128" s="134"/>
      <c r="O128" s="135"/>
    </row>
    <row r="129" spans="1:25" ht="15" hidden="1" customHeight="1" x14ac:dyDescent="0.25">
      <c r="A129" s="106" t="str">
        <f>'Proprietà Modello'!E124</f>
        <v>Bene</v>
      </c>
      <c r="B129" s="112" t="s">
        <v>194</v>
      </c>
      <c r="C129" s="106" t="str">
        <f>'Proprietà Modello'!F124</f>
        <v>BeneDatiAnagrafici</v>
      </c>
      <c r="D129" s="107" t="str">
        <f>'Proprietà Modello'!G124</f>
        <v>Provincia</v>
      </c>
      <c r="E129" s="107" t="str">
        <f>'Proprietà Modello'!H124</f>
        <v>IfcText</v>
      </c>
      <c r="F129" s="159" t="str">
        <f>'Proprietà Modello'!I124</f>
        <v>N.A.</v>
      </c>
      <c r="G129" s="120"/>
      <c r="H129" s="121"/>
      <c r="I129" s="121"/>
      <c r="J129" s="121"/>
      <c r="K129" s="121"/>
      <c r="L129" s="121"/>
      <c r="M129" s="121"/>
      <c r="N129" s="120"/>
      <c r="O129" s="121"/>
    </row>
    <row r="130" spans="1:25" ht="15" hidden="1" customHeight="1" x14ac:dyDescent="0.25">
      <c r="A130" s="112" t="str">
        <f>'Proprietà Modello'!E125</f>
        <v>Bene</v>
      </c>
      <c r="B130" s="112" t="s">
        <v>194</v>
      </c>
      <c r="C130" s="112" t="str">
        <f>'Proprietà Modello'!F125</f>
        <v>BeneDatiAnagrafici</v>
      </c>
      <c r="D130" s="113" t="str">
        <f>'Proprietà Modello'!G125</f>
        <v>Regione</v>
      </c>
      <c r="E130" s="113" t="str">
        <f>'Proprietà Modello'!H125</f>
        <v>IfcText</v>
      </c>
      <c r="F130" s="160" t="str">
        <f>'Proprietà Modello'!I125</f>
        <v>N.A.</v>
      </c>
      <c r="G130" s="108"/>
      <c r="H130" s="109"/>
      <c r="I130" s="109"/>
      <c r="J130" s="109"/>
      <c r="K130" s="109"/>
      <c r="L130" s="109"/>
      <c r="M130" s="109"/>
      <c r="N130" s="108"/>
      <c r="O130" s="109"/>
    </row>
    <row r="131" spans="1:25" ht="15" hidden="1" customHeight="1" x14ac:dyDescent="0.25">
      <c r="A131" s="112" t="str">
        <f>'Proprietà Modello'!E126</f>
        <v>Bene</v>
      </c>
      <c r="B131" s="112" t="s">
        <v>194</v>
      </c>
      <c r="C131" s="112" t="str">
        <f>'Proprietà Modello'!F126</f>
        <v>BeneDatiQualitativi</v>
      </c>
      <c r="D131" s="113" t="str">
        <f>'Proprietà Modello'!G126</f>
        <v>CategoriaTopografica</v>
      </c>
      <c r="E131" s="113" t="str">
        <f>'Proprietà Modello'!H126</f>
        <v>IfcText</v>
      </c>
      <c r="F131" s="160" t="str">
        <f>'Proprietà Modello'!I126</f>
        <v>N.A.</v>
      </c>
      <c r="G131" s="108"/>
      <c r="H131" s="109"/>
      <c r="I131" s="109"/>
      <c r="J131" s="109"/>
      <c r="K131" s="109"/>
      <c r="L131" s="109"/>
      <c r="M131" s="109"/>
      <c r="N131" s="108"/>
      <c r="O131" s="109"/>
    </row>
    <row r="132" spans="1:25" ht="15" hidden="1" customHeight="1" x14ac:dyDescent="0.25">
      <c r="A132" s="112" t="str">
        <f>'Proprietà Modello'!E127</f>
        <v>Bene</v>
      </c>
      <c r="B132" s="112" t="s">
        <v>194</v>
      </c>
      <c r="C132" s="112" t="str">
        <f>'Proprietà Modello'!F127</f>
        <v>BeneDatiQualitativi</v>
      </c>
      <c r="D132" s="113" t="str">
        <f>'Proprietà Modello'!G127</f>
        <v>ZonaClimatica</v>
      </c>
      <c r="E132" s="113" t="str">
        <f>'Proprietà Modello'!H127</f>
        <v>IfcText</v>
      </c>
      <c r="F132" s="160" t="str">
        <f>'Proprietà Modello'!I127</f>
        <v>N.A.</v>
      </c>
      <c r="G132" s="108"/>
      <c r="H132" s="109"/>
      <c r="I132" s="109"/>
      <c r="J132" s="109"/>
      <c r="K132" s="109"/>
      <c r="L132" s="109"/>
      <c r="M132" s="109"/>
      <c r="N132" s="108"/>
      <c r="O132" s="109"/>
    </row>
    <row r="133" spans="1:25" ht="15" hidden="1" customHeight="1" x14ac:dyDescent="0.25">
      <c r="A133" s="112" t="str">
        <f>'Proprietà Modello'!E128</f>
        <v>Bene</v>
      </c>
      <c r="B133" s="112" t="s">
        <v>194</v>
      </c>
      <c r="C133" s="112" t="str">
        <f>'Proprietà Modello'!F128</f>
        <v>BeneDatiQualitativi</v>
      </c>
      <c r="D133" s="113" t="str">
        <f>'Proprietà Modello'!G128</f>
        <v>ZonaSismica</v>
      </c>
      <c r="E133" s="113" t="str">
        <f>'Proprietà Modello'!H128</f>
        <v>IfcText</v>
      </c>
      <c r="F133" s="160" t="str">
        <f>'Proprietà Modello'!I128</f>
        <v>N.A.</v>
      </c>
      <c r="G133" s="108"/>
      <c r="H133" s="109"/>
      <c r="I133" s="109"/>
      <c r="J133" s="109"/>
      <c r="K133" s="109"/>
      <c r="L133" s="109"/>
      <c r="M133" s="109"/>
      <c r="N133" s="108"/>
      <c r="O133" s="109"/>
    </row>
    <row r="134" spans="1:25" ht="15" hidden="1" customHeight="1" x14ac:dyDescent="0.25">
      <c r="A134" s="112" t="str">
        <f>'Proprietà Modello'!E129</f>
        <v>Bene</v>
      </c>
      <c r="B134" s="112" t="s">
        <v>194</v>
      </c>
      <c r="C134" s="112" t="str">
        <f>'Proprietà Modello'!F129</f>
        <v>BeneDatiQuantitativi</v>
      </c>
      <c r="D134" s="113" t="str">
        <f>'Proprietà Modello'!G129</f>
        <v>SupCalpestabile</v>
      </c>
      <c r="E134" s="113" t="str">
        <f>'Proprietà Modello'!H129</f>
        <v>IfcReal</v>
      </c>
      <c r="F134" s="160" t="str">
        <f>'Proprietà Modello'!I129</f>
        <v>m2</v>
      </c>
      <c r="G134" s="108"/>
      <c r="H134" s="109"/>
      <c r="I134" s="109"/>
      <c r="J134" s="109"/>
      <c r="K134" s="109"/>
      <c r="L134" s="109"/>
      <c r="M134" s="109"/>
      <c r="N134" s="108"/>
      <c r="O134" s="109"/>
    </row>
    <row r="135" spans="1:25" ht="15" hidden="1" customHeight="1" x14ac:dyDescent="0.25">
      <c r="A135" s="112" t="str">
        <f>'Proprietà Modello'!E130</f>
        <v>Bene</v>
      </c>
      <c r="B135" s="112" t="s">
        <v>194</v>
      </c>
      <c r="C135" s="112" t="str">
        <f>'Proprietà Modello'!F130</f>
        <v>BeneDatiQuantitativi</v>
      </c>
      <c r="D135" s="113" t="str">
        <f>'Proprietà Modello'!G130</f>
        <v>SupCoperta</v>
      </c>
      <c r="E135" s="113" t="str">
        <f>'Proprietà Modello'!H130</f>
        <v>IfcReal</v>
      </c>
      <c r="F135" s="160" t="str">
        <f>'Proprietà Modello'!I130</f>
        <v>m2</v>
      </c>
      <c r="G135" s="108"/>
      <c r="H135" s="109"/>
      <c r="I135" s="109"/>
      <c r="J135" s="109"/>
      <c r="K135" s="109"/>
      <c r="L135" s="109"/>
      <c r="M135" s="109"/>
      <c r="N135" s="108"/>
      <c r="O135" s="109"/>
    </row>
    <row r="136" spans="1:25" ht="15" hidden="1" customHeight="1" x14ac:dyDescent="0.25">
      <c r="A136" s="112" t="str">
        <f>'Proprietà Modello'!E131</f>
        <v>Bene</v>
      </c>
      <c r="B136" s="112" t="s">
        <v>194</v>
      </c>
      <c r="C136" s="112" t="str">
        <f>'Proprietà Modello'!F131</f>
        <v>BeneDatiQuantitativi</v>
      </c>
      <c r="D136" s="113" t="str">
        <f>'Proprietà Modello'!G131</f>
        <v>SupLorda</v>
      </c>
      <c r="E136" s="113" t="str">
        <f>'Proprietà Modello'!H131</f>
        <v>IfcReal</v>
      </c>
      <c r="F136" s="160" t="str">
        <f>'Proprietà Modello'!I131</f>
        <v>m2</v>
      </c>
      <c r="G136" s="108"/>
      <c r="H136" s="109"/>
      <c r="I136" s="109"/>
      <c r="J136" s="109"/>
      <c r="K136" s="109"/>
      <c r="L136" s="109"/>
      <c r="M136" s="109"/>
      <c r="N136" s="108"/>
      <c r="O136" s="109"/>
    </row>
    <row r="137" spans="1:25" ht="15" hidden="1" customHeight="1" x14ac:dyDescent="0.25">
      <c r="A137" s="112" t="str">
        <f>'Proprietà Modello'!E132</f>
        <v>Bene</v>
      </c>
      <c r="B137" s="112" t="s">
        <v>194</v>
      </c>
      <c r="C137" s="112" t="str">
        <f>'Proprietà Modello'!F132</f>
        <v>BeneDatiQuantitativi</v>
      </c>
      <c r="D137" s="113" t="str">
        <f>'Proprietà Modello'!G132</f>
        <v>SupRiscaldata</v>
      </c>
      <c r="E137" s="113" t="str">
        <f>'Proprietà Modello'!H132</f>
        <v>IfcReal</v>
      </c>
      <c r="F137" s="160" t="str">
        <f>'Proprietà Modello'!I132</f>
        <v>m2</v>
      </c>
      <c r="G137" s="108"/>
      <c r="H137" s="109"/>
      <c r="I137" s="109"/>
      <c r="J137" s="109"/>
      <c r="K137" s="109"/>
      <c r="L137" s="109"/>
      <c r="M137" s="109"/>
      <c r="N137" s="108"/>
      <c r="O137" s="109"/>
    </row>
    <row r="138" spans="1:25" ht="15" hidden="1" customHeight="1" x14ac:dyDescent="0.25">
      <c r="A138" s="112" t="str">
        <f>'Proprietà Modello'!E133</f>
        <v>Bene</v>
      </c>
      <c r="B138" s="112" t="s">
        <v>194</v>
      </c>
      <c r="C138" s="112" t="str">
        <f>'Proprietà Modello'!F133</f>
        <v>BeneDatiQuantitativi</v>
      </c>
      <c r="D138" s="113" t="str">
        <f>'Proprietà Modello'!G133</f>
        <v>SupScoperta</v>
      </c>
      <c r="E138" s="113" t="str">
        <f>'Proprietà Modello'!H133</f>
        <v>IfcReal</v>
      </c>
      <c r="F138" s="160" t="str">
        <f>'Proprietà Modello'!I133</f>
        <v>m2</v>
      </c>
      <c r="G138" s="109"/>
      <c r="H138" s="110"/>
      <c r="I138" s="109"/>
      <c r="J138" s="109"/>
      <c r="K138" s="109"/>
      <c r="L138" s="109"/>
      <c r="M138" s="109"/>
      <c r="N138" s="108"/>
      <c r="O138" s="109"/>
    </row>
    <row r="139" spans="1:25" ht="15" hidden="1" customHeight="1" x14ac:dyDescent="0.25">
      <c r="A139" s="112" t="str">
        <f>'Proprietà Modello'!E134</f>
        <v>Bene</v>
      </c>
      <c r="B139" s="112" t="s">
        <v>194</v>
      </c>
      <c r="C139" s="112" t="str">
        <f>'Proprietà Modello'!F134</f>
        <v>BeneDatiQuantitativi</v>
      </c>
      <c r="D139" s="113" t="str">
        <f>'Proprietà Modello'!G134</f>
        <v>VolumeLordo</v>
      </c>
      <c r="E139" s="113" t="str">
        <f>'Proprietà Modello'!H134</f>
        <v>IfcReal</v>
      </c>
      <c r="F139" s="160" t="str">
        <f>'Proprietà Modello'!I134</f>
        <v>m3</v>
      </c>
      <c r="G139" s="109"/>
      <c r="H139" s="110"/>
      <c r="I139" s="109"/>
      <c r="J139" s="109"/>
      <c r="K139" s="109"/>
      <c r="L139" s="109"/>
      <c r="M139" s="109"/>
      <c r="N139" s="108"/>
      <c r="O139" s="109"/>
    </row>
    <row r="140" spans="1:25" ht="15" hidden="1" customHeight="1" x14ac:dyDescent="0.25">
      <c r="A140" s="112" t="str">
        <f>'Proprietà Modello'!E135</f>
        <v>Bene</v>
      </c>
      <c r="B140" s="112" t="s">
        <v>194</v>
      </c>
      <c r="C140" s="112" t="str">
        <f>'Proprietà Modello'!F135</f>
        <v>BeneDatiQuantitativi</v>
      </c>
      <c r="D140" s="113" t="str">
        <f>'Proprietà Modello'!G135</f>
        <v>VolumeNetto</v>
      </c>
      <c r="E140" s="113" t="str">
        <f>'Proprietà Modello'!H135</f>
        <v>IfcReal</v>
      </c>
      <c r="F140" s="160" t="str">
        <f>'Proprietà Modello'!I135</f>
        <v>m3</v>
      </c>
      <c r="G140" s="109"/>
      <c r="H140" s="110"/>
      <c r="I140" s="109"/>
      <c r="J140" s="109"/>
      <c r="K140" s="109"/>
      <c r="L140" s="109"/>
      <c r="M140" s="109"/>
      <c r="N140" s="108"/>
      <c r="O140" s="109"/>
    </row>
    <row r="141" spans="1:25" ht="15" hidden="1" customHeight="1" x14ac:dyDescent="0.25">
      <c r="A141" s="114" t="str">
        <f>'Proprietà Modello'!E136</f>
        <v>Bene</v>
      </c>
      <c r="B141" s="112" t="s">
        <v>194</v>
      </c>
      <c r="C141" s="114" t="str">
        <f>'Proprietà Modello'!F136</f>
        <v>BeneDatiQuantitativi</v>
      </c>
      <c r="D141" s="115" t="str">
        <f>'Proprietà Modello'!G136</f>
        <v>VolumeRiscaldato</v>
      </c>
      <c r="E141" s="115" t="str">
        <f>'Proprietà Modello'!H136</f>
        <v>IfcReal</v>
      </c>
      <c r="F141" s="161" t="str">
        <f>'Proprietà Modello'!I136</f>
        <v>m3</v>
      </c>
      <c r="G141" s="116"/>
      <c r="H141" s="117"/>
      <c r="I141" s="116"/>
      <c r="J141" s="116"/>
      <c r="K141" s="116"/>
      <c r="L141" s="116"/>
      <c r="M141" s="116"/>
      <c r="N141" s="118"/>
      <c r="O141" s="116"/>
    </row>
    <row r="142" spans="1:25" ht="24" hidden="1" customHeight="1" x14ac:dyDescent="0.25">
      <c r="A142" s="471"/>
      <c r="B142" s="146"/>
      <c r="C142" s="667" t="str">
        <f>'Proprietà Modello'!E137</f>
        <v>Bene</v>
      </c>
      <c r="D142" s="668"/>
      <c r="E142" s="516"/>
      <c r="F142" s="516"/>
      <c r="G142" s="139"/>
      <c r="H142" s="139"/>
      <c r="I142" s="140"/>
      <c r="J142" s="139"/>
      <c r="K142" s="139"/>
      <c r="L142" s="139"/>
      <c r="M142" s="140"/>
      <c r="N142" s="139"/>
      <c r="O142" s="139"/>
    </row>
    <row r="143" spans="1:25" s="481" customFormat="1" ht="15" hidden="1" customHeight="1" x14ac:dyDescent="0.25">
      <c r="A143" s="106" t="str">
        <f>'Proprietà Modello'!E138</f>
        <v>Bene</v>
      </c>
      <c r="B143" s="113" t="str">
        <f ca="1">Supporto!F41</f>
        <v>IfcCovering</v>
      </c>
      <c r="C143" s="148" t="str">
        <f ca="1">Supporto!H41</f>
        <v>ElementoDatiAnagrafici</v>
      </c>
      <c r="D143" s="148" t="str">
        <f ca="1">Supporto!K41</f>
        <v>Fornitore</v>
      </c>
      <c r="E143" s="125"/>
      <c r="F143" s="162"/>
      <c r="G143" s="110"/>
      <c r="H143" s="109"/>
      <c r="I143" s="109"/>
      <c r="J143" s="109"/>
      <c r="K143" s="110"/>
      <c r="L143" s="110"/>
      <c r="M143" s="109"/>
      <c r="N143" s="109" t="s">
        <v>779</v>
      </c>
      <c r="O143" s="109" t="s">
        <v>779</v>
      </c>
      <c r="P143" s="95"/>
      <c r="Q143" s="95"/>
      <c r="R143" s="95"/>
      <c r="S143" s="95"/>
      <c r="T143" s="95"/>
      <c r="U143" s="95"/>
      <c r="V143" s="95"/>
      <c r="W143" s="95"/>
      <c r="X143" s="95"/>
      <c r="Y143" s="95"/>
    </row>
    <row r="144" spans="1:25" s="481" customFormat="1" ht="15" hidden="1" customHeight="1" x14ac:dyDescent="0.25">
      <c r="A144" s="112" t="str">
        <f>'Proprietà Modello'!E139</f>
        <v>Bene</v>
      </c>
      <c r="B144" s="113" t="str">
        <f ca="1">Supporto!F42</f>
        <v>IfcCovering</v>
      </c>
      <c r="C144" s="148" t="str">
        <f ca="1">Supporto!H42</f>
        <v>ElementoDatiAnagrafici</v>
      </c>
      <c r="D144" s="148" t="str">
        <f ca="1">Supporto!K42</f>
        <v>Installatore</v>
      </c>
      <c r="E144" s="125"/>
      <c r="F144" s="162"/>
      <c r="G144" s="110"/>
      <c r="H144" s="109"/>
      <c r="I144" s="109"/>
      <c r="J144" s="109"/>
      <c r="K144" s="110"/>
      <c r="L144" s="110"/>
      <c r="M144" s="109"/>
      <c r="N144" s="109" t="s">
        <v>779</v>
      </c>
      <c r="O144" s="109" t="s">
        <v>779</v>
      </c>
      <c r="P144" s="95"/>
      <c r="Q144" s="95"/>
      <c r="R144" s="95"/>
      <c r="S144" s="95"/>
      <c r="T144" s="95"/>
      <c r="U144" s="95"/>
      <c r="V144" s="95"/>
      <c r="W144" s="95"/>
      <c r="X144" s="95"/>
      <c r="Y144" s="95"/>
    </row>
    <row r="145" spans="1:25" s="481" customFormat="1" ht="15" customHeight="1" x14ac:dyDescent="0.25">
      <c r="A145" s="112" t="str">
        <f>'Proprietà Modello'!E140</f>
        <v>Spazio</v>
      </c>
      <c r="B145" s="155" t="str">
        <f ca="1">Supporto!F43</f>
        <v>IfcCovering</v>
      </c>
      <c r="C145" s="155" t="str">
        <f ca="1">Supporto!H43</f>
        <v>ElementoDatiAnagrafici</v>
      </c>
      <c r="D145" s="155" t="str">
        <f ca="1">Supporto!K43</f>
        <v>Descrizione</v>
      </c>
      <c r="E145" s="125"/>
      <c r="F145" s="162"/>
      <c r="G145" s="110"/>
      <c r="H145" s="109"/>
      <c r="I145" s="109" t="s">
        <v>779</v>
      </c>
      <c r="J145" s="109"/>
      <c r="K145" s="110" t="s">
        <v>779</v>
      </c>
      <c r="L145" s="135" t="s">
        <v>779</v>
      </c>
      <c r="M145" s="109" t="s">
        <v>779</v>
      </c>
      <c r="N145" s="109" t="s">
        <v>779</v>
      </c>
      <c r="O145" s="109" t="s">
        <v>779</v>
      </c>
      <c r="P145" s="95"/>
      <c r="Q145" s="95"/>
      <c r="R145" s="95"/>
      <c r="S145" s="95"/>
      <c r="T145" s="95"/>
      <c r="U145" s="95"/>
      <c r="V145" s="95"/>
      <c r="W145" s="95"/>
      <c r="X145" s="95"/>
      <c r="Y145" s="95"/>
    </row>
    <row r="146" spans="1:25" s="481" customFormat="1" ht="15" hidden="1" customHeight="1" x14ac:dyDescent="0.25">
      <c r="A146" s="112" t="str">
        <f>'Proprietà Modello'!E141</f>
        <v>Spazio</v>
      </c>
      <c r="B146" s="113" t="str">
        <f ca="1">Supporto!F44</f>
        <v>IfcCovering</v>
      </c>
      <c r="C146" s="148" t="str">
        <f ca="1">Supporto!H44</f>
        <v>ElementoDatiAnagrafici</v>
      </c>
      <c r="D146" s="148" t="str">
        <f ca="1">Supporto!K44</f>
        <v>Modello</v>
      </c>
      <c r="E146" s="125"/>
      <c r="F146" s="162"/>
      <c r="G146" s="110"/>
      <c r="H146" s="109"/>
      <c r="I146" s="109"/>
      <c r="J146" s="109"/>
      <c r="K146" s="110"/>
      <c r="L146" s="110"/>
      <c r="M146" s="109" t="s">
        <v>779</v>
      </c>
      <c r="N146" s="109" t="s">
        <v>779</v>
      </c>
      <c r="O146" s="109" t="s">
        <v>779</v>
      </c>
      <c r="P146" s="95"/>
      <c r="Q146" s="95"/>
      <c r="R146" s="95"/>
      <c r="S146" s="95"/>
      <c r="T146" s="95"/>
      <c r="U146" s="95"/>
      <c r="V146" s="95"/>
      <c r="W146" s="95"/>
      <c r="X146" s="95"/>
      <c r="Y146" s="95"/>
    </row>
    <row r="147" spans="1:25" s="481" customFormat="1" ht="15" hidden="1" customHeight="1" x14ac:dyDescent="0.25">
      <c r="A147" s="112" t="str">
        <f>'Proprietà Modello'!E142</f>
        <v>Spazio</v>
      </c>
      <c r="B147" s="113" t="str">
        <f ca="1">Supporto!F45</f>
        <v>IfcCovering</v>
      </c>
      <c r="C147" s="148" t="str">
        <f ca="1">Supporto!H45</f>
        <v>ElementoDatiAnagrafici</v>
      </c>
      <c r="D147" s="148" t="str">
        <f ca="1">Supporto!K45</f>
        <v>Produttore</v>
      </c>
      <c r="E147" s="125"/>
      <c r="F147" s="162"/>
      <c r="G147" s="110"/>
      <c r="H147" s="109"/>
      <c r="I147" s="109"/>
      <c r="J147" s="109"/>
      <c r="K147" s="110"/>
      <c r="L147" s="110"/>
      <c r="M147" s="109" t="s">
        <v>779</v>
      </c>
      <c r="N147" s="109" t="s">
        <v>779</v>
      </c>
      <c r="O147" s="109" t="s">
        <v>779</v>
      </c>
      <c r="P147" s="95"/>
      <c r="Q147" s="95"/>
      <c r="R147" s="95"/>
      <c r="S147" s="95"/>
      <c r="T147" s="95"/>
      <c r="U147" s="95"/>
      <c r="V147" s="95"/>
      <c r="W147" s="95"/>
      <c r="X147" s="95"/>
      <c r="Y147" s="95"/>
    </row>
    <row r="148" spans="1:25" s="481" customFormat="1" ht="15" hidden="1" customHeight="1" x14ac:dyDescent="0.25">
      <c r="A148" s="114" t="str">
        <f>'Proprietà Modello'!E143</f>
        <v>Impianto</v>
      </c>
      <c r="B148" s="113" t="str">
        <f ca="1">Supporto!F46</f>
        <v>IfcCovering</v>
      </c>
      <c r="C148" s="148" t="str">
        <f ca="1">Supporto!H46</f>
        <v>ElementoDatiQualitativi</v>
      </c>
      <c r="D148" s="148" t="str">
        <f ca="1">Supporto!K46</f>
        <v>IndicePrestazioneAcustica</v>
      </c>
      <c r="E148" s="125"/>
      <c r="F148" s="162"/>
      <c r="G148" s="110"/>
      <c r="H148" s="109"/>
      <c r="I148" s="109"/>
      <c r="J148" s="109" t="s">
        <v>779</v>
      </c>
      <c r="K148" s="110"/>
      <c r="L148" s="110"/>
      <c r="M148" s="109" t="s">
        <v>779</v>
      </c>
      <c r="N148" s="109" t="s">
        <v>779</v>
      </c>
      <c r="O148" s="109" t="s">
        <v>779</v>
      </c>
      <c r="P148" s="95"/>
      <c r="Q148" s="95"/>
      <c r="R148" s="95"/>
      <c r="S148" s="95"/>
      <c r="T148" s="95"/>
      <c r="U148" s="95"/>
      <c r="V148" s="95"/>
      <c r="W148" s="95"/>
      <c r="X148" s="95"/>
      <c r="Y148" s="95"/>
    </row>
    <row r="149" spans="1:25" s="481" customFormat="1" ht="15" customHeight="1" x14ac:dyDescent="0.25">
      <c r="A149" s="106" t="str">
        <f>'Proprietà Modello'!E144</f>
        <v>Impianto</v>
      </c>
      <c r="B149" s="155" t="str">
        <f ca="1">Supporto!F47</f>
        <v>IfcCovering</v>
      </c>
      <c r="C149" s="147" t="str">
        <f ca="1">Supporto!H47</f>
        <v>ElementoDatiQualitativi</v>
      </c>
      <c r="D149" s="147" t="str">
        <f ca="1">Supporto!K47</f>
        <v>Esterno</v>
      </c>
      <c r="E149" s="125"/>
      <c r="F149" s="162"/>
      <c r="G149" s="110"/>
      <c r="H149" s="109"/>
      <c r="I149" s="109" t="s">
        <v>779</v>
      </c>
      <c r="J149" s="109"/>
      <c r="K149" s="110" t="s">
        <v>779</v>
      </c>
      <c r="L149" s="121" t="s">
        <v>779</v>
      </c>
      <c r="M149" s="109" t="s">
        <v>779</v>
      </c>
      <c r="N149" s="109" t="s">
        <v>779</v>
      </c>
      <c r="O149" s="109" t="s">
        <v>779</v>
      </c>
      <c r="P149" s="95"/>
      <c r="Q149" s="95"/>
      <c r="R149" s="95"/>
      <c r="S149" s="95"/>
      <c r="T149" s="95"/>
      <c r="U149" s="95"/>
      <c r="V149" s="95"/>
      <c r="W149" s="95"/>
      <c r="X149" s="95"/>
      <c r="Y149" s="95"/>
    </row>
    <row r="150" spans="1:25" s="481" customFormat="1" ht="15" customHeight="1" x14ac:dyDescent="0.25">
      <c r="A150" s="112" t="str">
        <f>'Proprietà Modello'!E145</f>
        <v>Impianto</v>
      </c>
      <c r="B150" s="155" t="str">
        <f ca="1">Supporto!F48</f>
        <v>IfcCovering</v>
      </c>
      <c r="C150" s="149" t="str">
        <f ca="1">Supporto!H48</f>
        <v>ElementoDatiQualitativi</v>
      </c>
      <c r="D150" s="149" t="str">
        <f ca="1">Supporto!K48</f>
        <v>Tipologia costruttiva</v>
      </c>
      <c r="E150" s="125"/>
      <c r="F150" s="162"/>
      <c r="G150" s="110"/>
      <c r="H150" s="109" t="s">
        <v>779</v>
      </c>
      <c r="I150" s="109"/>
      <c r="J150" s="109"/>
      <c r="K150" s="110" t="s">
        <v>779</v>
      </c>
      <c r="L150" s="116" t="s">
        <v>779</v>
      </c>
      <c r="M150" s="109" t="s">
        <v>779</v>
      </c>
      <c r="N150" s="109" t="s">
        <v>779</v>
      </c>
      <c r="O150" s="109" t="s">
        <v>779</v>
      </c>
      <c r="P150" s="95"/>
      <c r="Q150" s="95"/>
      <c r="R150" s="95"/>
      <c r="S150" s="95"/>
      <c r="T150" s="95"/>
      <c r="U150" s="95"/>
      <c r="V150" s="95"/>
      <c r="W150" s="95"/>
      <c r="X150" s="95"/>
      <c r="Y150" s="95"/>
    </row>
    <row r="151" spans="1:25" s="481" customFormat="1" ht="15" hidden="1" customHeight="1" x14ac:dyDescent="0.25">
      <c r="A151" s="112" t="str">
        <f>'Proprietà Modello'!E147</f>
        <v>Impianto</v>
      </c>
      <c r="B151" s="113" t="str">
        <f ca="1">Supporto!F49</f>
        <v>IfcCovering</v>
      </c>
      <c r="C151" s="148" t="str">
        <f ca="1">Supporto!H49</f>
        <v>ElementoDatiAntincendio</v>
      </c>
      <c r="D151" s="148" t="str">
        <f ca="1">Supporto!K49</f>
        <v>Combustibile</v>
      </c>
      <c r="E151" s="125"/>
      <c r="F151" s="162"/>
      <c r="G151" s="110"/>
      <c r="H151" s="109"/>
      <c r="I151" s="109"/>
      <c r="J151" s="109" t="s">
        <v>779</v>
      </c>
      <c r="K151" s="110"/>
      <c r="L151" s="110"/>
      <c r="M151" s="109" t="s">
        <v>779</v>
      </c>
      <c r="N151" s="109" t="s">
        <v>779</v>
      </c>
      <c r="O151" s="109" t="s">
        <v>779</v>
      </c>
      <c r="P151" s="95"/>
      <c r="Q151" s="95"/>
      <c r="R151" s="95"/>
      <c r="S151" s="95"/>
      <c r="T151" s="95"/>
      <c r="U151" s="95"/>
      <c r="V151" s="95"/>
      <c r="W151" s="95"/>
      <c r="X151" s="95"/>
      <c r="Y151" s="95"/>
    </row>
    <row r="152" spans="1:25" s="481" customFormat="1" ht="15" customHeight="1" x14ac:dyDescent="0.25">
      <c r="A152" s="114" t="str">
        <f>'Proprietà Modello'!E148</f>
        <v>Impianto</v>
      </c>
      <c r="B152" s="155" t="str">
        <f ca="1">Supporto!F50</f>
        <v>IfcCovering</v>
      </c>
      <c r="C152" s="147" t="str">
        <f ca="1">Supporto!H50</f>
        <v>ElementoDatiEnergetici</v>
      </c>
      <c r="D152" s="147" t="str">
        <f ca="1">Supporto!K50</f>
        <v>TrasmittanzaTermica</v>
      </c>
      <c r="E152" s="125"/>
      <c r="F152" s="162"/>
      <c r="G152" s="110"/>
      <c r="H152" s="109"/>
      <c r="I152" s="109"/>
      <c r="J152" s="109" t="s">
        <v>779</v>
      </c>
      <c r="K152" s="110"/>
      <c r="L152" s="121" t="s">
        <v>779</v>
      </c>
      <c r="M152" s="109" t="s">
        <v>779</v>
      </c>
      <c r="N152" s="109" t="s">
        <v>779</v>
      </c>
      <c r="O152" s="109" t="s">
        <v>779</v>
      </c>
      <c r="P152" s="95"/>
      <c r="Q152" s="95"/>
      <c r="R152" s="95"/>
      <c r="S152" s="95"/>
      <c r="T152" s="95"/>
      <c r="U152" s="95"/>
      <c r="V152" s="95"/>
      <c r="W152" s="95"/>
      <c r="X152" s="95"/>
      <c r="Y152" s="95"/>
    </row>
    <row r="153" spans="1:25" s="481" customFormat="1" ht="15" customHeight="1" x14ac:dyDescent="0.25">
      <c r="A153" s="112" t="str">
        <f>'Proprietà Modello'!E150</f>
        <v>Impianto</v>
      </c>
      <c r="B153" s="155" t="str">
        <f ca="1">Supporto!F51</f>
        <v>IfcCovering</v>
      </c>
      <c r="C153" s="148" t="str">
        <f ca="1">Supporto!H51</f>
        <v>ElementoDatiEnergetici</v>
      </c>
      <c r="D153" s="148" t="str">
        <f ca="1">Supporto!K51</f>
        <v>ResistenzaTermica</v>
      </c>
      <c r="E153" s="125"/>
      <c r="F153" s="162"/>
      <c r="G153" s="110"/>
      <c r="H153" s="109"/>
      <c r="I153" s="109"/>
      <c r="J153" s="109" t="s">
        <v>779</v>
      </c>
      <c r="K153" s="110"/>
      <c r="L153" s="109" t="s">
        <v>779</v>
      </c>
      <c r="M153" s="109" t="s">
        <v>779</v>
      </c>
      <c r="N153" s="109" t="s">
        <v>779</v>
      </c>
      <c r="O153" s="109" t="s">
        <v>779</v>
      </c>
      <c r="P153" s="95"/>
      <c r="Q153" s="95"/>
      <c r="R153" s="95"/>
      <c r="S153" s="95"/>
      <c r="T153" s="95"/>
      <c r="U153" s="95"/>
      <c r="V153" s="95"/>
      <c r="W153" s="95"/>
      <c r="X153" s="95"/>
      <c r="Y153" s="95"/>
    </row>
    <row r="154" spans="1:25" s="481" customFormat="1" ht="15" customHeight="1" x14ac:dyDescent="0.25">
      <c r="A154" s="112" t="str">
        <f>'Proprietà Modello'!E151</f>
        <v>Impianto</v>
      </c>
      <c r="B154" s="155" t="str">
        <f ca="1">Supporto!F52</f>
        <v>IfcCovering</v>
      </c>
      <c r="C154" s="148" t="str">
        <f ca="1">Supporto!H52</f>
        <v>ElementoCodifica</v>
      </c>
      <c r="D154" s="148" t="str">
        <f ca="1">Supporto!K52</f>
        <v>ClasseElementoTecnico</v>
      </c>
      <c r="E154" s="125"/>
      <c r="F154" s="162"/>
      <c r="G154" s="110"/>
      <c r="H154" s="109"/>
      <c r="I154" s="109" t="s">
        <v>779</v>
      </c>
      <c r="J154" s="109"/>
      <c r="K154" s="110" t="s">
        <v>779</v>
      </c>
      <c r="L154" s="109" t="s">
        <v>779</v>
      </c>
      <c r="M154" s="109" t="s">
        <v>779</v>
      </c>
      <c r="N154" s="109" t="s">
        <v>779</v>
      </c>
      <c r="O154" s="109" t="s">
        <v>779</v>
      </c>
      <c r="P154" s="95"/>
      <c r="Q154" s="95"/>
      <c r="R154" s="95"/>
      <c r="S154" s="95"/>
      <c r="T154" s="95"/>
      <c r="U154" s="95"/>
      <c r="V154" s="95"/>
      <c r="W154" s="95"/>
      <c r="X154" s="95"/>
      <c r="Y154" s="95"/>
    </row>
    <row r="155" spans="1:25" s="481" customFormat="1" ht="15" customHeight="1" x14ac:dyDescent="0.25">
      <c r="A155" s="112" t="e">
        <f>'Proprietà Modello'!#REF!</f>
        <v>#REF!</v>
      </c>
      <c r="B155" s="155" t="str">
        <f ca="1">Supporto!F53</f>
        <v>IfcCovering</v>
      </c>
      <c r="C155" s="149" t="str">
        <f ca="1">Supporto!H53</f>
        <v>ElementoFase</v>
      </c>
      <c r="D155" s="149" t="str">
        <f ca="1">Supporto!K53</f>
        <v>Stato</v>
      </c>
      <c r="E155" s="125"/>
      <c r="F155" s="162"/>
      <c r="G155" s="522"/>
      <c r="H155" s="514"/>
      <c r="I155" s="109" t="s">
        <v>779</v>
      </c>
      <c r="J155" s="514"/>
      <c r="K155" s="110" t="s">
        <v>779</v>
      </c>
      <c r="L155" s="116" t="s">
        <v>779</v>
      </c>
      <c r="M155" s="109" t="s">
        <v>779</v>
      </c>
      <c r="N155" s="109" t="s">
        <v>779</v>
      </c>
      <c r="O155" s="109" t="s">
        <v>779</v>
      </c>
      <c r="P155" s="95"/>
      <c r="Q155" s="95"/>
      <c r="R155" s="95"/>
      <c r="S155" s="95"/>
      <c r="T155" s="95"/>
      <c r="U155" s="95"/>
      <c r="V155" s="95"/>
      <c r="W155" s="95"/>
      <c r="X155" s="95"/>
      <c r="Y155" s="95"/>
    </row>
    <row r="156" spans="1:25" s="481" customFormat="1" ht="15" hidden="1" customHeight="1" x14ac:dyDescent="0.25">
      <c r="A156" s="112" t="str">
        <f>'Proprietà Modello'!E152</f>
        <v>Impianto</v>
      </c>
      <c r="B156" s="113" t="str">
        <f ca="1">Supporto!F54</f>
        <v>IfcCovering</v>
      </c>
      <c r="C156" s="148" t="str">
        <f ca="1">Supporto!H54</f>
        <v>ElementoDocumenti</v>
      </c>
      <c r="D156" s="148" t="str">
        <f ca="1">Supporto!K54</f>
        <v>SchedaTecnica</v>
      </c>
      <c r="E156" s="125"/>
      <c r="F156" s="162"/>
      <c r="G156" s="110"/>
      <c r="H156" s="109"/>
      <c r="I156" s="109"/>
      <c r="J156" s="109"/>
      <c r="K156" s="110"/>
      <c r="L156" s="110"/>
      <c r="M156" s="109" t="s">
        <v>779</v>
      </c>
      <c r="N156" s="109" t="s">
        <v>779</v>
      </c>
      <c r="O156" s="109" t="s">
        <v>779</v>
      </c>
      <c r="P156" s="95"/>
      <c r="Q156" s="95"/>
      <c r="R156" s="95"/>
      <c r="S156" s="95"/>
      <c r="T156" s="95"/>
      <c r="U156" s="95"/>
      <c r="V156" s="95"/>
      <c r="W156" s="95"/>
      <c r="X156" s="95"/>
      <c r="Y156" s="95"/>
    </row>
    <row r="157" spans="1:25" s="481" customFormat="1" ht="14.25" hidden="1" customHeight="1" x14ac:dyDescent="0.25">
      <c r="A157" s="114" t="str">
        <f>'Proprietà Modello'!E153</f>
        <v>Impianto</v>
      </c>
      <c r="B157" s="113" t="str">
        <f ca="1">Supporto!F55</f>
        <v>IfcCovering</v>
      </c>
      <c r="C157" s="148" t="str">
        <f ca="1">Supporto!H55</f>
        <v>ElementoDocumenti</v>
      </c>
      <c r="D157" s="148" t="str">
        <f ca="1">Supporto!K55</f>
        <v>Website</v>
      </c>
      <c r="E157" s="125"/>
      <c r="F157" s="162"/>
      <c r="G157" s="110"/>
      <c r="H157" s="109"/>
      <c r="I157" s="109"/>
      <c r="J157" s="109"/>
      <c r="K157" s="110"/>
      <c r="L157" s="110"/>
      <c r="M157" s="109" t="s">
        <v>779</v>
      </c>
      <c r="N157" s="109" t="s">
        <v>779</v>
      </c>
      <c r="O157" s="109" t="s">
        <v>779</v>
      </c>
      <c r="P157" s="95"/>
      <c r="Q157" s="95"/>
      <c r="R157" s="95"/>
      <c r="S157" s="95"/>
      <c r="T157" s="95"/>
      <c r="U157" s="95"/>
      <c r="V157" s="95"/>
      <c r="W157" s="95"/>
      <c r="X157" s="95"/>
      <c r="Y157" s="95"/>
    </row>
    <row r="158" spans="1:25" s="481" customFormat="1" ht="15" hidden="1" customHeight="1" x14ac:dyDescent="0.25">
      <c r="A158" s="112" t="str">
        <f>'Proprietà Modello'!E154</f>
        <v>Impianto</v>
      </c>
      <c r="B158" s="113" t="str">
        <f ca="1">Supporto!F56</f>
        <v>IfcCovering</v>
      </c>
      <c r="C158" s="148" t="str">
        <f ca="1">Supporto!H56</f>
        <v>ElementoDocumenti</v>
      </c>
      <c r="D158" s="148" t="str">
        <f ca="1">Supporto!K56</f>
        <v>CertProd</v>
      </c>
      <c r="E158" s="125"/>
      <c r="F158" s="162"/>
      <c r="G158" s="110"/>
      <c r="H158" s="109"/>
      <c r="I158" s="109"/>
      <c r="J158" s="109"/>
      <c r="K158" s="110"/>
      <c r="L158" s="110"/>
      <c r="M158" s="109" t="s">
        <v>779</v>
      </c>
      <c r="N158" s="109" t="s">
        <v>779</v>
      </c>
      <c r="O158" s="109" t="s">
        <v>779</v>
      </c>
      <c r="P158" s="95"/>
      <c r="Q158" s="95"/>
      <c r="R158" s="95"/>
      <c r="S158" s="95"/>
      <c r="T158" s="95"/>
      <c r="U158" s="95"/>
      <c r="V158" s="95"/>
      <c r="W158" s="95"/>
      <c r="X158" s="95"/>
      <c r="Y158" s="95"/>
    </row>
    <row r="159" spans="1:25" s="481" customFormat="1" ht="15" hidden="1" customHeight="1" x14ac:dyDescent="0.25">
      <c r="A159" s="114" t="str">
        <f>'Proprietà Modello'!E155</f>
        <v>Impianto</v>
      </c>
      <c r="B159" s="113" t="str">
        <f ca="1">Supporto!F57</f>
        <v>IfcCovering</v>
      </c>
      <c r="C159" s="148" t="str">
        <f ca="1">Supporto!H57</f>
        <v>ElementoDocumenti</v>
      </c>
      <c r="D159" s="148" t="str">
        <f ca="1">Supporto!K57</f>
        <v>SchedaMontaggio</v>
      </c>
      <c r="E159" s="125"/>
      <c r="F159" s="162"/>
      <c r="G159" s="110"/>
      <c r="H159" s="109"/>
      <c r="I159" s="109"/>
      <c r="J159" s="109"/>
      <c r="K159" s="110"/>
      <c r="L159" s="110"/>
      <c r="M159" s="109"/>
      <c r="N159" s="109" t="s">
        <v>779</v>
      </c>
      <c r="O159" s="109" t="s">
        <v>779</v>
      </c>
      <c r="P159" s="95"/>
      <c r="Q159" s="95"/>
      <c r="R159" s="95"/>
      <c r="S159" s="95"/>
      <c r="T159" s="95"/>
      <c r="U159" s="95"/>
      <c r="V159" s="95"/>
      <c r="W159" s="95"/>
      <c r="X159" s="95"/>
      <c r="Y159" s="95"/>
    </row>
    <row r="160" spans="1:25" s="481" customFormat="1" ht="15" hidden="1" customHeight="1" x14ac:dyDescent="0.25">
      <c r="A160" s="114" t="str">
        <f>'Proprietà Modello'!E156</f>
        <v>Impianto</v>
      </c>
      <c r="B160" s="113" t="str">
        <f ca="1">Supporto!F58</f>
        <v>IfcCovering</v>
      </c>
      <c r="C160" s="148" t="str">
        <f ca="1">Supporto!H58</f>
        <v>ElementoDocumenti</v>
      </c>
      <c r="D160" s="148" t="str">
        <f ca="1">Supporto!K58</f>
        <v>Installazione</v>
      </c>
      <c r="E160" s="125"/>
      <c r="F160" s="162"/>
      <c r="G160" s="110"/>
      <c r="H160" s="109"/>
      <c r="I160" s="109"/>
      <c r="J160" s="109"/>
      <c r="K160" s="110"/>
      <c r="L160" s="110"/>
      <c r="M160" s="109"/>
      <c r="N160" s="109" t="s">
        <v>779</v>
      </c>
      <c r="O160" s="109" t="s">
        <v>779</v>
      </c>
      <c r="P160" s="95"/>
      <c r="Q160" s="95"/>
      <c r="R160" s="95"/>
      <c r="S160" s="95"/>
      <c r="T160" s="95"/>
      <c r="U160" s="95"/>
      <c r="V160" s="95"/>
      <c r="W160" s="95"/>
      <c r="X160" s="95"/>
      <c r="Y160" s="95"/>
    </row>
    <row r="161" spans="1:25" s="481" customFormat="1" ht="15" hidden="1" customHeight="1" x14ac:dyDescent="0.25">
      <c r="A161" s="112" t="str">
        <f>'Proprietà Modello'!E158</f>
        <v>Impianto</v>
      </c>
      <c r="B161" s="113" t="str">
        <f ca="1">Supporto!F59</f>
        <v>IfcCovering</v>
      </c>
      <c r="C161" s="148" t="str">
        <f ca="1">Supporto!H59</f>
        <v>ElementoDocumenti</v>
      </c>
      <c r="D161" s="148" t="str">
        <f ca="1">Supporto!K59</f>
        <v>Collaudo</v>
      </c>
      <c r="E161" s="125"/>
      <c r="F161" s="162"/>
      <c r="G161" s="110"/>
      <c r="H161" s="109"/>
      <c r="I161" s="109"/>
      <c r="J161" s="109"/>
      <c r="K161" s="110"/>
      <c r="L161" s="110"/>
      <c r="M161" s="109"/>
      <c r="N161" s="109" t="s">
        <v>779</v>
      </c>
      <c r="O161" s="109" t="s">
        <v>779</v>
      </c>
      <c r="P161" s="95"/>
      <c r="Q161" s="95"/>
      <c r="R161" s="95"/>
      <c r="S161" s="95"/>
      <c r="T161" s="95"/>
      <c r="U161" s="95"/>
      <c r="V161" s="95"/>
      <c r="W161" s="95"/>
      <c r="X161" s="95"/>
      <c r="Y161" s="95"/>
    </row>
    <row r="162" spans="1:25" s="481" customFormat="1" ht="15" hidden="1" customHeight="1" x14ac:dyDescent="0.25">
      <c r="A162" s="112" t="str">
        <f>'Proprietà Modello'!E159</f>
        <v>Impianto</v>
      </c>
      <c r="B162" s="113" t="str">
        <f ca="1">Supporto!F60</f>
        <v>IfcCovering</v>
      </c>
      <c r="C162" s="149" t="str">
        <f ca="1">Supporto!H60</f>
        <v>ElementoDocumenti</v>
      </c>
      <c r="D162" s="149" t="str">
        <f ca="1">Supporto!K60</f>
        <v>Conformità</v>
      </c>
      <c r="E162" s="124"/>
      <c r="F162" s="163"/>
      <c r="G162" s="117"/>
      <c r="H162" s="116"/>
      <c r="I162" s="116"/>
      <c r="J162" s="116"/>
      <c r="K162" s="117"/>
      <c r="L162" s="117"/>
      <c r="M162" s="116"/>
      <c r="N162" s="116" t="s">
        <v>779</v>
      </c>
      <c r="O162" s="116" t="s">
        <v>779</v>
      </c>
      <c r="P162" s="95"/>
      <c r="Q162" s="95"/>
      <c r="R162" s="95"/>
      <c r="S162" s="95"/>
      <c r="T162" s="95"/>
      <c r="U162" s="95"/>
      <c r="V162" s="95"/>
      <c r="W162" s="95"/>
      <c r="X162" s="95"/>
      <c r="Y162" s="95"/>
    </row>
    <row r="163" spans="1:25" s="481" customFormat="1" ht="15" customHeight="1" x14ac:dyDescent="0.25">
      <c r="A163" s="112" t="str">
        <f>'Proprietà Modello'!E160</f>
        <v>Impianto</v>
      </c>
      <c r="B163" s="155" t="str">
        <f ca="1">Supporto!F61</f>
        <v>IfcSlab</v>
      </c>
      <c r="C163" s="155" t="str">
        <f ca="1">Supporto!H61</f>
        <v>ElementoDatiAnagrafici</v>
      </c>
      <c r="D163" s="155" t="str">
        <f ca="1">Supporto!K61</f>
        <v>Descrizione</v>
      </c>
      <c r="E163" s="125"/>
      <c r="F163" s="162"/>
      <c r="G163" s="110"/>
      <c r="H163" s="109"/>
      <c r="I163" s="109"/>
      <c r="J163" s="109"/>
      <c r="K163" s="110" t="s">
        <v>779</v>
      </c>
      <c r="L163" s="135" t="s">
        <v>779</v>
      </c>
      <c r="M163" s="109" t="s">
        <v>779</v>
      </c>
      <c r="N163" s="109" t="s">
        <v>779</v>
      </c>
      <c r="O163" s="109" t="s">
        <v>779</v>
      </c>
      <c r="P163" s="95"/>
      <c r="Q163" s="95"/>
      <c r="R163" s="95"/>
      <c r="S163" s="95"/>
      <c r="T163" s="95"/>
      <c r="U163" s="95"/>
      <c r="V163" s="95"/>
      <c r="W163" s="95"/>
      <c r="X163" s="95"/>
      <c r="Y163" s="95"/>
    </row>
    <row r="164" spans="1:25" s="481" customFormat="1" ht="15" hidden="1" customHeight="1" x14ac:dyDescent="0.25">
      <c r="A164" s="112" t="str">
        <f>'Proprietà Modello'!E161</f>
        <v>Impianto</v>
      </c>
      <c r="B164" s="113" t="str">
        <f ca="1">Supporto!F62</f>
        <v>IfcSlab</v>
      </c>
      <c r="C164" s="148" t="str">
        <f ca="1">Supporto!H62</f>
        <v>ElementoDatiAnagrafici</v>
      </c>
      <c r="D164" s="148" t="str">
        <f ca="1">Supporto!K62</f>
        <v>Produttore</v>
      </c>
      <c r="E164" s="125"/>
      <c r="F164" s="162"/>
      <c r="G164" s="110"/>
      <c r="H164" s="109"/>
      <c r="I164" s="109"/>
      <c r="J164" s="109"/>
      <c r="K164" s="110"/>
      <c r="L164" s="110"/>
      <c r="M164" s="109" t="s">
        <v>779</v>
      </c>
      <c r="N164" s="109" t="s">
        <v>779</v>
      </c>
      <c r="O164" s="109" t="s">
        <v>779</v>
      </c>
      <c r="P164" s="95"/>
      <c r="Q164" s="95"/>
      <c r="R164" s="95"/>
      <c r="S164" s="95"/>
      <c r="T164" s="95"/>
      <c r="U164" s="95"/>
      <c r="V164" s="95"/>
      <c r="W164" s="95"/>
      <c r="X164" s="95"/>
      <c r="Y164" s="95"/>
    </row>
    <row r="165" spans="1:25" s="481" customFormat="1" ht="15" customHeight="1" x14ac:dyDescent="0.25">
      <c r="A165" s="112" t="str">
        <f>'Proprietà Modello'!E162</f>
        <v>Impianto</v>
      </c>
      <c r="B165" s="155" t="str">
        <f ca="1">Supporto!F63</f>
        <v>IfcSlab</v>
      </c>
      <c r="C165" s="147" t="str">
        <f ca="1">Supporto!H63</f>
        <v>ElementoDatiQualitativi</v>
      </c>
      <c r="D165" s="147" t="str">
        <f ca="1">Supporto!K63</f>
        <v>IndicePrestazioneAcustica</v>
      </c>
      <c r="E165" s="125"/>
      <c r="F165" s="162"/>
      <c r="G165" s="110"/>
      <c r="H165" s="109"/>
      <c r="I165" s="109"/>
      <c r="J165" s="109" t="s">
        <v>779</v>
      </c>
      <c r="K165" s="110"/>
      <c r="L165" s="121" t="s">
        <v>779</v>
      </c>
      <c r="M165" s="109" t="s">
        <v>779</v>
      </c>
      <c r="N165" s="109" t="s">
        <v>779</v>
      </c>
      <c r="O165" s="109" t="s">
        <v>779</v>
      </c>
      <c r="P165" s="95"/>
      <c r="Q165" s="95"/>
      <c r="R165" s="95"/>
      <c r="S165" s="95"/>
      <c r="T165" s="95"/>
      <c r="U165" s="95"/>
      <c r="V165" s="95"/>
      <c r="W165" s="95"/>
      <c r="X165" s="95"/>
      <c r="Y165" s="95"/>
    </row>
    <row r="166" spans="1:25" s="481" customFormat="1" ht="15" customHeight="1" x14ac:dyDescent="0.25">
      <c r="A166" s="112" t="str">
        <f>'Proprietà Modello'!E163</f>
        <v>Impianto</v>
      </c>
      <c r="B166" s="155" t="str">
        <f ca="1">Supporto!F64</f>
        <v>IfcSlab</v>
      </c>
      <c r="C166" s="148" t="str">
        <f ca="1">Supporto!H64</f>
        <v>ElementoDatiQualitativi</v>
      </c>
      <c r="D166" s="148" t="str">
        <f ca="1">Supporto!K64</f>
        <v>Portante</v>
      </c>
      <c r="E166" s="125"/>
      <c r="F166" s="162"/>
      <c r="G166" s="110"/>
      <c r="H166" s="109"/>
      <c r="I166" s="109" t="s">
        <v>779</v>
      </c>
      <c r="J166" s="514"/>
      <c r="K166" s="110" t="s">
        <v>779</v>
      </c>
      <c r="L166" s="109" t="s">
        <v>779</v>
      </c>
      <c r="M166" s="109" t="s">
        <v>779</v>
      </c>
      <c r="N166" s="109" t="s">
        <v>779</v>
      </c>
      <c r="O166" s="109" t="s">
        <v>779</v>
      </c>
      <c r="P166" s="95"/>
      <c r="Q166" s="95"/>
      <c r="R166" s="95"/>
      <c r="S166" s="95"/>
      <c r="T166" s="95"/>
      <c r="U166" s="95"/>
      <c r="V166" s="95"/>
      <c r="W166" s="95"/>
      <c r="X166" s="95"/>
      <c r="Y166" s="95"/>
    </row>
    <row r="167" spans="1:25" s="481" customFormat="1" ht="15" customHeight="1" x14ac:dyDescent="0.25">
      <c r="A167" s="112" t="str">
        <f>'Proprietà Modello'!E164</f>
        <v>Impianto</v>
      </c>
      <c r="B167" s="155" t="str">
        <f ca="1">Supporto!F65</f>
        <v>IfcSlab</v>
      </c>
      <c r="C167" s="148" t="str">
        <f ca="1">Supporto!H65</f>
        <v>ElementoDatiQualitativi</v>
      </c>
      <c r="D167" s="148" t="str">
        <f ca="1">Supporto!K65</f>
        <v>Esterno</v>
      </c>
      <c r="E167" s="125"/>
      <c r="F167" s="162"/>
      <c r="G167" s="110"/>
      <c r="H167" s="109"/>
      <c r="I167" s="109" t="s">
        <v>779</v>
      </c>
      <c r="J167" s="109"/>
      <c r="K167" s="110" t="s">
        <v>779</v>
      </c>
      <c r="L167" s="109" t="s">
        <v>779</v>
      </c>
      <c r="M167" s="109" t="s">
        <v>779</v>
      </c>
      <c r="N167" s="109" t="s">
        <v>779</v>
      </c>
      <c r="O167" s="109" t="s">
        <v>779</v>
      </c>
      <c r="P167" s="95"/>
      <c r="Q167" s="95"/>
      <c r="R167" s="95"/>
      <c r="S167" s="95"/>
      <c r="T167" s="95"/>
      <c r="U167" s="95"/>
      <c r="V167" s="95"/>
      <c r="W167" s="95"/>
      <c r="X167" s="95"/>
      <c r="Y167" s="95"/>
    </row>
    <row r="168" spans="1:25" s="481" customFormat="1" ht="15" customHeight="1" x14ac:dyDescent="0.25">
      <c r="A168" s="112" t="str">
        <f>'Proprietà Modello'!E165</f>
        <v>Impianto</v>
      </c>
      <c r="B168" s="155" t="str">
        <f ca="1">Supporto!F66</f>
        <v>IfcSlab</v>
      </c>
      <c r="C168" s="149" t="str">
        <f ca="1">Supporto!H66</f>
        <v>ElementoDatiQualitativi</v>
      </c>
      <c r="D168" s="149" t="str">
        <f ca="1">Supporto!K66</f>
        <v>Tipologia costruttiva</v>
      </c>
      <c r="E168" s="125"/>
      <c r="F168" s="162"/>
      <c r="G168" s="110"/>
      <c r="H168" s="109" t="s">
        <v>779</v>
      </c>
      <c r="I168" s="109"/>
      <c r="J168" s="109"/>
      <c r="K168" s="110" t="s">
        <v>779</v>
      </c>
      <c r="L168" s="116" t="s">
        <v>779</v>
      </c>
      <c r="M168" s="109" t="s">
        <v>779</v>
      </c>
      <c r="N168" s="109" t="s">
        <v>779</v>
      </c>
      <c r="O168" s="109" t="s">
        <v>779</v>
      </c>
      <c r="P168" s="95"/>
      <c r="Q168" s="95"/>
      <c r="R168" s="95"/>
      <c r="S168" s="95"/>
      <c r="T168" s="95"/>
      <c r="U168" s="95"/>
      <c r="V168" s="95"/>
      <c r="W168" s="95"/>
      <c r="X168" s="95"/>
      <c r="Y168" s="95"/>
    </row>
    <row r="169" spans="1:25" s="481" customFormat="1" ht="15" hidden="1" customHeight="1" x14ac:dyDescent="0.25">
      <c r="A169" s="112" t="str">
        <f>'Proprietà Modello'!E166</f>
        <v>Impianto</v>
      </c>
      <c r="B169" s="113" t="str">
        <f ca="1">Supporto!F67</f>
        <v>IfcSlab</v>
      </c>
      <c r="C169" s="148" t="str">
        <f ca="1">Supporto!H67</f>
        <v>ElementoDatiQualitativi</v>
      </c>
      <c r="D169" s="148" t="str">
        <f ca="1">Supporto!K67</f>
        <v>Criticità Riscontrata</v>
      </c>
      <c r="E169" s="125"/>
      <c r="F169" s="162"/>
      <c r="G169" s="110"/>
      <c r="H169" s="109"/>
      <c r="I169" s="109"/>
      <c r="J169" s="109" t="s">
        <v>779</v>
      </c>
      <c r="K169" s="110"/>
      <c r="L169" s="110"/>
      <c r="M169" s="109"/>
      <c r="N169" s="109" t="s">
        <v>779</v>
      </c>
      <c r="O169" s="109" t="s">
        <v>779</v>
      </c>
      <c r="P169" s="95"/>
      <c r="Q169" s="95"/>
      <c r="R169" s="95"/>
      <c r="S169" s="95"/>
      <c r="T169" s="95"/>
      <c r="U169" s="95"/>
      <c r="V169" s="95"/>
      <c r="W169" s="95"/>
      <c r="X169" s="95"/>
      <c r="Y169" s="95"/>
    </row>
    <row r="170" spans="1:25" s="481" customFormat="1" ht="15" hidden="1" customHeight="1" x14ac:dyDescent="0.25">
      <c r="A170" s="112" t="str">
        <f>'Proprietà Modello'!E167</f>
        <v>Impianto</v>
      </c>
      <c r="B170" s="113" t="str">
        <f ca="1">Supporto!F68</f>
        <v>IfcSlab</v>
      </c>
      <c r="C170" s="148" t="str">
        <f ca="1">Supporto!H68</f>
        <v>ElementoDatiAntincendio</v>
      </c>
      <c r="D170" s="148" t="str">
        <f ca="1">Supporto!K68</f>
        <v>Combustibile</v>
      </c>
      <c r="E170" s="125"/>
      <c r="F170" s="162"/>
      <c r="G170" s="110"/>
      <c r="H170" s="109"/>
      <c r="I170" s="109"/>
      <c r="J170" s="109" t="s">
        <v>779</v>
      </c>
      <c r="K170" s="110"/>
      <c r="L170" s="110"/>
      <c r="M170" s="109" t="s">
        <v>779</v>
      </c>
      <c r="N170" s="109" t="s">
        <v>779</v>
      </c>
      <c r="O170" s="109" t="s">
        <v>779</v>
      </c>
      <c r="P170" s="95"/>
      <c r="Q170" s="95"/>
      <c r="R170" s="95"/>
      <c r="S170" s="95"/>
      <c r="T170" s="95"/>
      <c r="U170" s="95"/>
      <c r="V170" s="95"/>
      <c r="W170" s="95"/>
      <c r="X170" s="95"/>
      <c r="Y170" s="95"/>
    </row>
    <row r="171" spans="1:25" s="481" customFormat="1" ht="15" hidden="1" customHeight="1" x14ac:dyDescent="0.25">
      <c r="A171" s="112" t="str">
        <f>'Proprietà Modello'!E168</f>
        <v>Impianto</v>
      </c>
      <c r="B171" s="113" t="str">
        <f ca="1">Supporto!F69</f>
        <v>IfcSlab</v>
      </c>
      <c r="C171" s="148" t="str">
        <f ca="1">Supporto!H69</f>
        <v>ElementoDatiAntincendio</v>
      </c>
      <c r="D171" s="148" t="str">
        <f ca="1">Supporto!K69</f>
        <v>ClassePropagazioneFiamma</v>
      </c>
      <c r="E171" s="125"/>
      <c r="F171" s="162"/>
      <c r="G171" s="110"/>
      <c r="H171" s="109"/>
      <c r="I171" s="109"/>
      <c r="J171" s="109" t="s">
        <v>779</v>
      </c>
      <c r="K171" s="110"/>
      <c r="L171" s="110"/>
      <c r="M171" s="109" t="s">
        <v>779</v>
      </c>
      <c r="N171" s="109" t="s">
        <v>779</v>
      </c>
      <c r="O171" s="109" t="s">
        <v>779</v>
      </c>
      <c r="P171" s="95"/>
      <c r="Q171" s="95"/>
      <c r="R171" s="95"/>
      <c r="S171" s="95"/>
      <c r="T171" s="95"/>
      <c r="U171" s="95"/>
      <c r="V171" s="95"/>
      <c r="W171" s="95"/>
      <c r="X171" s="95"/>
      <c r="Y171" s="95"/>
    </row>
    <row r="172" spans="1:25" s="481" customFormat="1" ht="15" customHeight="1" x14ac:dyDescent="0.25">
      <c r="A172" s="114" t="str">
        <f>'Proprietà Modello'!E169</f>
        <v>Concetto ADM</v>
      </c>
      <c r="B172" s="155" t="str">
        <f ca="1">Supporto!F70</f>
        <v>IfcSlab</v>
      </c>
      <c r="C172" s="147" t="str">
        <f ca="1">Supporto!H70</f>
        <v>ElementoDatiAntincendio</v>
      </c>
      <c r="D172" s="147" t="str">
        <f ca="1">Supporto!K70</f>
        <v>REI</v>
      </c>
      <c r="E172" s="125"/>
      <c r="F172" s="162"/>
      <c r="G172" s="110"/>
      <c r="H172" s="109"/>
      <c r="I172" s="109"/>
      <c r="J172" s="109" t="s">
        <v>779</v>
      </c>
      <c r="K172" s="110" t="s">
        <v>779</v>
      </c>
      <c r="L172" s="121" t="s">
        <v>779</v>
      </c>
      <c r="M172" s="109" t="s">
        <v>779</v>
      </c>
      <c r="N172" s="109" t="s">
        <v>779</v>
      </c>
      <c r="O172" s="109" t="s">
        <v>779</v>
      </c>
      <c r="P172" s="95"/>
      <c r="Q172" s="95"/>
      <c r="R172" s="95"/>
      <c r="S172" s="95"/>
      <c r="T172" s="95"/>
      <c r="U172" s="95"/>
      <c r="V172" s="95"/>
      <c r="W172" s="95"/>
      <c r="X172" s="95"/>
      <c r="Y172" s="95"/>
    </row>
    <row r="173" spans="1:25" s="481" customFormat="1" ht="15" customHeight="1" x14ac:dyDescent="0.25">
      <c r="A173" s="114" t="str">
        <f>'Proprietà Modello'!E149</f>
        <v>Impianto</v>
      </c>
      <c r="B173" s="155" t="str">
        <f ca="1">Supporto!F71</f>
        <v>IfcSlab</v>
      </c>
      <c r="C173" s="148" t="str">
        <f ca="1">Supporto!H71</f>
        <v>ElementoDatiEnergetici</v>
      </c>
      <c r="D173" s="148" t="str">
        <f ca="1">Supporto!K71</f>
        <v>TrasmittanzaTermica</v>
      </c>
      <c r="E173" s="125"/>
      <c r="F173" s="162"/>
      <c r="G173" s="110"/>
      <c r="H173" s="109"/>
      <c r="I173" s="109"/>
      <c r="J173" s="109" t="s">
        <v>779</v>
      </c>
      <c r="K173" s="110" t="s">
        <v>779</v>
      </c>
      <c r="L173" s="109" t="s">
        <v>779</v>
      </c>
      <c r="M173" s="109" t="s">
        <v>779</v>
      </c>
      <c r="N173" s="109" t="s">
        <v>779</v>
      </c>
      <c r="O173" s="109" t="s">
        <v>779</v>
      </c>
      <c r="P173" s="95"/>
      <c r="Q173" s="95"/>
      <c r="R173" s="95"/>
      <c r="S173" s="95"/>
      <c r="T173" s="95"/>
      <c r="U173" s="95"/>
      <c r="V173" s="95"/>
      <c r="W173" s="95"/>
      <c r="X173" s="95"/>
      <c r="Y173" s="95"/>
    </row>
    <row r="174" spans="1:25" s="481" customFormat="1" x14ac:dyDescent="0.25">
      <c r="B174" s="155" t="str">
        <f ca="1">Supporto!F72</f>
        <v>IfcSlab</v>
      </c>
      <c r="C174" s="148" t="str">
        <f ca="1">Supporto!H72</f>
        <v>ElementoDatiEnergetici</v>
      </c>
      <c r="D174" s="148" t="str">
        <f ca="1">Supporto!K72</f>
        <v>ResistenzaTermica</v>
      </c>
      <c r="E174" s="125"/>
      <c r="F174" s="162"/>
      <c r="G174" s="110"/>
      <c r="H174" s="109"/>
      <c r="I174" s="109"/>
      <c r="J174" s="109" t="s">
        <v>779</v>
      </c>
      <c r="K174" s="110" t="s">
        <v>779</v>
      </c>
      <c r="L174" s="109" t="s">
        <v>779</v>
      </c>
      <c r="M174" s="109" t="s">
        <v>779</v>
      </c>
      <c r="N174" s="109" t="s">
        <v>779</v>
      </c>
      <c r="O174" s="109" t="s">
        <v>779</v>
      </c>
      <c r="P174" s="95"/>
      <c r="Q174" s="95"/>
      <c r="R174" s="95"/>
      <c r="S174" s="95"/>
      <c r="T174" s="95"/>
      <c r="U174" s="95"/>
      <c r="V174" s="95"/>
      <c r="W174" s="95"/>
      <c r="X174" s="95"/>
      <c r="Y174" s="95"/>
    </row>
    <row r="175" spans="1:25" s="481" customFormat="1" x14ac:dyDescent="0.25">
      <c r="B175" s="155" t="str">
        <f ca="1">Supporto!F73</f>
        <v>IfcSlab</v>
      </c>
      <c r="C175" s="148" t="str">
        <f ca="1">Supporto!H73</f>
        <v>ElementoCodifica</v>
      </c>
      <c r="D175" s="148" t="str">
        <f ca="1">Supporto!K73</f>
        <v>ClasseElementoTecnico</v>
      </c>
      <c r="E175" s="125"/>
      <c r="F175" s="162"/>
      <c r="G175" s="110"/>
      <c r="H175" s="109"/>
      <c r="I175" s="109" t="s">
        <v>779</v>
      </c>
      <c r="J175" s="109"/>
      <c r="K175" s="110" t="s">
        <v>779</v>
      </c>
      <c r="L175" s="109" t="s">
        <v>779</v>
      </c>
      <c r="M175" s="109" t="s">
        <v>779</v>
      </c>
      <c r="N175" s="109" t="s">
        <v>779</v>
      </c>
      <c r="O175" s="109" t="s">
        <v>779</v>
      </c>
      <c r="P175" s="95"/>
      <c r="Q175" s="95"/>
      <c r="R175" s="95"/>
      <c r="S175" s="95"/>
      <c r="T175" s="95"/>
      <c r="U175" s="95"/>
      <c r="V175" s="95"/>
      <c r="W175" s="95"/>
      <c r="X175" s="95"/>
      <c r="Y175" s="95"/>
    </row>
    <row r="176" spans="1:25" s="481" customFormat="1" x14ac:dyDescent="0.25">
      <c r="B176" s="155" t="str">
        <f ca="1">Supporto!F74</f>
        <v>IfcSlab</v>
      </c>
      <c r="C176" s="149" t="str">
        <f ca="1">Supporto!H74</f>
        <v>ElementoFase</v>
      </c>
      <c r="D176" s="149" t="str">
        <f ca="1">Supporto!K74</f>
        <v>Stato</v>
      </c>
      <c r="E176" s="125"/>
      <c r="F176" s="162"/>
      <c r="G176" s="522"/>
      <c r="H176" s="514"/>
      <c r="I176" s="109" t="s">
        <v>779</v>
      </c>
      <c r="J176" s="514"/>
      <c r="K176" s="110" t="s">
        <v>779</v>
      </c>
      <c r="L176" s="116" t="s">
        <v>779</v>
      </c>
      <c r="M176" s="109" t="s">
        <v>779</v>
      </c>
      <c r="N176" s="109" t="s">
        <v>779</v>
      </c>
      <c r="O176" s="109" t="s">
        <v>779</v>
      </c>
      <c r="P176" s="95"/>
      <c r="Q176" s="95"/>
      <c r="R176" s="95"/>
      <c r="S176" s="95"/>
      <c r="T176" s="95"/>
      <c r="U176" s="95"/>
      <c r="V176" s="95"/>
      <c r="W176" s="95"/>
      <c r="X176" s="95"/>
      <c r="Y176" s="95"/>
    </row>
    <row r="177" spans="2:25" s="481" customFormat="1" hidden="1" x14ac:dyDescent="0.25">
      <c r="B177" s="113" t="str">
        <f ca="1">Supporto!F75</f>
        <v>IfcSlab</v>
      </c>
      <c r="C177" s="148" t="str">
        <f ca="1">Supporto!H75</f>
        <v>ElementoDocumenti</v>
      </c>
      <c r="D177" s="148" t="str">
        <f ca="1">Supporto!K75</f>
        <v>Collaudo</v>
      </c>
      <c r="E177" s="125"/>
      <c r="F177" s="162"/>
      <c r="G177" s="110"/>
      <c r="H177" s="109" t="s">
        <v>779</v>
      </c>
      <c r="I177" s="109"/>
      <c r="J177" s="514"/>
      <c r="K177" s="110"/>
      <c r="L177" s="110"/>
      <c r="M177" s="109"/>
      <c r="N177" s="109" t="s">
        <v>779</v>
      </c>
      <c r="O177" s="109" t="s">
        <v>779</v>
      </c>
      <c r="P177" s="95"/>
      <c r="Q177" s="95"/>
      <c r="R177" s="95"/>
      <c r="S177" s="95"/>
      <c r="T177" s="95"/>
      <c r="U177" s="95"/>
      <c r="V177" s="95"/>
      <c r="W177" s="95"/>
      <c r="X177" s="95"/>
      <c r="Y177" s="95"/>
    </row>
    <row r="178" spans="2:25" s="481" customFormat="1" hidden="1" x14ac:dyDescent="0.25">
      <c r="B178" s="115" t="str">
        <f ca="1">Supporto!F76</f>
        <v>IfcSlab</v>
      </c>
      <c r="C178" s="149" t="str">
        <f ca="1">Supporto!H76</f>
        <v>ElementoDocumenti</v>
      </c>
      <c r="D178" s="149" t="str">
        <f ca="1">Supporto!K76</f>
        <v>Conformità</v>
      </c>
      <c r="E178" s="124"/>
      <c r="F178" s="163"/>
      <c r="G178" s="117"/>
      <c r="H178" s="116" t="s">
        <v>779</v>
      </c>
      <c r="I178" s="116"/>
      <c r="J178" s="513"/>
      <c r="K178" s="117"/>
      <c r="L178" s="117"/>
      <c r="M178" s="116"/>
      <c r="N178" s="116" t="s">
        <v>779</v>
      </c>
      <c r="O178" s="116" t="s">
        <v>779</v>
      </c>
      <c r="P178" s="95"/>
      <c r="Q178" s="95"/>
      <c r="R178" s="95"/>
      <c r="S178" s="95"/>
      <c r="T178" s="95"/>
      <c r="U178" s="95"/>
      <c r="V178" s="95"/>
      <c r="W178" s="95"/>
      <c r="X178" s="95"/>
      <c r="Y178" s="95"/>
    </row>
    <row r="179" spans="2:25" s="481" customFormat="1" hidden="1" x14ac:dyDescent="0.25">
      <c r="B179" s="113" t="str">
        <f ca="1">Supporto!F77</f>
        <v>IfcCurtainWall</v>
      </c>
      <c r="C179" s="148" t="str">
        <f ca="1">Supporto!H77</f>
        <v>ElementoDatiAnagrafici</v>
      </c>
      <c r="D179" s="148" t="str">
        <f ca="1">Supporto!K77</f>
        <v>Numero_di_serie</v>
      </c>
      <c r="E179" s="125"/>
      <c r="F179" s="162"/>
      <c r="G179" s="110"/>
      <c r="H179" s="109"/>
      <c r="I179" s="109"/>
      <c r="J179" s="109"/>
      <c r="K179" s="110"/>
      <c r="L179" s="110"/>
      <c r="M179" s="109"/>
      <c r="N179" s="109" t="s">
        <v>779</v>
      </c>
      <c r="O179" s="109" t="s">
        <v>779</v>
      </c>
      <c r="P179" s="95"/>
      <c r="Q179" s="95"/>
      <c r="R179" s="95"/>
      <c r="S179" s="95"/>
      <c r="T179" s="95"/>
      <c r="U179" s="95"/>
      <c r="V179" s="95"/>
      <c r="W179" s="95"/>
      <c r="X179" s="95"/>
      <c r="Y179" s="95"/>
    </row>
    <row r="180" spans="2:25" s="481" customFormat="1" hidden="1" x14ac:dyDescent="0.25">
      <c r="B180" s="113" t="str">
        <f ca="1">Supporto!F78</f>
        <v>IfcCurtainWall</v>
      </c>
      <c r="C180" s="148" t="str">
        <f ca="1">Supporto!H78</f>
        <v>ElementoDatiAnagrafici</v>
      </c>
      <c r="D180" s="148" t="str">
        <f ca="1">Supporto!K78</f>
        <v>Fornitore</v>
      </c>
      <c r="E180" s="125"/>
      <c r="F180" s="162"/>
      <c r="G180" s="110"/>
      <c r="H180" s="109"/>
      <c r="I180" s="109"/>
      <c r="J180" s="109"/>
      <c r="K180" s="110"/>
      <c r="L180" s="110"/>
      <c r="M180" s="109"/>
      <c r="N180" s="109" t="s">
        <v>779</v>
      </c>
      <c r="O180" s="109" t="s">
        <v>779</v>
      </c>
      <c r="P180" s="95"/>
      <c r="Q180" s="95"/>
      <c r="R180" s="95"/>
      <c r="S180" s="95"/>
      <c r="T180" s="95"/>
      <c r="U180" s="95"/>
      <c r="V180" s="95"/>
      <c r="W180" s="95"/>
      <c r="X180" s="95"/>
      <c r="Y180" s="95"/>
    </row>
    <row r="181" spans="2:25" s="481" customFormat="1" hidden="1" x14ac:dyDescent="0.25">
      <c r="B181" s="113" t="str">
        <f ca="1">Supporto!F79</f>
        <v>IfcCurtainWall</v>
      </c>
      <c r="C181" s="148" t="str">
        <f ca="1">Supporto!H79</f>
        <v>ElementoDatiAnagrafici</v>
      </c>
      <c r="D181" s="148" t="str">
        <f ca="1">Supporto!K79</f>
        <v>Installatore</v>
      </c>
      <c r="E181" s="125"/>
      <c r="F181" s="162"/>
      <c r="G181" s="110"/>
      <c r="H181" s="109"/>
      <c r="I181" s="109"/>
      <c r="J181" s="109"/>
      <c r="K181" s="110"/>
      <c r="L181" s="110"/>
      <c r="M181" s="109"/>
      <c r="N181" s="109" t="s">
        <v>779</v>
      </c>
      <c r="O181" s="109" t="s">
        <v>779</v>
      </c>
      <c r="P181" s="95"/>
      <c r="Q181" s="95"/>
      <c r="R181" s="95"/>
      <c r="S181" s="95"/>
      <c r="T181" s="95"/>
      <c r="U181" s="95"/>
      <c r="V181" s="95"/>
      <c r="W181" s="95"/>
      <c r="X181" s="95"/>
      <c r="Y181" s="95"/>
    </row>
    <row r="182" spans="2:25" s="481" customFormat="1" x14ac:dyDescent="0.25">
      <c r="B182" s="155" t="str">
        <f ca="1">Supporto!F80</f>
        <v>IfcCurtainWall</v>
      </c>
      <c r="C182" s="155" t="str">
        <f ca="1">Supporto!H80</f>
        <v>ElementoDatiAnagrafici</v>
      </c>
      <c r="D182" s="155" t="str">
        <f ca="1">Supporto!K80</f>
        <v>Descrizione</v>
      </c>
      <c r="E182" s="125"/>
      <c r="F182" s="162"/>
      <c r="G182" s="110"/>
      <c r="H182" s="109"/>
      <c r="I182" s="109" t="s">
        <v>779</v>
      </c>
      <c r="J182" s="109"/>
      <c r="K182" s="110" t="s">
        <v>779</v>
      </c>
      <c r="L182" s="135" t="s">
        <v>779</v>
      </c>
      <c r="M182" s="109" t="s">
        <v>779</v>
      </c>
      <c r="N182" s="109" t="s">
        <v>779</v>
      </c>
      <c r="O182" s="109" t="s">
        <v>779</v>
      </c>
      <c r="P182" s="95"/>
      <c r="Q182" s="95"/>
      <c r="R182" s="95"/>
      <c r="S182" s="95"/>
      <c r="T182" s="95"/>
      <c r="U182" s="95"/>
      <c r="V182" s="95"/>
      <c r="W182" s="95"/>
      <c r="X182" s="95"/>
      <c r="Y182" s="95"/>
    </row>
    <row r="183" spans="2:25" s="481" customFormat="1" hidden="1" x14ac:dyDescent="0.25">
      <c r="B183" s="113" t="str">
        <f ca="1">Supporto!F81</f>
        <v>IfcCurtainWall</v>
      </c>
      <c r="C183" s="148" t="str">
        <f ca="1">Supporto!H81</f>
        <v>ElementoDatiAnagrafici</v>
      </c>
      <c r="D183" s="148" t="str">
        <f ca="1">Supporto!K81</f>
        <v>Modello</v>
      </c>
      <c r="E183" s="125"/>
      <c r="F183" s="162"/>
      <c r="G183" s="110"/>
      <c r="H183" s="109"/>
      <c r="I183" s="109"/>
      <c r="J183" s="109"/>
      <c r="K183" s="110"/>
      <c r="L183" s="110"/>
      <c r="M183" s="109" t="s">
        <v>779</v>
      </c>
      <c r="N183" s="109" t="s">
        <v>779</v>
      </c>
      <c r="O183" s="109" t="s">
        <v>779</v>
      </c>
      <c r="P183" s="95"/>
      <c r="Q183" s="95"/>
      <c r="R183" s="95"/>
      <c r="S183" s="95"/>
      <c r="T183" s="95"/>
      <c r="U183" s="95"/>
      <c r="V183" s="95"/>
      <c r="W183" s="95"/>
      <c r="X183" s="95"/>
      <c r="Y183" s="95"/>
    </row>
    <row r="184" spans="2:25" s="481" customFormat="1" hidden="1" x14ac:dyDescent="0.25">
      <c r="B184" s="113" t="str">
        <f ca="1">Supporto!F82</f>
        <v>IfcCurtainWall</v>
      </c>
      <c r="C184" s="148" t="str">
        <f ca="1">Supporto!H82</f>
        <v>ElementoDatiAnagrafici</v>
      </c>
      <c r="D184" s="148" t="str">
        <f ca="1">Supporto!K82</f>
        <v>Produttore</v>
      </c>
      <c r="E184" s="125"/>
      <c r="F184" s="162"/>
      <c r="G184" s="110"/>
      <c r="H184" s="109"/>
      <c r="I184" s="109"/>
      <c r="J184" s="109"/>
      <c r="K184" s="110"/>
      <c r="L184" s="110"/>
      <c r="M184" s="109" t="s">
        <v>779</v>
      </c>
      <c r="N184" s="109" t="s">
        <v>779</v>
      </c>
      <c r="O184" s="109" t="s">
        <v>779</v>
      </c>
      <c r="P184" s="95"/>
      <c r="Q184" s="95"/>
      <c r="R184" s="95"/>
      <c r="S184" s="95"/>
      <c r="T184" s="95"/>
      <c r="U184" s="95"/>
      <c r="V184" s="95"/>
      <c r="W184" s="95"/>
      <c r="X184" s="95"/>
      <c r="Y184" s="95"/>
    </row>
    <row r="185" spans="2:25" s="481" customFormat="1" hidden="1" x14ac:dyDescent="0.25">
      <c r="B185" s="113" t="str">
        <f ca="1">Supporto!F83</f>
        <v>IfcCurtainWall</v>
      </c>
      <c r="C185" s="148" t="str">
        <f ca="1">Supporto!H83</f>
        <v>ElementoDatiQualitativi</v>
      </c>
      <c r="D185" s="148" t="str">
        <f ca="1">Supporto!K83</f>
        <v>IndicePrestazioneAcustica</v>
      </c>
      <c r="E185" s="125"/>
      <c r="F185" s="162"/>
      <c r="G185" s="110"/>
      <c r="H185" s="109"/>
      <c r="I185" s="109"/>
      <c r="J185" s="109" t="s">
        <v>779</v>
      </c>
      <c r="K185" s="110"/>
      <c r="L185" s="110"/>
      <c r="M185" s="109" t="s">
        <v>779</v>
      </c>
      <c r="N185" s="109" t="s">
        <v>779</v>
      </c>
      <c r="O185" s="109" t="s">
        <v>779</v>
      </c>
      <c r="P185" s="95"/>
      <c r="Q185" s="95"/>
      <c r="R185" s="95"/>
      <c r="S185" s="95"/>
      <c r="T185" s="95"/>
      <c r="U185" s="95"/>
      <c r="V185" s="95"/>
      <c r="W185" s="95"/>
      <c r="X185" s="95"/>
      <c r="Y185" s="95"/>
    </row>
    <row r="186" spans="2:25" s="481" customFormat="1" x14ac:dyDescent="0.25">
      <c r="B186" s="155" t="str">
        <f ca="1">Supporto!F84</f>
        <v>IfcCurtainWall</v>
      </c>
      <c r="C186" s="147" t="str">
        <f ca="1">Supporto!H84</f>
        <v>ElementoDatiQualitativi</v>
      </c>
      <c r="D186" s="147" t="str">
        <f ca="1">Supporto!K84</f>
        <v>Esterno</v>
      </c>
      <c r="E186" s="125"/>
      <c r="F186" s="162"/>
      <c r="G186" s="110"/>
      <c r="H186" s="109"/>
      <c r="I186" s="109" t="s">
        <v>779</v>
      </c>
      <c r="J186" s="109"/>
      <c r="K186" s="110" t="s">
        <v>779</v>
      </c>
      <c r="L186" s="121" t="s">
        <v>779</v>
      </c>
      <c r="M186" s="109" t="s">
        <v>779</v>
      </c>
      <c r="N186" s="109" t="s">
        <v>779</v>
      </c>
      <c r="O186" s="109" t="s">
        <v>779</v>
      </c>
      <c r="P186" s="95"/>
      <c r="Q186" s="95"/>
      <c r="R186" s="95"/>
      <c r="S186" s="95"/>
      <c r="T186" s="95"/>
      <c r="U186" s="95"/>
      <c r="V186" s="95"/>
      <c r="W186" s="95"/>
      <c r="X186" s="95"/>
      <c r="Y186" s="95"/>
    </row>
    <row r="187" spans="2:25" s="481" customFormat="1" x14ac:dyDescent="0.25">
      <c r="B187" s="155" t="str">
        <f ca="1">Supporto!F85</f>
        <v>IfcCurtainWall</v>
      </c>
      <c r="C187" s="149" t="str">
        <f ca="1">Supporto!H85</f>
        <v>ElementoDatiQualitativi</v>
      </c>
      <c r="D187" s="149" t="str">
        <f ca="1">Supporto!K85</f>
        <v>Tipologia costruttiva</v>
      </c>
      <c r="E187" s="125"/>
      <c r="F187" s="162"/>
      <c r="G187" s="110"/>
      <c r="H187" s="109" t="s">
        <v>779</v>
      </c>
      <c r="I187" s="109"/>
      <c r="J187" s="109"/>
      <c r="K187" s="110" t="s">
        <v>779</v>
      </c>
      <c r="L187" s="116" t="s">
        <v>779</v>
      </c>
      <c r="M187" s="109" t="s">
        <v>779</v>
      </c>
      <c r="N187" s="109" t="s">
        <v>779</v>
      </c>
      <c r="O187" s="109" t="s">
        <v>779</v>
      </c>
      <c r="P187" s="95"/>
      <c r="Q187" s="95"/>
      <c r="R187" s="95"/>
      <c r="S187" s="95"/>
      <c r="T187" s="95"/>
      <c r="U187" s="95"/>
      <c r="V187" s="95"/>
      <c r="W187" s="95"/>
      <c r="X187" s="95"/>
      <c r="Y187" s="95"/>
    </row>
    <row r="188" spans="2:25" s="481" customFormat="1" hidden="1" x14ac:dyDescent="0.25">
      <c r="B188" s="113" t="str">
        <f ca="1">Supporto!F86</f>
        <v>IfcCurtainWall</v>
      </c>
      <c r="C188" s="148" t="str">
        <f ca="1">Supporto!H86</f>
        <v>ElementoDatiQualitativi</v>
      </c>
      <c r="D188" s="148" t="str">
        <f ca="1">Supporto!K86</f>
        <v>Criticità Riscontrata</v>
      </c>
      <c r="E188" s="125"/>
      <c r="F188" s="162"/>
      <c r="G188" s="110"/>
      <c r="H188" s="109"/>
      <c r="I188" s="109"/>
      <c r="J188" s="109" t="s">
        <v>779</v>
      </c>
      <c r="K188" s="110"/>
      <c r="L188" s="110"/>
      <c r="M188" s="109"/>
      <c r="N188" s="109" t="s">
        <v>779</v>
      </c>
      <c r="O188" s="109" t="s">
        <v>779</v>
      </c>
      <c r="P188" s="95"/>
      <c r="Q188" s="95"/>
      <c r="R188" s="95"/>
      <c r="S188" s="95"/>
      <c r="T188" s="95"/>
      <c r="U188" s="95"/>
      <c r="V188" s="95"/>
      <c r="W188" s="95"/>
      <c r="X188" s="95"/>
      <c r="Y188" s="95"/>
    </row>
    <row r="189" spans="2:25" s="481" customFormat="1" hidden="1" x14ac:dyDescent="0.25">
      <c r="B189" s="113" t="str">
        <f ca="1">Supporto!F87</f>
        <v>IfcCurtainWall</v>
      </c>
      <c r="C189" s="148" t="str">
        <f ca="1">Supporto!H87</f>
        <v>ElementoDatiAntincendio</v>
      </c>
      <c r="D189" s="148" t="str">
        <f ca="1">Supporto!K87</f>
        <v>Combustibile</v>
      </c>
      <c r="E189" s="125"/>
      <c r="F189" s="162"/>
      <c r="G189" s="110"/>
      <c r="H189" s="109"/>
      <c r="I189" s="109"/>
      <c r="J189" s="109" t="s">
        <v>779</v>
      </c>
      <c r="K189" s="110"/>
      <c r="L189" s="110"/>
      <c r="M189" s="109" t="s">
        <v>779</v>
      </c>
      <c r="N189" s="109" t="s">
        <v>779</v>
      </c>
      <c r="O189" s="109" t="s">
        <v>779</v>
      </c>
      <c r="P189" s="95"/>
      <c r="Q189" s="95"/>
      <c r="R189" s="95"/>
      <c r="S189" s="95"/>
      <c r="T189" s="95"/>
      <c r="U189" s="95"/>
      <c r="V189" s="95"/>
      <c r="W189" s="95"/>
      <c r="X189" s="95"/>
      <c r="Y189" s="95"/>
    </row>
    <row r="190" spans="2:25" s="481" customFormat="1" hidden="1" x14ac:dyDescent="0.25">
      <c r="B190" s="113" t="str">
        <f ca="1">Supporto!F88</f>
        <v>IfcCurtainWall</v>
      </c>
      <c r="C190" s="148" t="str">
        <f ca="1">Supporto!H88</f>
        <v>ElementoDatiAntincendio</v>
      </c>
      <c r="D190" s="148" t="str">
        <f ca="1">Supporto!K88</f>
        <v>ClassePropagazioneFiamma</v>
      </c>
      <c r="E190" s="125"/>
      <c r="F190" s="162"/>
      <c r="G190" s="110"/>
      <c r="H190" s="109"/>
      <c r="I190" s="109"/>
      <c r="J190" s="109" t="s">
        <v>779</v>
      </c>
      <c r="K190" s="110"/>
      <c r="L190" s="110"/>
      <c r="M190" s="109" t="s">
        <v>779</v>
      </c>
      <c r="N190" s="109" t="s">
        <v>779</v>
      </c>
      <c r="O190" s="109" t="s">
        <v>779</v>
      </c>
      <c r="P190" s="95"/>
      <c r="Q190" s="95"/>
      <c r="R190" s="95"/>
      <c r="S190" s="95"/>
      <c r="T190" s="95"/>
      <c r="U190" s="95"/>
      <c r="V190" s="95"/>
      <c r="W190" s="95"/>
      <c r="X190" s="95"/>
      <c r="Y190" s="95"/>
    </row>
    <row r="191" spans="2:25" s="481" customFormat="1" x14ac:dyDescent="0.25">
      <c r="B191" s="155" t="str">
        <f ca="1">Supporto!F89</f>
        <v>IfcCurtainWall</v>
      </c>
      <c r="C191" s="147" t="str">
        <f ca="1">Supporto!H89</f>
        <v>ElementoDatiAntincendio</v>
      </c>
      <c r="D191" s="147" t="str">
        <f ca="1">Supporto!K89</f>
        <v>REI</v>
      </c>
      <c r="E191" s="125"/>
      <c r="F191" s="162"/>
      <c r="G191" s="110"/>
      <c r="H191" s="109"/>
      <c r="I191" s="109"/>
      <c r="J191" s="109" t="s">
        <v>779</v>
      </c>
      <c r="K191" s="110" t="s">
        <v>779</v>
      </c>
      <c r="L191" s="121" t="s">
        <v>779</v>
      </c>
      <c r="M191" s="109" t="s">
        <v>779</v>
      </c>
      <c r="N191" s="109" t="s">
        <v>779</v>
      </c>
      <c r="O191" s="109" t="s">
        <v>779</v>
      </c>
      <c r="P191" s="95"/>
      <c r="Q191" s="95"/>
      <c r="R191" s="95"/>
      <c r="S191" s="95"/>
      <c r="T191" s="95"/>
      <c r="U191" s="95"/>
      <c r="V191" s="95"/>
      <c r="W191" s="95"/>
      <c r="X191" s="95"/>
      <c r="Y191" s="95"/>
    </row>
    <row r="192" spans="2:25" s="481" customFormat="1" x14ac:dyDescent="0.25">
      <c r="B192" s="155" t="str">
        <f ca="1">Supporto!F90</f>
        <v>IfcCurtainWall</v>
      </c>
      <c r="C192" s="148" t="str">
        <f ca="1">Supporto!H90</f>
        <v>ElementoDatiEnergetici</v>
      </c>
      <c r="D192" s="148" t="str">
        <f ca="1">Supporto!K90</f>
        <v>TrasmittanzaTermica</v>
      </c>
      <c r="E192" s="125"/>
      <c r="F192" s="162"/>
      <c r="G192" s="110"/>
      <c r="H192" s="109"/>
      <c r="I192" s="109"/>
      <c r="J192" s="109" t="s">
        <v>779</v>
      </c>
      <c r="K192" s="110" t="s">
        <v>779</v>
      </c>
      <c r="L192" s="109" t="s">
        <v>779</v>
      </c>
      <c r="M192" s="109" t="s">
        <v>779</v>
      </c>
      <c r="N192" s="109" t="s">
        <v>779</v>
      </c>
      <c r="O192" s="109" t="s">
        <v>779</v>
      </c>
      <c r="P192" s="95"/>
      <c r="Q192" s="95"/>
      <c r="R192" s="95"/>
      <c r="S192" s="95"/>
      <c r="T192" s="95"/>
      <c r="U192" s="95"/>
      <c r="V192" s="95"/>
      <c r="W192" s="95"/>
      <c r="X192" s="95"/>
      <c r="Y192" s="95"/>
    </row>
    <row r="193" spans="2:25" s="481" customFormat="1" x14ac:dyDescent="0.25">
      <c r="B193" s="155" t="str">
        <f ca="1">Supporto!F91</f>
        <v>IfcCurtainWall</v>
      </c>
      <c r="C193" s="148" t="str">
        <f ca="1">Supporto!H91</f>
        <v>ElementoDatiEnergetici</v>
      </c>
      <c r="D193" s="148" t="str">
        <f ca="1">Supporto!K91</f>
        <v>ResistenzaTermica</v>
      </c>
      <c r="E193" s="125"/>
      <c r="F193" s="162"/>
      <c r="G193" s="110"/>
      <c r="H193" s="109"/>
      <c r="I193" s="109"/>
      <c r="J193" s="109" t="s">
        <v>779</v>
      </c>
      <c r="K193" s="110" t="s">
        <v>779</v>
      </c>
      <c r="L193" s="109" t="s">
        <v>779</v>
      </c>
      <c r="M193" s="109" t="s">
        <v>779</v>
      </c>
      <c r="N193" s="109" t="s">
        <v>779</v>
      </c>
      <c r="O193" s="109" t="s">
        <v>779</v>
      </c>
      <c r="P193" s="95"/>
      <c r="Q193" s="95"/>
      <c r="R193" s="95"/>
      <c r="S193" s="95"/>
      <c r="T193" s="95"/>
      <c r="U193" s="95"/>
      <c r="V193" s="95"/>
      <c r="W193" s="95"/>
      <c r="X193" s="95"/>
      <c r="Y193" s="95"/>
    </row>
    <row r="194" spans="2:25" s="481" customFormat="1" x14ac:dyDescent="0.25">
      <c r="B194" s="155" t="str">
        <f ca="1">Supporto!F92</f>
        <v>IfcCurtainWall</v>
      </c>
      <c r="C194" s="148" t="str">
        <f ca="1">Supporto!H92</f>
        <v>ElementoCodifica</v>
      </c>
      <c r="D194" s="148" t="str">
        <f ca="1">Supporto!K92</f>
        <v>ClasseElementoTecnico</v>
      </c>
      <c r="E194" s="125"/>
      <c r="F194" s="162"/>
      <c r="G194" s="110"/>
      <c r="H194" s="109"/>
      <c r="I194" s="109" t="s">
        <v>779</v>
      </c>
      <c r="J194" s="109"/>
      <c r="K194" s="110" t="s">
        <v>779</v>
      </c>
      <c r="L194" s="109" t="s">
        <v>779</v>
      </c>
      <c r="M194" s="109" t="s">
        <v>779</v>
      </c>
      <c r="N194" s="109" t="s">
        <v>779</v>
      </c>
      <c r="O194" s="109" t="s">
        <v>779</v>
      </c>
      <c r="P194" s="95"/>
      <c r="Q194" s="95"/>
      <c r="R194" s="95"/>
      <c r="S194" s="95"/>
      <c r="T194" s="95"/>
      <c r="U194" s="95"/>
      <c r="V194" s="95"/>
      <c r="W194" s="95"/>
      <c r="X194" s="95"/>
      <c r="Y194" s="95"/>
    </row>
    <row r="195" spans="2:25" s="481" customFormat="1" x14ac:dyDescent="0.25">
      <c r="B195" s="155" t="str">
        <f ca="1">Supporto!F93</f>
        <v>IfcCurtainWall</v>
      </c>
      <c r="C195" s="149" t="str">
        <f ca="1">Supporto!H93</f>
        <v>ElementoFase</v>
      </c>
      <c r="D195" s="149" t="str">
        <f ca="1">Supporto!K93</f>
        <v>Stato</v>
      </c>
      <c r="E195" s="125"/>
      <c r="F195" s="162"/>
      <c r="G195" s="522"/>
      <c r="H195" s="514"/>
      <c r="I195" s="109" t="s">
        <v>779</v>
      </c>
      <c r="J195" s="514"/>
      <c r="K195" s="110" t="s">
        <v>779</v>
      </c>
      <c r="L195" s="116" t="s">
        <v>779</v>
      </c>
      <c r="M195" s="109" t="s">
        <v>779</v>
      </c>
      <c r="N195" s="109" t="s">
        <v>779</v>
      </c>
      <c r="O195" s="109" t="s">
        <v>779</v>
      </c>
      <c r="P195" s="95"/>
      <c r="Q195" s="95"/>
      <c r="R195" s="95"/>
      <c r="S195" s="95"/>
      <c r="T195" s="95"/>
      <c r="U195" s="95"/>
      <c r="V195" s="95"/>
      <c r="W195" s="95"/>
      <c r="X195" s="95"/>
      <c r="Y195" s="95"/>
    </row>
    <row r="196" spans="2:25" s="481" customFormat="1" hidden="1" x14ac:dyDescent="0.25">
      <c r="B196" s="113" t="str">
        <f ca="1">Supporto!F94</f>
        <v>IfcCurtainWall</v>
      </c>
      <c r="C196" s="148" t="str">
        <f ca="1">Supporto!H94</f>
        <v>ElementoDocumenti</v>
      </c>
      <c r="D196" s="148" t="str">
        <f ca="1">Supporto!K94</f>
        <v>SchedaTecnica</v>
      </c>
      <c r="E196" s="125"/>
      <c r="F196" s="162"/>
      <c r="G196" s="110"/>
      <c r="H196" s="109"/>
      <c r="I196" s="109"/>
      <c r="J196" s="109"/>
      <c r="K196" s="110"/>
      <c r="L196" s="110"/>
      <c r="M196" s="109" t="s">
        <v>779</v>
      </c>
      <c r="N196" s="109" t="s">
        <v>779</v>
      </c>
      <c r="O196" s="109" t="s">
        <v>779</v>
      </c>
      <c r="P196" s="95"/>
      <c r="Q196" s="95"/>
      <c r="R196" s="95"/>
      <c r="S196" s="95"/>
      <c r="T196" s="95"/>
      <c r="U196" s="95"/>
      <c r="V196" s="95"/>
      <c r="W196" s="95"/>
      <c r="X196" s="95"/>
      <c r="Y196" s="95"/>
    </row>
    <row r="197" spans="2:25" s="481" customFormat="1" hidden="1" x14ac:dyDescent="0.25">
      <c r="B197" s="113" t="str">
        <f ca="1">Supporto!F95</f>
        <v>IfcCurtainWall</v>
      </c>
      <c r="C197" s="148" t="str">
        <f ca="1">Supporto!H95</f>
        <v>ElementoDocumenti</v>
      </c>
      <c r="D197" s="148" t="str">
        <f ca="1">Supporto!K95</f>
        <v>Website</v>
      </c>
      <c r="E197" s="125"/>
      <c r="F197" s="162"/>
      <c r="G197" s="110"/>
      <c r="H197" s="109"/>
      <c r="I197" s="109"/>
      <c r="J197" s="109"/>
      <c r="K197" s="110"/>
      <c r="L197" s="110"/>
      <c r="M197" s="109" t="s">
        <v>779</v>
      </c>
      <c r="N197" s="109" t="s">
        <v>779</v>
      </c>
      <c r="O197" s="109" t="s">
        <v>779</v>
      </c>
      <c r="P197" s="95"/>
      <c r="Q197" s="95"/>
      <c r="R197" s="95"/>
      <c r="S197" s="95"/>
      <c r="T197" s="95"/>
      <c r="U197" s="95"/>
      <c r="V197" s="95"/>
      <c r="W197" s="95"/>
      <c r="X197" s="95"/>
      <c r="Y197" s="95"/>
    </row>
    <row r="198" spans="2:25" s="481" customFormat="1" hidden="1" x14ac:dyDescent="0.25">
      <c r="B198" s="113" t="str">
        <f ca="1">Supporto!F96</f>
        <v>IfcCurtainWall</v>
      </c>
      <c r="C198" s="148" t="str">
        <f ca="1">Supporto!H96</f>
        <v>ElementoDocumenti</v>
      </c>
      <c r="D198" s="148" t="str">
        <f ca="1">Supporto!K96</f>
        <v>CertProd</v>
      </c>
      <c r="E198" s="125"/>
      <c r="F198" s="162"/>
      <c r="G198" s="110"/>
      <c r="H198" s="109"/>
      <c r="I198" s="109"/>
      <c r="J198" s="109"/>
      <c r="K198" s="110"/>
      <c r="L198" s="110"/>
      <c r="M198" s="109" t="s">
        <v>779</v>
      </c>
      <c r="N198" s="109" t="s">
        <v>779</v>
      </c>
      <c r="O198" s="109" t="s">
        <v>779</v>
      </c>
      <c r="P198" s="95"/>
      <c r="Q198" s="95"/>
      <c r="R198" s="95"/>
      <c r="S198" s="95"/>
      <c r="T198" s="95"/>
      <c r="U198" s="95"/>
      <c r="V198" s="95"/>
      <c r="W198" s="95"/>
      <c r="X198" s="95"/>
      <c r="Y198" s="95"/>
    </row>
    <row r="199" spans="2:25" s="481" customFormat="1" hidden="1" x14ac:dyDescent="0.25">
      <c r="B199" s="113" t="str">
        <f ca="1">Supporto!F97</f>
        <v>IfcCurtainWall</v>
      </c>
      <c r="C199" s="148" t="str">
        <f ca="1">Supporto!H97</f>
        <v>ElementoDocumenti</v>
      </c>
      <c r="D199" s="148" t="str">
        <f ca="1">Supporto!K97</f>
        <v>SertSupl</v>
      </c>
      <c r="E199" s="125"/>
      <c r="F199" s="162"/>
      <c r="G199" s="110"/>
      <c r="H199" s="109"/>
      <c r="I199" s="109"/>
      <c r="J199" s="109"/>
      <c r="K199" s="110"/>
      <c r="L199" s="110"/>
      <c r="M199" s="109"/>
      <c r="N199" s="109" t="s">
        <v>779</v>
      </c>
      <c r="O199" s="109" t="s">
        <v>779</v>
      </c>
      <c r="P199" s="95"/>
      <c r="Q199" s="95"/>
      <c r="R199" s="95"/>
      <c r="S199" s="95"/>
      <c r="T199" s="95"/>
      <c r="U199" s="95"/>
      <c r="V199" s="95"/>
      <c r="W199" s="95"/>
      <c r="X199" s="95"/>
      <c r="Y199" s="95"/>
    </row>
    <row r="200" spans="2:25" s="481" customFormat="1" hidden="1" x14ac:dyDescent="0.25">
      <c r="B200" s="113" t="str">
        <f ca="1">Supporto!F98</f>
        <v>IfcCurtainWall</v>
      </c>
      <c r="C200" s="148" t="str">
        <f ca="1">Supporto!H98</f>
        <v>ElementoDocumenti</v>
      </c>
      <c r="D200" s="148" t="str">
        <f ca="1">Supporto!K98</f>
        <v>CertOmo</v>
      </c>
      <c r="E200" s="125"/>
      <c r="F200" s="162"/>
      <c r="G200" s="110"/>
      <c r="H200" s="109"/>
      <c r="I200" s="109"/>
      <c r="J200" s="109"/>
      <c r="K200" s="110"/>
      <c r="L200" s="110"/>
      <c r="M200" s="109"/>
      <c r="N200" s="109" t="s">
        <v>779</v>
      </c>
      <c r="O200" s="109" t="s">
        <v>779</v>
      </c>
      <c r="P200" s="95"/>
      <c r="Q200" s="95"/>
      <c r="R200" s="95"/>
      <c r="S200" s="95"/>
      <c r="T200" s="95"/>
      <c r="U200" s="95"/>
      <c r="V200" s="95"/>
      <c r="W200" s="95"/>
      <c r="X200" s="95"/>
      <c r="Y200" s="95"/>
    </row>
    <row r="201" spans="2:25" s="481" customFormat="1" hidden="1" x14ac:dyDescent="0.25">
      <c r="B201" s="113" t="str">
        <f ca="1">Supporto!F99</f>
        <v>IfcCurtainWall</v>
      </c>
      <c r="C201" s="148" t="str">
        <f ca="1">Supporto!H99</f>
        <v>ElementoDocumenti</v>
      </c>
      <c r="D201" s="148" t="str">
        <f ca="1">Supporto!K99</f>
        <v>SchedaMontaggio</v>
      </c>
      <c r="E201" s="125"/>
      <c r="F201" s="162"/>
      <c r="G201" s="110"/>
      <c r="H201" s="109"/>
      <c r="I201" s="109"/>
      <c r="J201" s="109"/>
      <c r="K201" s="110"/>
      <c r="L201" s="110"/>
      <c r="M201" s="109"/>
      <c r="N201" s="109" t="s">
        <v>779</v>
      </c>
      <c r="O201" s="109" t="s">
        <v>779</v>
      </c>
      <c r="P201" s="95"/>
      <c r="Q201" s="95"/>
      <c r="R201" s="95"/>
      <c r="S201" s="95"/>
      <c r="T201" s="95"/>
      <c r="U201" s="95"/>
      <c r="V201" s="95"/>
      <c r="W201" s="95"/>
      <c r="X201" s="95"/>
      <c r="Y201" s="95"/>
    </row>
    <row r="202" spans="2:25" s="481" customFormat="1" hidden="1" x14ac:dyDescent="0.25">
      <c r="B202" s="113" t="str">
        <f ca="1">Supporto!F100</f>
        <v>IfcCurtainWall</v>
      </c>
      <c r="C202" s="148" t="str">
        <f ca="1">Supporto!H100</f>
        <v>ElementoDocumenti</v>
      </c>
      <c r="D202" s="148" t="str">
        <f ca="1">Supporto!K100</f>
        <v>Installazione</v>
      </c>
      <c r="E202" s="125"/>
      <c r="F202" s="162"/>
      <c r="G202" s="110"/>
      <c r="H202" s="109"/>
      <c r="I202" s="109"/>
      <c r="J202" s="109"/>
      <c r="K202" s="110"/>
      <c r="L202" s="110"/>
      <c r="M202" s="109"/>
      <c r="N202" s="109" t="s">
        <v>779</v>
      </c>
      <c r="O202" s="109" t="s">
        <v>779</v>
      </c>
      <c r="P202" s="95"/>
      <c r="Q202" s="95"/>
      <c r="R202" s="95"/>
      <c r="S202" s="95"/>
      <c r="T202" s="95"/>
      <c r="U202" s="95"/>
      <c r="V202" s="95"/>
      <c r="W202" s="95"/>
      <c r="X202" s="95"/>
      <c r="Y202" s="95"/>
    </row>
    <row r="203" spans="2:25" s="481" customFormat="1" hidden="1" x14ac:dyDescent="0.25">
      <c r="B203" s="113" t="str">
        <f ca="1">Supporto!F101</f>
        <v>IfcCurtainWall</v>
      </c>
      <c r="C203" s="148" t="str">
        <f ca="1">Supporto!H101</f>
        <v>ElementoDocumenti</v>
      </c>
      <c r="D203" s="148" t="str">
        <f ca="1">Supporto!K101</f>
        <v>MatSupp</v>
      </c>
      <c r="E203" s="125"/>
      <c r="F203" s="162"/>
      <c r="G203" s="110"/>
      <c r="H203" s="109"/>
      <c r="I203" s="109"/>
      <c r="J203" s="109"/>
      <c r="K203" s="110"/>
      <c r="L203" s="110"/>
      <c r="M203" s="109"/>
      <c r="N203" s="109" t="s">
        <v>779</v>
      </c>
      <c r="O203" s="109" t="s">
        <v>779</v>
      </c>
      <c r="P203" s="95"/>
      <c r="Q203" s="95"/>
      <c r="R203" s="95"/>
      <c r="S203" s="95"/>
      <c r="T203" s="95"/>
      <c r="U203" s="95"/>
      <c r="V203" s="95"/>
      <c r="W203" s="95"/>
      <c r="X203" s="95"/>
      <c r="Y203" s="95"/>
    </row>
    <row r="204" spans="2:25" s="481" customFormat="1" hidden="1" x14ac:dyDescent="0.25">
      <c r="B204" s="113" t="str">
        <f ca="1">Supporto!F102</f>
        <v>IfcCurtainWall</v>
      </c>
      <c r="C204" s="148" t="str">
        <f ca="1">Supporto!H102</f>
        <v>ElementoDocumenti</v>
      </c>
      <c r="D204" s="148" t="str">
        <f ca="1">Supporto!K102</f>
        <v>Collaudo</v>
      </c>
      <c r="E204" s="125"/>
      <c r="F204" s="162"/>
      <c r="G204" s="110"/>
      <c r="H204" s="109"/>
      <c r="I204" s="109"/>
      <c r="J204" s="109"/>
      <c r="K204" s="110"/>
      <c r="L204" s="110"/>
      <c r="M204" s="109"/>
      <c r="N204" s="109" t="s">
        <v>779</v>
      </c>
      <c r="O204" s="109" t="s">
        <v>779</v>
      </c>
      <c r="P204" s="95"/>
      <c r="Q204" s="95"/>
      <c r="R204" s="95"/>
      <c r="S204" s="95"/>
      <c r="T204" s="95"/>
      <c r="U204" s="95"/>
      <c r="V204" s="95"/>
      <c r="W204" s="95"/>
      <c r="X204" s="95"/>
      <c r="Y204" s="95"/>
    </row>
    <row r="205" spans="2:25" s="481" customFormat="1" hidden="1" x14ac:dyDescent="0.25">
      <c r="B205" s="115" t="str">
        <f ca="1">Supporto!F103</f>
        <v>IfcCurtainWall</v>
      </c>
      <c r="C205" s="149" t="str">
        <f ca="1">Supporto!H103</f>
        <v>ElementoDocumenti</v>
      </c>
      <c r="D205" s="149" t="str">
        <f ca="1">Supporto!K103</f>
        <v>Conformità</v>
      </c>
      <c r="E205" s="124"/>
      <c r="F205" s="163"/>
      <c r="G205" s="117"/>
      <c r="H205" s="116"/>
      <c r="I205" s="116"/>
      <c r="J205" s="116"/>
      <c r="K205" s="117"/>
      <c r="L205" s="117"/>
      <c r="M205" s="116"/>
      <c r="N205" s="116" t="s">
        <v>779</v>
      </c>
      <c r="O205" s="116" t="s">
        <v>779</v>
      </c>
      <c r="P205" s="95"/>
      <c r="Q205" s="95"/>
      <c r="R205" s="95"/>
      <c r="S205" s="95"/>
      <c r="T205" s="95"/>
      <c r="U205" s="95"/>
      <c r="V205" s="95"/>
      <c r="W205" s="95"/>
      <c r="X205" s="95"/>
      <c r="Y205" s="95"/>
    </row>
    <row r="206" spans="2:25" s="481" customFormat="1" hidden="1" x14ac:dyDescent="0.25">
      <c r="B206" s="113" t="str">
        <f ca="1">Supporto!F104</f>
        <v>IfcDoor</v>
      </c>
      <c r="C206" s="148" t="str">
        <f ca="1">Supporto!H104</f>
        <v>ElementoDatiAnagrafici</v>
      </c>
      <c r="D206" s="148" t="str">
        <f ca="1">Supporto!K104</f>
        <v>Numero_di_serie</v>
      </c>
      <c r="E206" s="125"/>
      <c r="F206" s="162"/>
      <c r="G206" s="110"/>
      <c r="H206" s="109"/>
      <c r="I206" s="109"/>
      <c r="J206" s="109"/>
      <c r="K206" s="110"/>
      <c r="L206" s="110"/>
      <c r="M206" s="109"/>
      <c r="N206" s="109" t="s">
        <v>779</v>
      </c>
      <c r="O206" s="109" t="s">
        <v>779</v>
      </c>
      <c r="P206" s="95"/>
      <c r="Q206" s="95"/>
      <c r="R206" s="95"/>
      <c r="S206" s="95"/>
      <c r="T206" s="95"/>
      <c r="U206" s="95"/>
      <c r="V206" s="95"/>
      <c r="W206" s="95"/>
      <c r="X206" s="95"/>
      <c r="Y206" s="95"/>
    </row>
    <row r="207" spans="2:25" s="481" customFormat="1" hidden="1" x14ac:dyDescent="0.25">
      <c r="B207" s="113" t="str">
        <f ca="1">Supporto!F105</f>
        <v>IfcDoor</v>
      </c>
      <c r="C207" s="148" t="str">
        <f ca="1">Supporto!H105</f>
        <v>ElementoDatiAnagrafici</v>
      </c>
      <c r="D207" s="148" t="str">
        <f ca="1">Supporto!K105</f>
        <v>Fornitore</v>
      </c>
      <c r="E207" s="125"/>
      <c r="F207" s="162"/>
      <c r="G207" s="110"/>
      <c r="H207" s="109"/>
      <c r="I207" s="109"/>
      <c r="J207" s="109"/>
      <c r="K207" s="110"/>
      <c r="L207" s="110"/>
      <c r="M207" s="109"/>
      <c r="N207" s="109" t="s">
        <v>779</v>
      </c>
      <c r="O207" s="109" t="s">
        <v>779</v>
      </c>
      <c r="P207" s="95"/>
      <c r="Q207" s="95"/>
      <c r="R207" s="95"/>
      <c r="S207" s="95"/>
      <c r="T207" s="95"/>
      <c r="U207" s="95"/>
      <c r="V207" s="95"/>
      <c r="W207" s="95"/>
      <c r="X207" s="95"/>
      <c r="Y207" s="95"/>
    </row>
    <row r="208" spans="2:25" s="481" customFormat="1" hidden="1" x14ac:dyDescent="0.25">
      <c r="B208" s="113" t="str">
        <f ca="1">Supporto!F106</f>
        <v>IfcDoor</v>
      </c>
      <c r="C208" s="148" t="str">
        <f ca="1">Supporto!H106</f>
        <v>ElementoDatiAnagrafici</v>
      </c>
      <c r="D208" s="148" t="str">
        <f ca="1">Supporto!K106</f>
        <v>Installatore</v>
      </c>
      <c r="E208" s="125"/>
      <c r="F208" s="162"/>
      <c r="G208" s="110"/>
      <c r="H208" s="109"/>
      <c r="I208" s="109"/>
      <c r="J208" s="109"/>
      <c r="K208" s="110"/>
      <c r="L208" s="110"/>
      <c r="M208" s="109"/>
      <c r="N208" s="109" t="s">
        <v>779</v>
      </c>
      <c r="O208" s="109" t="s">
        <v>779</v>
      </c>
      <c r="P208" s="95"/>
      <c r="Q208" s="95"/>
      <c r="R208" s="95"/>
      <c r="S208" s="95"/>
      <c r="T208" s="95"/>
      <c r="U208" s="95"/>
      <c r="V208" s="95"/>
      <c r="W208" s="95"/>
      <c r="X208" s="95"/>
      <c r="Y208" s="95"/>
    </row>
    <row r="209" spans="2:25" s="481" customFormat="1" x14ac:dyDescent="0.25">
      <c r="B209" s="155" t="str">
        <f ca="1">Supporto!F107</f>
        <v>IfcDoor</v>
      </c>
      <c r="C209" s="155" t="str">
        <f ca="1">Supporto!H107</f>
        <v>ElementoDatiAnagrafici</v>
      </c>
      <c r="D209" s="155" t="str">
        <f ca="1">Supporto!K107</f>
        <v>Descrizione</v>
      </c>
      <c r="E209" s="125"/>
      <c r="F209" s="162"/>
      <c r="G209" s="110"/>
      <c r="H209" s="109"/>
      <c r="I209" s="109" t="s">
        <v>779</v>
      </c>
      <c r="J209" s="109"/>
      <c r="K209" s="110" t="s">
        <v>779</v>
      </c>
      <c r="L209" s="135" t="s">
        <v>779</v>
      </c>
      <c r="M209" s="109" t="s">
        <v>779</v>
      </c>
      <c r="N209" s="109" t="s">
        <v>779</v>
      </c>
      <c r="O209" s="109" t="s">
        <v>779</v>
      </c>
      <c r="P209" s="95"/>
      <c r="Q209" s="95"/>
      <c r="R209" s="95"/>
      <c r="S209" s="95"/>
      <c r="T209" s="95"/>
      <c r="U209" s="95"/>
      <c r="V209" s="95"/>
      <c r="W209" s="95"/>
      <c r="X209" s="95"/>
      <c r="Y209" s="95"/>
    </row>
    <row r="210" spans="2:25" s="481" customFormat="1" hidden="1" x14ac:dyDescent="0.25">
      <c r="B210" s="113" t="str">
        <f ca="1">Supporto!F108</f>
        <v>IfcDoor</v>
      </c>
      <c r="C210" s="148" t="str">
        <f ca="1">Supporto!H108</f>
        <v>ElementoDatiAnagrafici</v>
      </c>
      <c r="D210" s="148" t="str">
        <f ca="1">Supporto!K108</f>
        <v>Modello</v>
      </c>
      <c r="E210" s="125"/>
      <c r="F210" s="162"/>
      <c r="G210" s="110"/>
      <c r="H210" s="109"/>
      <c r="I210" s="109"/>
      <c r="J210" s="109"/>
      <c r="K210" s="110"/>
      <c r="L210" s="110"/>
      <c r="M210" s="109" t="s">
        <v>779</v>
      </c>
      <c r="N210" s="109" t="s">
        <v>779</v>
      </c>
      <c r="O210" s="109" t="s">
        <v>779</v>
      </c>
      <c r="P210" s="95"/>
      <c r="Q210" s="95"/>
      <c r="R210" s="95"/>
      <c r="S210" s="95"/>
      <c r="T210" s="95"/>
      <c r="U210" s="95"/>
      <c r="V210" s="95"/>
      <c r="W210" s="95"/>
      <c r="X210" s="95"/>
      <c r="Y210" s="95"/>
    </row>
    <row r="211" spans="2:25" s="481" customFormat="1" hidden="1" x14ac:dyDescent="0.25">
      <c r="B211" s="113" t="str">
        <f ca="1">Supporto!F109</f>
        <v>IfcDoor</v>
      </c>
      <c r="C211" s="148" t="str">
        <f ca="1">Supporto!H109</f>
        <v>ElementoDatiAnagrafici</v>
      </c>
      <c r="D211" s="148" t="str">
        <f ca="1">Supporto!K109</f>
        <v>Produttore</v>
      </c>
      <c r="E211" s="125"/>
      <c r="F211" s="162"/>
      <c r="G211" s="110"/>
      <c r="H211" s="109"/>
      <c r="I211" s="109"/>
      <c r="J211" s="109"/>
      <c r="K211" s="110"/>
      <c r="L211" s="110"/>
      <c r="M211" s="109" t="s">
        <v>779</v>
      </c>
      <c r="N211" s="109" t="s">
        <v>779</v>
      </c>
      <c r="O211" s="109" t="s">
        <v>779</v>
      </c>
      <c r="P211" s="95"/>
      <c r="Q211" s="95"/>
      <c r="R211" s="95"/>
      <c r="S211" s="95"/>
      <c r="T211" s="95"/>
      <c r="U211" s="95"/>
      <c r="V211" s="95"/>
      <c r="W211" s="95"/>
      <c r="X211" s="95"/>
      <c r="Y211" s="95"/>
    </row>
    <row r="212" spans="2:25" s="481" customFormat="1" hidden="1" x14ac:dyDescent="0.25">
      <c r="B212" s="113" t="str">
        <f ca="1">Supporto!F110</f>
        <v>IfcDoor</v>
      </c>
      <c r="C212" s="148" t="str">
        <f ca="1">Supporto!H110</f>
        <v>ElementoDatiQualitativi</v>
      </c>
      <c r="D212" s="148" t="str">
        <f ca="1">Supporto!K110</f>
        <v>IndicePrestazioneAcustica</v>
      </c>
      <c r="E212" s="125"/>
      <c r="F212" s="162"/>
      <c r="G212" s="110"/>
      <c r="H212" s="109"/>
      <c r="I212" s="109"/>
      <c r="J212" s="109" t="s">
        <v>779</v>
      </c>
      <c r="K212" s="110"/>
      <c r="L212" s="110"/>
      <c r="M212" s="109" t="s">
        <v>779</v>
      </c>
      <c r="N212" s="109" t="s">
        <v>779</v>
      </c>
      <c r="O212" s="109" t="s">
        <v>779</v>
      </c>
      <c r="P212" s="95"/>
      <c r="Q212" s="95"/>
      <c r="R212" s="95"/>
      <c r="S212" s="95"/>
      <c r="T212" s="95"/>
      <c r="U212" s="95"/>
      <c r="V212" s="95"/>
      <c r="W212" s="95"/>
      <c r="X212" s="95"/>
      <c r="Y212" s="95"/>
    </row>
    <row r="213" spans="2:25" s="481" customFormat="1" x14ac:dyDescent="0.25">
      <c r="B213" s="155" t="str">
        <f ca="1">Supporto!F111</f>
        <v>IfcDoor</v>
      </c>
      <c r="C213" s="147" t="str">
        <f ca="1">Supporto!H111</f>
        <v>ElementoDatiQualitativi</v>
      </c>
      <c r="D213" s="147" t="str">
        <f ca="1">Supporto!K111</f>
        <v>AccessibilitaDisabili</v>
      </c>
      <c r="E213" s="125"/>
      <c r="F213" s="162"/>
      <c r="G213" s="110"/>
      <c r="H213" s="109"/>
      <c r="I213" s="109"/>
      <c r="J213" s="109" t="s">
        <v>779</v>
      </c>
      <c r="K213" s="110" t="s">
        <v>779</v>
      </c>
      <c r="L213" s="121" t="s">
        <v>779</v>
      </c>
      <c r="M213" s="109" t="s">
        <v>779</v>
      </c>
      <c r="N213" s="109" t="s">
        <v>779</v>
      </c>
      <c r="O213" s="109" t="s">
        <v>779</v>
      </c>
      <c r="P213" s="95"/>
      <c r="Q213" s="95"/>
      <c r="R213" s="95"/>
      <c r="S213" s="95"/>
      <c r="T213" s="95"/>
      <c r="U213" s="95"/>
      <c r="V213" s="95"/>
      <c r="W213" s="95"/>
      <c r="X213" s="95"/>
      <c r="Y213" s="95"/>
    </row>
    <row r="214" spans="2:25" s="481" customFormat="1" x14ac:dyDescent="0.25">
      <c r="B214" s="155" t="str">
        <f ca="1">Supporto!F112</f>
        <v>IfcDoor</v>
      </c>
      <c r="C214" s="148" t="str">
        <f ca="1">Supporto!H112</f>
        <v>ElementoDatiQualitativi</v>
      </c>
      <c r="D214" s="148" t="str">
        <f ca="1">Supporto!K112</f>
        <v>Esterno</v>
      </c>
      <c r="E214" s="125"/>
      <c r="F214" s="162"/>
      <c r="G214" s="110"/>
      <c r="H214" s="109"/>
      <c r="I214" s="109" t="s">
        <v>779</v>
      </c>
      <c r="J214" s="109"/>
      <c r="K214" s="110" t="s">
        <v>779</v>
      </c>
      <c r="L214" s="109" t="s">
        <v>779</v>
      </c>
      <c r="M214" s="109" t="s">
        <v>779</v>
      </c>
      <c r="N214" s="109" t="s">
        <v>779</v>
      </c>
      <c r="O214" s="109" t="s">
        <v>779</v>
      </c>
      <c r="P214" s="95"/>
      <c r="Q214" s="95"/>
      <c r="R214" s="95"/>
      <c r="S214" s="95"/>
      <c r="T214" s="95"/>
      <c r="U214" s="95"/>
      <c r="V214" s="95"/>
      <c r="W214" s="95"/>
      <c r="X214" s="95"/>
      <c r="Y214" s="95"/>
    </row>
    <row r="215" spans="2:25" s="481" customFormat="1" x14ac:dyDescent="0.25">
      <c r="B215" s="155" t="str">
        <f ca="1">Supporto!F113</f>
        <v>IfcDoor</v>
      </c>
      <c r="C215" s="149" t="str">
        <f ca="1">Supporto!H113</f>
        <v>ElementoDatiQualitativi</v>
      </c>
      <c r="D215" s="149" t="str">
        <f ca="1">Supporto!K113</f>
        <v>Tipologia costruttiva</v>
      </c>
      <c r="E215" s="125"/>
      <c r="F215" s="162"/>
      <c r="G215" s="110"/>
      <c r="H215" s="109" t="s">
        <v>779</v>
      </c>
      <c r="I215" s="109"/>
      <c r="J215" s="109"/>
      <c r="K215" s="110" t="s">
        <v>779</v>
      </c>
      <c r="L215" s="116" t="s">
        <v>779</v>
      </c>
      <c r="M215" s="109" t="s">
        <v>779</v>
      </c>
      <c r="N215" s="109" t="s">
        <v>779</v>
      </c>
      <c r="O215" s="109" t="s">
        <v>779</v>
      </c>
      <c r="P215" s="95"/>
      <c r="Q215" s="95"/>
      <c r="R215" s="95"/>
      <c r="S215" s="95"/>
      <c r="T215" s="95"/>
      <c r="U215" s="95"/>
      <c r="V215" s="95"/>
      <c r="W215" s="95"/>
      <c r="X215" s="95"/>
      <c r="Y215" s="95"/>
    </row>
    <row r="216" spans="2:25" s="481" customFormat="1" hidden="1" x14ac:dyDescent="0.25">
      <c r="B216" s="113" t="str">
        <f ca="1">Supporto!F114</f>
        <v>IfcDoor</v>
      </c>
      <c r="C216" s="148" t="str">
        <f ca="1">Supporto!H114</f>
        <v>ElementoDatiAntincendio</v>
      </c>
      <c r="D216" s="148" t="str">
        <f ca="1">Supporto!K114</f>
        <v>Combustibile</v>
      </c>
      <c r="E216" s="125"/>
      <c r="F216" s="162"/>
      <c r="G216" s="110"/>
      <c r="H216" s="109"/>
      <c r="I216" s="109"/>
      <c r="J216" s="109" t="s">
        <v>779</v>
      </c>
      <c r="K216" s="110"/>
      <c r="L216" s="110"/>
      <c r="M216" s="109" t="s">
        <v>779</v>
      </c>
      <c r="N216" s="109" t="s">
        <v>779</v>
      </c>
      <c r="O216" s="109" t="s">
        <v>779</v>
      </c>
      <c r="P216" s="95"/>
      <c r="Q216" s="95"/>
      <c r="R216" s="95"/>
      <c r="S216" s="95"/>
      <c r="T216" s="95"/>
      <c r="U216" s="95"/>
      <c r="V216" s="95"/>
      <c r="W216" s="95"/>
      <c r="X216" s="95"/>
      <c r="Y216" s="95"/>
    </row>
    <row r="217" spans="2:25" s="481" customFormat="1" hidden="1" x14ac:dyDescent="0.25">
      <c r="B217" s="113" t="str">
        <f ca="1">Supporto!F115</f>
        <v>IfcDoor</v>
      </c>
      <c r="C217" s="148" t="str">
        <f ca="1">Supporto!H115</f>
        <v>ElementoDatiAntincendio</v>
      </c>
      <c r="D217" s="148" t="str">
        <f ca="1">Supporto!K115</f>
        <v>UscitaEmergenza</v>
      </c>
      <c r="E217" s="125"/>
      <c r="F217" s="162"/>
      <c r="G217" s="110"/>
      <c r="H217" s="109"/>
      <c r="I217" s="109"/>
      <c r="J217" s="109" t="s">
        <v>779</v>
      </c>
      <c r="K217" s="110"/>
      <c r="L217" s="110"/>
      <c r="M217" s="109" t="s">
        <v>779</v>
      </c>
      <c r="N217" s="109" t="s">
        <v>779</v>
      </c>
      <c r="O217" s="109" t="s">
        <v>779</v>
      </c>
      <c r="P217" s="95"/>
      <c r="Q217" s="95"/>
      <c r="R217" s="95"/>
      <c r="S217" s="95"/>
      <c r="T217" s="95"/>
      <c r="U217" s="95"/>
      <c r="V217" s="95"/>
      <c r="W217" s="95"/>
      <c r="X217" s="95"/>
      <c r="Y217" s="95"/>
    </row>
    <row r="218" spans="2:25" s="481" customFormat="1" hidden="1" x14ac:dyDescent="0.25">
      <c r="B218" s="113" t="str">
        <f ca="1">Supporto!F116</f>
        <v>IfcDoor</v>
      </c>
      <c r="C218" s="148" t="str">
        <f ca="1">Supporto!H116</f>
        <v>ElementoDatiAntincendio</v>
      </c>
      <c r="D218" s="148" t="str">
        <f ca="1">Supporto!K116</f>
        <v>ClassePropagazioneFiamma</v>
      </c>
      <c r="E218" s="125"/>
      <c r="F218" s="162"/>
      <c r="G218" s="110"/>
      <c r="H218" s="109"/>
      <c r="I218" s="109"/>
      <c r="J218" s="109" t="s">
        <v>779</v>
      </c>
      <c r="K218" s="110"/>
      <c r="L218" s="110"/>
      <c r="M218" s="109" t="s">
        <v>779</v>
      </c>
      <c r="N218" s="109" t="s">
        <v>779</v>
      </c>
      <c r="O218" s="109" t="s">
        <v>779</v>
      </c>
      <c r="P218" s="95"/>
      <c r="Q218" s="95"/>
      <c r="R218" s="95"/>
      <c r="S218" s="95"/>
      <c r="T218" s="95"/>
      <c r="U218" s="95"/>
      <c r="V218" s="95"/>
      <c r="W218" s="95"/>
      <c r="X218" s="95"/>
      <c r="Y218" s="95"/>
    </row>
    <row r="219" spans="2:25" s="481" customFormat="1" x14ac:dyDescent="0.25">
      <c r="B219" s="155" t="str">
        <f ca="1">Supporto!F117</f>
        <v>IfcDoor</v>
      </c>
      <c r="C219" s="147" t="str">
        <f ca="1">Supporto!H117</f>
        <v>ElementoDatiAntincendio</v>
      </c>
      <c r="D219" s="147" t="str">
        <f ca="1">Supporto!K117</f>
        <v>REI</v>
      </c>
      <c r="E219" s="125"/>
      <c r="F219" s="162"/>
      <c r="G219" s="110"/>
      <c r="H219" s="109"/>
      <c r="I219" s="109"/>
      <c r="J219" s="109" t="s">
        <v>779</v>
      </c>
      <c r="K219" s="110" t="s">
        <v>779</v>
      </c>
      <c r="L219" s="121" t="s">
        <v>779</v>
      </c>
      <c r="M219" s="109" t="s">
        <v>779</v>
      </c>
      <c r="N219" s="109" t="s">
        <v>779</v>
      </c>
      <c r="O219" s="109" t="s">
        <v>779</v>
      </c>
      <c r="P219" s="95"/>
      <c r="Q219" s="95"/>
      <c r="R219" s="95"/>
      <c r="S219" s="95"/>
      <c r="T219" s="95"/>
      <c r="U219" s="95"/>
      <c r="V219" s="95"/>
      <c r="W219" s="95"/>
      <c r="X219" s="95"/>
      <c r="Y219" s="95"/>
    </row>
    <row r="220" spans="2:25" s="481" customFormat="1" x14ac:dyDescent="0.25">
      <c r="B220" s="155" t="str">
        <f ca="1">Supporto!F118</f>
        <v>IfcDoor</v>
      </c>
      <c r="C220" s="148" t="str">
        <f ca="1">Supporto!H118</f>
        <v>ElementoDatiEnergetici</v>
      </c>
      <c r="D220" s="148" t="str">
        <f ca="1">Supporto!K118</f>
        <v>TrasmittanzaTermica</v>
      </c>
      <c r="E220" s="125"/>
      <c r="F220" s="162"/>
      <c r="G220" s="110"/>
      <c r="H220" s="109"/>
      <c r="I220" s="109"/>
      <c r="J220" s="109" t="s">
        <v>779</v>
      </c>
      <c r="K220" s="110"/>
      <c r="L220" s="109" t="s">
        <v>779</v>
      </c>
      <c r="M220" s="109" t="s">
        <v>779</v>
      </c>
      <c r="N220" s="109" t="s">
        <v>779</v>
      </c>
      <c r="O220" s="109" t="s">
        <v>779</v>
      </c>
      <c r="P220" s="95"/>
      <c r="Q220" s="95"/>
      <c r="R220" s="95"/>
      <c r="S220" s="95"/>
      <c r="T220" s="95"/>
      <c r="U220" s="95"/>
      <c r="V220" s="95"/>
      <c r="W220" s="95"/>
      <c r="X220" s="95"/>
      <c r="Y220" s="95"/>
    </row>
    <row r="221" spans="2:25" s="481" customFormat="1" x14ac:dyDescent="0.25">
      <c r="B221" s="155" t="str">
        <f ca="1">Supporto!F119</f>
        <v>IfcDoor</v>
      </c>
      <c r="C221" s="148" t="str">
        <f ca="1">Supporto!H119</f>
        <v>ElementoDatiEnergetici</v>
      </c>
      <c r="D221" s="148" t="str">
        <f ca="1">Supporto!K119</f>
        <v>ResistenzaTermica</v>
      </c>
      <c r="E221" s="125"/>
      <c r="F221" s="162"/>
      <c r="G221" s="110"/>
      <c r="H221" s="109"/>
      <c r="I221" s="109"/>
      <c r="J221" s="109" t="s">
        <v>779</v>
      </c>
      <c r="K221" s="110"/>
      <c r="L221" s="109" t="s">
        <v>779</v>
      </c>
      <c r="M221" s="109" t="s">
        <v>779</v>
      </c>
      <c r="N221" s="109" t="s">
        <v>779</v>
      </c>
      <c r="O221" s="109" t="s">
        <v>779</v>
      </c>
      <c r="P221" s="95"/>
      <c r="Q221" s="95"/>
      <c r="R221" s="95"/>
      <c r="S221" s="95"/>
      <c r="T221" s="95"/>
      <c r="U221" s="95"/>
      <c r="V221" s="95"/>
      <c r="W221" s="95"/>
      <c r="X221" s="95"/>
      <c r="Y221" s="95"/>
    </row>
    <row r="222" spans="2:25" s="481" customFormat="1" x14ac:dyDescent="0.25">
      <c r="B222" s="155" t="str">
        <f ca="1">Supporto!F120</f>
        <v>IfcDoor</v>
      </c>
      <c r="C222" s="148" t="str">
        <f ca="1">Supporto!H120</f>
        <v>ElementoCodifica</v>
      </c>
      <c r="D222" s="148" t="str">
        <f ca="1">Supporto!K120</f>
        <v>ClasseElementoTecnico</v>
      </c>
      <c r="E222" s="125"/>
      <c r="F222" s="162"/>
      <c r="G222" s="110"/>
      <c r="H222" s="109"/>
      <c r="I222" s="109" t="s">
        <v>779</v>
      </c>
      <c r="J222" s="109"/>
      <c r="K222" s="110" t="s">
        <v>779</v>
      </c>
      <c r="L222" s="109" t="s">
        <v>779</v>
      </c>
      <c r="M222" s="109" t="s">
        <v>779</v>
      </c>
      <c r="N222" s="109" t="s">
        <v>779</v>
      </c>
      <c r="O222" s="109" t="s">
        <v>779</v>
      </c>
      <c r="P222" s="95"/>
      <c r="Q222" s="95"/>
      <c r="R222" s="95"/>
      <c r="S222" s="95"/>
      <c r="T222" s="95"/>
      <c r="U222" s="95"/>
      <c r="V222" s="95"/>
      <c r="W222" s="95"/>
      <c r="X222" s="95"/>
      <c r="Y222" s="95"/>
    </row>
    <row r="223" spans="2:25" s="481" customFormat="1" x14ac:dyDescent="0.25">
      <c r="B223" s="155" t="str">
        <f ca="1">Supporto!F121</f>
        <v>IfcDoor</v>
      </c>
      <c r="C223" s="149" t="str">
        <f ca="1">Supporto!H121</f>
        <v>ElementoFase</v>
      </c>
      <c r="D223" s="149" t="str">
        <f ca="1">Supporto!K121</f>
        <v>Stato</v>
      </c>
      <c r="E223" s="125"/>
      <c r="F223" s="162"/>
      <c r="G223" s="522"/>
      <c r="H223" s="514"/>
      <c r="I223" s="109" t="s">
        <v>779</v>
      </c>
      <c r="J223" s="109"/>
      <c r="K223" s="110" t="s">
        <v>779</v>
      </c>
      <c r="L223" s="116" t="s">
        <v>779</v>
      </c>
      <c r="M223" s="109" t="s">
        <v>779</v>
      </c>
      <c r="N223" s="109" t="s">
        <v>779</v>
      </c>
      <c r="O223" s="109" t="s">
        <v>779</v>
      </c>
      <c r="P223" s="95"/>
      <c r="Q223" s="95"/>
      <c r="R223" s="95"/>
      <c r="S223" s="95"/>
      <c r="T223" s="95"/>
      <c r="U223" s="95"/>
      <c r="V223" s="95"/>
      <c r="W223" s="95"/>
      <c r="X223" s="95"/>
      <c r="Y223" s="95"/>
    </row>
    <row r="224" spans="2:25" s="481" customFormat="1" hidden="1" x14ac:dyDescent="0.25">
      <c r="B224" s="113" t="str">
        <f ca="1">Supporto!F122</f>
        <v>IfcDoor</v>
      </c>
      <c r="C224" s="148" t="str">
        <f ca="1">Supporto!H122</f>
        <v>ElementoDocumenti</v>
      </c>
      <c r="D224" s="148" t="str">
        <f ca="1">Supporto!K122</f>
        <v>MUM</v>
      </c>
      <c r="E224" s="125"/>
      <c r="F224" s="162"/>
      <c r="G224" s="110"/>
      <c r="H224" s="109"/>
      <c r="I224" s="109"/>
      <c r="J224" s="109"/>
      <c r="K224" s="110"/>
      <c r="L224" s="110"/>
      <c r="M224" s="109"/>
      <c r="N224" s="109" t="s">
        <v>779</v>
      </c>
      <c r="O224" s="109" t="s">
        <v>779</v>
      </c>
      <c r="P224" s="95"/>
      <c r="Q224" s="95"/>
      <c r="R224" s="95"/>
      <c r="S224" s="95"/>
      <c r="T224" s="95"/>
      <c r="U224" s="95"/>
      <c r="V224" s="95"/>
      <c r="W224" s="95"/>
      <c r="X224" s="95"/>
      <c r="Y224" s="95"/>
    </row>
    <row r="225" spans="2:25" s="481" customFormat="1" hidden="1" x14ac:dyDescent="0.25">
      <c r="B225" s="113" t="str">
        <f ca="1">Supporto!F123</f>
        <v>IfcDoor</v>
      </c>
      <c r="C225" s="148" t="str">
        <f ca="1">Supporto!H123</f>
        <v>ElementoDocumenti</v>
      </c>
      <c r="D225" s="148" t="str">
        <f ca="1">Supporto!K123</f>
        <v>SchedaTecnica</v>
      </c>
      <c r="E225" s="125"/>
      <c r="F225" s="162"/>
      <c r="G225" s="110"/>
      <c r="H225" s="109"/>
      <c r="I225" s="109"/>
      <c r="J225" s="109"/>
      <c r="K225" s="110"/>
      <c r="L225" s="110"/>
      <c r="M225" s="109" t="s">
        <v>779</v>
      </c>
      <c r="N225" s="109" t="s">
        <v>779</v>
      </c>
      <c r="O225" s="109" t="s">
        <v>779</v>
      </c>
      <c r="P225" s="95"/>
      <c r="Q225" s="95"/>
      <c r="R225" s="95"/>
      <c r="S225" s="95"/>
      <c r="T225" s="95"/>
      <c r="U225" s="95"/>
      <c r="V225" s="95"/>
      <c r="W225" s="95"/>
      <c r="X225" s="95"/>
      <c r="Y225" s="95"/>
    </row>
    <row r="226" spans="2:25" s="481" customFormat="1" hidden="1" x14ac:dyDescent="0.25">
      <c r="B226" s="113" t="str">
        <f ca="1">Supporto!F124</f>
        <v>IfcDoor</v>
      </c>
      <c r="C226" s="148" t="str">
        <f ca="1">Supporto!H124</f>
        <v>ElementoDocumenti</v>
      </c>
      <c r="D226" s="148" t="str">
        <f ca="1">Supporto!K124</f>
        <v>Website</v>
      </c>
      <c r="E226" s="125"/>
      <c r="F226" s="162"/>
      <c r="G226" s="110"/>
      <c r="H226" s="109"/>
      <c r="I226" s="109"/>
      <c r="J226" s="109"/>
      <c r="K226" s="110"/>
      <c r="L226" s="110"/>
      <c r="M226" s="109" t="s">
        <v>779</v>
      </c>
      <c r="N226" s="109" t="s">
        <v>779</v>
      </c>
      <c r="O226" s="109" t="s">
        <v>779</v>
      </c>
      <c r="P226" s="95"/>
      <c r="Q226" s="95"/>
      <c r="R226" s="95"/>
      <c r="S226" s="95"/>
      <c r="T226" s="95"/>
      <c r="U226" s="95"/>
      <c r="V226" s="95"/>
      <c r="W226" s="95"/>
      <c r="X226" s="95"/>
      <c r="Y226" s="95"/>
    </row>
    <row r="227" spans="2:25" s="481" customFormat="1" hidden="1" x14ac:dyDescent="0.25">
      <c r="B227" s="113" t="str">
        <f ca="1">Supporto!F125</f>
        <v>IfcDoor</v>
      </c>
      <c r="C227" s="148" t="str">
        <f ca="1">Supporto!H125</f>
        <v>ElementoDocumenti</v>
      </c>
      <c r="D227" s="148" t="str">
        <f ca="1">Supporto!K125</f>
        <v>CertProd</v>
      </c>
      <c r="E227" s="125"/>
      <c r="F227" s="162"/>
      <c r="G227" s="110"/>
      <c r="H227" s="109"/>
      <c r="I227" s="109"/>
      <c r="J227" s="109"/>
      <c r="K227" s="110"/>
      <c r="L227" s="110"/>
      <c r="M227" s="109" t="s">
        <v>779</v>
      </c>
      <c r="N227" s="109" t="s">
        <v>779</v>
      </c>
      <c r="O227" s="109" t="s">
        <v>779</v>
      </c>
      <c r="P227" s="95"/>
      <c r="Q227" s="95"/>
      <c r="R227" s="95"/>
      <c r="S227" s="95"/>
      <c r="T227" s="95"/>
      <c r="U227" s="95"/>
      <c r="V227" s="95"/>
      <c r="W227" s="95"/>
      <c r="X227" s="95"/>
      <c r="Y227" s="95"/>
    </row>
    <row r="228" spans="2:25" s="481" customFormat="1" hidden="1" x14ac:dyDescent="0.25">
      <c r="B228" s="113" t="str">
        <f ca="1">Supporto!F126</f>
        <v>IfcDoor</v>
      </c>
      <c r="C228" s="148" t="str">
        <f ca="1">Supporto!H126</f>
        <v>ElementoDocumenti</v>
      </c>
      <c r="D228" s="148" t="str">
        <f ca="1">Supporto!K126</f>
        <v>SertSupl</v>
      </c>
      <c r="E228" s="125"/>
      <c r="F228" s="162"/>
      <c r="G228" s="110"/>
      <c r="H228" s="109"/>
      <c r="I228" s="109"/>
      <c r="J228" s="109"/>
      <c r="K228" s="110"/>
      <c r="L228" s="110"/>
      <c r="M228" s="109"/>
      <c r="N228" s="109" t="s">
        <v>779</v>
      </c>
      <c r="O228" s="109" t="s">
        <v>779</v>
      </c>
      <c r="P228" s="95"/>
      <c r="Q228" s="95"/>
      <c r="R228" s="95"/>
      <c r="S228" s="95"/>
      <c r="T228" s="95"/>
      <c r="U228" s="95"/>
      <c r="V228" s="95"/>
      <c r="W228" s="95"/>
      <c r="X228" s="95"/>
      <c r="Y228" s="95"/>
    </row>
    <row r="229" spans="2:25" s="481" customFormat="1" hidden="1" x14ac:dyDescent="0.25">
      <c r="B229" s="113" t="str">
        <f ca="1">Supporto!F127</f>
        <v>IfcDoor</v>
      </c>
      <c r="C229" s="148" t="str">
        <f ca="1">Supporto!H127</f>
        <v>ElementoDocumenti</v>
      </c>
      <c r="D229" s="148" t="str">
        <f ca="1">Supporto!K127</f>
        <v>CertOmo</v>
      </c>
      <c r="E229" s="125"/>
      <c r="F229" s="162"/>
      <c r="G229" s="110"/>
      <c r="H229" s="109"/>
      <c r="I229" s="109"/>
      <c r="J229" s="109"/>
      <c r="K229" s="110"/>
      <c r="L229" s="110"/>
      <c r="M229" s="109"/>
      <c r="N229" s="109" t="s">
        <v>779</v>
      </c>
      <c r="O229" s="109" t="s">
        <v>779</v>
      </c>
      <c r="P229" s="95"/>
      <c r="Q229" s="95"/>
      <c r="R229" s="95"/>
      <c r="S229" s="95"/>
      <c r="T229" s="95"/>
      <c r="U229" s="95"/>
      <c r="V229" s="95"/>
      <c r="W229" s="95"/>
      <c r="X229" s="95"/>
      <c r="Y229" s="95"/>
    </row>
    <row r="230" spans="2:25" s="481" customFormat="1" hidden="1" x14ac:dyDescent="0.25">
      <c r="B230" s="113" t="str">
        <f ca="1">Supporto!F128</f>
        <v>IfcDoor</v>
      </c>
      <c r="C230" s="148" t="str">
        <f ca="1">Supporto!H128</f>
        <v>ElementoDocumenti</v>
      </c>
      <c r="D230" s="148" t="str">
        <f ca="1">Supporto!K128</f>
        <v>SchedaMontaggio</v>
      </c>
      <c r="E230" s="125"/>
      <c r="F230" s="162"/>
      <c r="G230" s="110"/>
      <c r="H230" s="109"/>
      <c r="I230" s="109"/>
      <c r="J230" s="109"/>
      <c r="K230" s="110"/>
      <c r="L230" s="110"/>
      <c r="M230" s="109"/>
      <c r="N230" s="109" t="s">
        <v>779</v>
      </c>
      <c r="O230" s="109" t="s">
        <v>779</v>
      </c>
      <c r="P230" s="95"/>
      <c r="Q230" s="95"/>
      <c r="R230" s="95"/>
      <c r="S230" s="95"/>
      <c r="T230" s="95"/>
      <c r="U230" s="95"/>
      <c r="V230" s="95"/>
      <c r="W230" s="95"/>
      <c r="X230" s="95"/>
      <c r="Y230" s="95"/>
    </row>
    <row r="231" spans="2:25" s="481" customFormat="1" hidden="1" x14ac:dyDescent="0.25">
      <c r="B231" s="113" t="str">
        <f ca="1">Supporto!F129</f>
        <v>IfcDoor</v>
      </c>
      <c r="C231" s="148" t="str">
        <f ca="1">Supporto!H129</f>
        <v>ElementoDocumenti</v>
      </c>
      <c r="D231" s="148" t="str">
        <f ca="1">Supporto!K129</f>
        <v>Installazione</v>
      </c>
      <c r="E231" s="125"/>
      <c r="F231" s="162"/>
      <c r="G231" s="110"/>
      <c r="H231" s="109"/>
      <c r="I231" s="109"/>
      <c r="J231" s="109"/>
      <c r="K231" s="110"/>
      <c r="L231" s="110"/>
      <c r="M231" s="109"/>
      <c r="N231" s="109" t="s">
        <v>779</v>
      </c>
      <c r="O231" s="109" t="s">
        <v>779</v>
      </c>
      <c r="P231" s="95"/>
      <c r="Q231" s="95"/>
      <c r="R231" s="95"/>
      <c r="S231" s="95"/>
      <c r="T231" s="95"/>
      <c r="U231" s="95"/>
      <c r="V231" s="95"/>
      <c r="W231" s="95"/>
      <c r="X231" s="95"/>
      <c r="Y231" s="95"/>
    </row>
    <row r="232" spans="2:25" s="481" customFormat="1" hidden="1" x14ac:dyDescent="0.25">
      <c r="B232" s="113" t="str">
        <f ca="1">Supporto!F130</f>
        <v>IfcDoor</v>
      </c>
      <c r="C232" s="148" t="str">
        <f ca="1">Supporto!H130</f>
        <v>ElementoDocumenti</v>
      </c>
      <c r="D232" s="148" t="str">
        <f ca="1">Supporto!K130</f>
        <v>MatSupp</v>
      </c>
      <c r="E232" s="125"/>
      <c r="F232" s="162"/>
      <c r="G232" s="110"/>
      <c r="H232" s="109"/>
      <c r="I232" s="109"/>
      <c r="J232" s="109"/>
      <c r="K232" s="110"/>
      <c r="L232" s="110"/>
      <c r="M232" s="109"/>
      <c r="N232" s="109" t="s">
        <v>779</v>
      </c>
      <c r="O232" s="109" t="s">
        <v>779</v>
      </c>
      <c r="P232" s="95"/>
      <c r="Q232" s="95"/>
      <c r="R232" s="95"/>
      <c r="S232" s="95"/>
      <c r="T232" s="95"/>
      <c r="U232" s="95"/>
      <c r="V232" s="95"/>
      <c r="W232" s="95"/>
      <c r="X232" s="95"/>
      <c r="Y232" s="95"/>
    </row>
    <row r="233" spans="2:25" s="481" customFormat="1" x14ac:dyDescent="0.25">
      <c r="B233" s="155" t="str">
        <f ca="1">Supporto!F131</f>
        <v>IfcRoof</v>
      </c>
      <c r="C233" s="155" t="str">
        <f ca="1">Supporto!H131</f>
        <v>ElementoDatiAnagrafici</v>
      </c>
      <c r="D233" s="155" t="str">
        <f ca="1">Supporto!K131</f>
        <v>Descrizione</v>
      </c>
      <c r="E233" s="125"/>
      <c r="F233" s="162"/>
      <c r="G233" s="110"/>
      <c r="H233" s="109"/>
      <c r="I233" s="109" t="s">
        <v>779</v>
      </c>
      <c r="J233" s="109"/>
      <c r="K233" s="110" t="s">
        <v>779</v>
      </c>
      <c r="L233" s="135" t="s">
        <v>779</v>
      </c>
      <c r="M233" s="109" t="s">
        <v>779</v>
      </c>
      <c r="N233" s="109" t="s">
        <v>779</v>
      </c>
      <c r="O233" s="109" t="s">
        <v>779</v>
      </c>
      <c r="P233" s="95"/>
      <c r="Q233" s="95"/>
      <c r="R233" s="95"/>
      <c r="S233" s="95"/>
      <c r="T233" s="95"/>
      <c r="U233" s="95"/>
      <c r="V233" s="95"/>
      <c r="W233" s="95"/>
      <c r="X233" s="95"/>
      <c r="Y233" s="95"/>
    </row>
    <row r="234" spans="2:25" s="481" customFormat="1" hidden="1" x14ac:dyDescent="0.25">
      <c r="B234" s="113" t="str">
        <f ca="1">Supporto!F132</f>
        <v>IfcRoof</v>
      </c>
      <c r="C234" s="148" t="str">
        <f ca="1">Supporto!H132</f>
        <v>ElementoDatiQualitativi</v>
      </c>
      <c r="D234" s="148" t="str">
        <f ca="1">Supporto!K132</f>
        <v>IndicePrestazioneAcustica</v>
      </c>
      <c r="E234" s="125"/>
      <c r="F234" s="162"/>
      <c r="G234" s="110"/>
      <c r="H234" s="109"/>
      <c r="I234" s="109"/>
      <c r="J234" s="109" t="s">
        <v>779</v>
      </c>
      <c r="K234" s="110"/>
      <c r="L234" s="110"/>
      <c r="M234" s="109" t="s">
        <v>779</v>
      </c>
      <c r="N234" s="109" t="s">
        <v>779</v>
      </c>
      <c r="O234" s="109" t="s">
        <v>779</v>
      </c>
      <c r="P234" s="95"/>
      <c r="Q234" s="95"/>
      <c r="R234" s="95"/>
      <c r="S234" s="95"/>
      <c r="T234" s="95"/>
      <c r="U234" s="95"/>
      <c r="V234" s="95"/>
      <c r="W234" s="95"/>
      <c r="X234" s="95"/>
      <c r="Y234" s="95"/>
    </row>
    <row r="235" spans="2:25" s="481" customFormat="1" x14ac:dyDescent="0.25">
      <c r="B235" s="155" t="str">
        <f ca="1">Supporto!F133</f>
        <v>IfcRoof</v>
      </c>
      <c r="C235" s="147" t="str">
        <f ca="1">Supporto!H133</f>
        <v>ElementoDatiQualitativi</v>
      </c>
      <c r="D235" s="147" t="str">
        <f ca="1">Supporto!K133</f>
        <v>Esterno</v>
      </c>
      <c r="E235" s="125"/>
      <c r="F235" s="162"/>
      <c r="G235" s="110"/>
      <c r="H235" s="109"/>
      <c r="I235" s="109" t="s">
        <v>779</v>
      </c>
      <c r="J235" s="109"/>
      <c r="K235" s="110" t="s">
        <v>779</v>
      </c>
      <c r="L235" s="121" t="s">
        <v>779</v>
      </c>
      <c r="M235" s="109" t="s">
        <v>779</v>
      </c>
      <c r="N235" s="109" t="s">
        <v>779</v>
      </c>
      <c r="O235" s="109" t="s">
        <v>779</v>
      </c>
      <c r="P235" s="95"/>
      <c r="Q235" s="95"/>
      <c r="R235" s="95"/>
      <c r="S235" s="95"/>
      <c r="T235" s="95"/>
      <c r="U235" s="95"/>
      <c r="V235" s="95"/>
      <c r="W235" s="95"/>
      <c r="X235" s="95"/>
      <c r="Y235" s="95"/>
    </row>
    <row r="236" spans="2:25" s="481" customFormat="1" x14ac:dyDescent="0.25">
      <c r="B236" s="155" t="str">
        <f ca="1">Supporto!F134</f>
        <v>IfcRoof</v>
      </c>
      <c r="C236" s="149" t="str">
        <f ca="1">Supporto!H134</f>
        <v>ElementoDatiQualitativi</v>
      </c>
      <c r="D236" s="149" t="str">
        <f ca="1">Supporto!K134</f>
        <v>Tipologia costruttiva</v>
      </c>
      <c r="E236" s="125"/>
      <c r="F236" s="162"/>
      <c r="G236" s="110"/>
      <c r="H236" s="109" t="s">
        <v>779</v>
      </c>
      <c r="I236" s="109"/>
      <c r="J236" s="514"/>
      <c r="K236" s="110" t="s">
        <v>779</v>
      </c>
      <c r="L236" s="116" t="s">
        <v>779</v>
      </c>
      <c r="M236" s="109" t="s">
        <v>779</v>
      </c>
      <c r="N236" s="109" t="s">
        <v>779</v>
      </c>
      <c r="O236" s="109" t="s">
        <v>779</v>
      </c>
      <c r="P236" s="95"/>
      <c r="Q236" s="95"/>
      <c r="R236" s="95"/>
      <c r="S236" s="95"/>
      <c r="T236" s="95"/>
      <c r="U236" s="95"/>
      <c r="V236" s="95"/>
      <c r="W236" s="95"/>
      <c r="X236" s="95"/>
      <c r="Y236" s="95"/>
    </row>
    <row r="237" spans="2:25" s="481" customFormat="1" hidden="1" x14ac:dyDescent="0.25">
      <c r="B237" s="113" t="str">
        <f ca="1">Supporto!F135</f>
        <v>IfcRoof</v>
      </c>
      <c r="C237" s="148" t="str">
        <f ca="1">Supporto!H135</f>
        <v>ElementoDatiQualitativi</v>
      </c>
      <c r="D237" s="148" t="str">
        <f ca="1">Supporto!K135</f>
        <v>Criticità Riscontrata</v>
      </c>
      <c r="E237" s="125"/>
      <c r="F237" s="162"/>
      <c r="G237" s="110"/>
      <c r="H237" s="109"/>
      <c r="I237" s="109"/>
      <c r="J237" s="109" t="s">
        <v>779</v>
      </c>
      <c r="K237" s="110"/>
      <c r="L237" s="110"/>
      <c r="M237" s="109"/>
      <c r="N237" s="109" t="s">
        <v>779</v>
      </c>
      <c r="O237" s="109" t="s">
        <v>779</v>
      </c>
      <c r="P237" s="95"/>
      <c r="Q237" s="95"/>
      <c r="R237" s="95"/>
      <c r="S237" s="95"/>
      <c r="T237" s="95"/>
      <c r="U237" s="95"/>
      <c r="V237" s="95"/>
      <c r="W237" s="95"/>
      <c r="X237" s="95"/>
      <c r="Y237" s="95"/>
    </row>
    <row r="238" spans="2:25" s="481" customFormat="1" hidden="1" x14ac:dyDescent="0.25">
      <c r="B238" s="113" t="str">
        <f ca="1">Supporto!F136</f>
        <v>IfcRoof</v>
      </c>
      <c r="C238" s="148" t="str">
        <f ca="1">Supporto!H136</f>
        <v>ElementoDatiAntincendio</v>
      </c>
      <c r="D238" s="148" t="str">
        <f ca="1">Supporto!K136</f>
        <v>Combustibile</v>
      </c>
      <c r="E238" s="125"/>
      <c r="F238" s="162"/>
      <c r="G238" s="110"/>
      <c r="H238" s="109"/>
      <c r="I238" s="109"/>
      <c r="J238" s="109" t="s">
        <v>779</v>
      </c>
      <c r="K238" s="110"/>
      <c r="L238" s="110"/>
      <c r="M238" s="109" t="s">
        <v>779</v>
      </c>
      <c r="N238" s="109" t="s">
        <v>779</v>
      </c>
      <c r="O238" s="109" t="s">
        <v>779</v>
      </c>
      <c r="P238" s="95"/>
      <c r="Q238" s="95"/>
      <c r="R238" s="95"/>
      <c r="S238" s="95"/>
      <c r="T238" s="95"/>
      <c r="U238" s="95"/>
      <c r="V238" s="95"/>
      <c r="W238" s="95"/>
      <c r="X238" s="95"/>
      <c r="Y238" s="95"/>
    </row>
    <row r="239" spans="2:25" s="481" customFormat="1" hidden="1" x14ac:dyDescent="0.25">
      <c r="B239" s="113" t="str">
        <f ca="1">Supporto!F137</f>
        <v>IfcRoof</v>
      </c>
      <c r="C239" s="148" t="str">
        <f ca="1">Supporto!H137</f>
        <v>ElementoDatiAntincendio</v>
      </c>
      <c r="D239" s="148" t="str">
        <f ca="1">Supporto!K137</f>
        <v>ClassePropagazioneFiamma</v>
      </c>
      <c r="E239" s="125"/>
      <c r="F239" s="162"/>
      <c r="G239" s="110"/>
      <c r="H239" s="109"/>
      <c r="I239" s="109"/>
      <c r="J239" s="109" t="s">
        <v>779</v>
      </c>
      <c r="K239" s="110"/>
      <c r="L239" s="110"/>
      <c r="M239" s="109" t="s">
        <v>779</v>
      </c>
      <c r="N239" s="109" t="s">
        <v>779</v>
      </c>
      <c r="O239" s="109" t="s">
        <v>779</v>
      </c>
      <c r="P239" s="95"/>
      <c r="Q239" s="95"/>
      <c r="R239" s="95"/>
      <c r="S239" s="95"/>
      <c r="T239" s="95"/>
      <c r="U239" s="95"/>
      <c r="V239" s="95"/>
      <c r="W239" s="95"/>
      <c r="X239" s="95"/>
      <c r="Y239" s="95"/>
    </row>
    <row r="240" spans="2:25" s="481" customFormat="1" x14ac:dyDescent="0.25">
      <c r="B240" s="155" t="str">
        <f ca="1">Supporto!F138</f>
        <v>IfcRoof</v>
      </c>
      <c r="C240" s="147" t="str">
        <f ca="1">Supporto!H138</f>
        <v>ElementoDatiAntincendio</v>
      </c>
      <c r="D240" s="147" t="str">
        <f ca="1">Supporto!K138</f>
        <v>REI</v>
      </c>
      <c r="E240" s="125"/>
      <c r="F240" s="162"/>
      <c r="G240" s="110"/>
      <c r="H240" s="109"/>
      <c r="I240" s="109"/>
      <c r="J240" s="109" t="s">
        <v>779</v>
      </c>
      <c r="K240" s="110" t="s">
        <v>779</v>
      </c>
      <c r="L240" s="121" t="s">
        <v>779</v>
      </c>
      <c r="M240" s="109" t="s">
        <v>779</v>
      </c>
      <c r="N240" s="109" t="s">
        <v>779</v>
      </c>
      <c r="O240" s="109" t="s">
        <v>779</v>
      </c>
      <c r="P240" s="95"/>
      <c r="Q240" s="95"/>
      <c r="R240" s="95"/>
      <c r="S240" s="95"/>
      <c r="T240" s="95"/>
      <c r="U240" s="95"/>
      <c r="V240" s="95"/>
      <c r="W240" s="95"/>
      <c r="X240" s="95"/>
      <c r="Y240" s="95"/>
    </row>
    <row r="241" spans="2:25" s="481" customFormat="1" x14ac:dyDescent="0.25">
      <c r="B241" s="155" t="str">
        <f ca="1">Supporto!F139</f>
        <v>IfcRoof</v>
      </c>
      <c r="C241" s="148" t="str">
        <f ca="1">Supporto!H139</f>
        <v>ElementoDatiEnergetici</v>
      </c>
      <c r="D241" s="148" t="str">
        <f ca="1">Supporto!K139</f>
        <v>TrasmittanzaTermica</v>
      </c>
      <c r="E241" s="125"/>
      <c r="F241" s="162"/>
      <c r="G241" s="110"/>
      <c r="H241" s="109"/>
      <c r="I241" s="109"/>
      <c r="J241" s="109" t="s">
        <v>779</v>
      </c>
      <c r="K241" s="110" t="s">
        <v>779</v>
      </c>
      <c r="L241" s="109" t="s">
        <v>779</v>
      </c>
      <c r="M241" s="109" t="s">
        <v>779</v>
      </c>
      <c r="N241" s="109" t="s">
        <v>779</v>
      </c>
      <c r="O241" s="109" t="s">
        <v>779</v>
      </c>
      <c r="P241" s="95"/>
      <c r="Q241" s="95"/>
      <c r="R241" s="95"/>
      <c r="S241" s="95"/>
      <c r="T241" s="95"/>
      <c r="U241" s="95"/>
      <c r="V241" s="95"/>
      <c r="W241" s="95"/>
      <c r="X241" s="95"/>
      <c r="Y241" s="95"/>
    </row>
    <row r="242" spans="2:25" s="481" customFormat="1" x14ac:dyDescent="0.25">
      <c r="B242" s="155" t="str">
        <f ca="1">Supporto!F140</f>
        <v>IfcRoof</v>
      </c>
      <c r="C242" s="148" t="str">
        <f ca="1">Supporto!H140</f>
        <v>ElementoDatiEnergetici</v>
      </c>
      <c r="D242" s="148" t="str">
        <f ca="1">Supporto!K140</f>
        <v>ResistenzaTermica</v>
      </c>
      <c r="E242" s="125"/>
      <c r="F242" s="162"/>
      <c r="G242" s="110"/>
      <c r="H242" s="109"/>
      <c r="I242" s="109"/>
      <c r="J242" s="109" t="s">
        <v>779</v>
      </c>
      <c r="K242" s="110" t="s">
        <v>779</v>
      </c>
      <c r="L242" s="109" t="s">
        <v>779</v>
      </c>
      <c r="M242" s="109" t="s">
        <v>779</v>
      </c>
      <c r="N242" s="109" t="s">
        <v>779</v>
      </c>
      <c r="O242" s="109" t="s">
        <v>779</v>
      </c>
      <c r="P242" s="95"/>
      <c r="Q242" s="95"/>
      <c r="R242" s="95"/>
      <c r="S242" s="95"/>
      <c r="T242" s="95"/>
      <c r="U242" s="95"/>
      <c r="V242" s="95"/>
      <c r="W242" s="95"/>
      <c r="X242" s="95"/>
      <c r="Y242" s="95"/>
    </row>
    <row r="243" spans="2:25" s="481" customFormat="1" x14ac:dyDescent="0.25">
      <c r="B243" s="155" t="str">
        <f ca="1">Supporto!F141</f>
        <v>IfcRoof</v>
      </c>
      <c r="C243" s="148" t="str">
        <f ca="1">Supporto!H141</f>
        <v>ElementoCodifica</v>
      </c>
      <c r="D243" s="148" t="str">
        <f ca="1">Supporto!K141</f>
        <v>ClasseElementoTecnico</v>
      </c>
      <c r="E243" s="125"/>
      <c r="F243" s="162"/>
      <c r="G243" s="110"/>
      <c r="H243" s="109"/>
      <c r="I243" s="109" t="s">
        <v>779</v>
      </c>
      <c r="J243" s="109"/>
      <c r="K243" s="110" t="s">
        <v>779</v>
      </c>
      <c r="L243" s="109" t="s">
        <v>779</v>
      </c>
      <c r="M243" s="109" t="s">
        <v>779</v>
      </c>
      <c r="N243" s="109" t="s">
        <v>779</v>
      </c>
      <c r="O243" s="109" t="s">
        <v>779</v>
      </c>
      <c r="P243" s="95"/>
      <c r="Q243" s="95"/>
      <c r="R243" s="95"/>
      <c r="S243" s="95"/>
      <c r="T243" s="95"/>
      <c r="U243" s="95"/>
      <c r="V243" s="95"/>
      <c r="W243" s="95"/>
      <c r="X243" s="95"/>
      <c r="Y243" s="95"/>
    </row>
    <row r="244" spans="2:25" s="481" customFormat="1" x14ac:dyDescent="0.25">
      <c r="B244" s="155" t="str">
        <f ca="1">Supporto!F142</f>
        <v>IfcRoof</v>
      </c>
      <c r="C244" s="149" t="str">
        <f ca="1">Supporto!H142</f>
        <v>ElementoFase</v>
      </c>
      <c r="D244" s="149" t="str">
        <f ca="1">Supporto!K142</f>
        <v>Stato</v>
      </c>
      <c r="E244" s="125"/>
      <c r="F244" s="162"/>
      <c r="G244" s="522"/>
      <c r="H244" s="514"/>
      <c r="I244" s="109" t="s">
        <v>779</v>
      </c>
      <c r="J244" s="109"/>
      <c r="K244" s="110" t="s">
        <v>779</v>
      </c>
      <c r="L244" s="116" t="s">
        <v>779</v>
      </c>
      <c r="M244" s="109" t="s">
        <v>779</v>
      </c>
      <c r="N244" s="109" t="s">
        <v>779</v>
      </c>
      <c r="O244" s="109" t="s">
        <v>779</v>
      </c>
      <c r="P244" s="95"/>
      <c r="Q244" s="95"/>
      <c r="R244" s="95"/>
      <c r="S244" s="95"/>
      <c r="T244" s="95"/>
      <c r="U244" s="95"/>
      <c r="V244" s="95"/>
      <c r="W244" s="95"/>
      <c r="X244" s="95"/>
      <c r="Y244" s="95"/>
    </row>
    <row r="245" spans="2:25" s="481" customFormat="1" hidden="1" x14ac:dyDescent="0.25">
      <c r="B245" s="113" t="str">
        <f ca="1">Supporto!F143</f>
        <v>IfcRoof</v>
      </c>
      <c r="C245" s="148" t="str">
        <f ca="1">Supporto!H143</f>
        <v>ElementoDocumenti</v>
      </c>
      <c r="D245" s="148" t="str">
        <f ca="1">Supporto!K143</f>
        <v>Collaudo</v>
      </c>
      <c r="E245" s="125"/>
      <c r="F245" s="162"/>
      <c r="G245" s="110"/>
      <c r="H245" s="109" t="s">
        <v>779</v>
      </c>
      <c r="I245" s="514"/>
      <c r="J245" s="514"/>
      <c r="K245" s="110"/>
      <c r="L245" s="110"/>
      <c r="M245" s="109"/>
      <c r="N245" s="109" t="s">
        <v>779</v>
      </c>
      <c r="O245" s="109" t="s">
        <v>779</v>
      </c>
      <c r="P245" s="95"/>
      <c r="Q245" s="95"/>
      <c r="R245" s="95"/>
      <c r="S245" s="95"/>
      <c r="T245" s="95"/>
      <c r="U245" s="95"/>
      <c r="V245" s="95"/>
      <c r="W245" s="95"/>
      <c r="X245" s="95"/>
      <c r="Y245" s="95"/>
    </row>
    <row r="246" spans="2:25" s="481" customFormat="1" hidden="1" x14ac:dyDescent="0.25">
      <c r="B246" s="115" t="str">
        <f ca="1">Supporto!F144</f>
        <v>IfcRoof</v>
      </c>
      <c r="C246" s="149" t="str">
        <f ca="1">Supporto!H144</f>
        <v>ElementoDocumenti</v>
      </c>
      <c r="D246" s="149" t="str">
        <f ca="1">Supporto!K144</f>
        <v>Conformità</v>
      </c>
      <c r="E246" s="124"/>
      <c r="F246" s="163"/>
      <c r="G246" s="117"/>
      <c r="H246" s="116" t="s">
        <v>779</v>
      </c>
      <c r="I246" s="116"/>
      <c r="J246" s="513"/>
      <c r="K246" s="117"/>
      <c r="L246" s="117"/>
      <c r="M246" s="116"/>
      <c r="N246" s="116" t="s">
        <v>779</v>
      </c>
      <c r="O246" s="116" t="s">
        <v>779</v>
      </c>
      <c r="P246" s="95"/>
      <c r="Q246" s="95"/>
      <c r="R246" s="95"/>
      <c r="S246" s="95"/>
      <c r="T246" s="95"/>
      <c r="U246" s="95"/>
      <c r="V246" s="95"/>
      <c r="W246" s="95"/>
      <c r="X246" s="95"/>
      <c r="Y246" s="95"/>
    </row>
    <row r="247" spans="2:25" s="481" customFormat="1" hidden="1" x14ac:dyDescent="0.25">
      <c r="B247" s="113" t="str">
        <f ca="1">Supporto!F145</f>
        <v>IfcWindow</v>
      </c>
      <c r="C247" s="148" t="str">
        <f ca="1">Supporto!H145</f>
        <v>ElementoDatiAnagrafici</v>
      </c>
      <c r="D247" s="148" t="str">
        <f ca="1">Supporto!K145</f>
        <v>Numero_di_serie</v>
      </c>
      <c r="E247" s="125"/>
      <c r="F247" s="162"/>
      <c r="G247" s="110"/>
      <c r="H247" s="109"/>
      <c r="I247" s="109"/>
      <c r="J247" s="109"/>
      <c r="K247" s="110"/>
      <c r="L247" s="110"/>
      <c r="M247" s="109"/>
      <c r="N247" s="109" t="s">
        <v>779</v>
      </c>
      <c r="O247" s="109" t="s">
        <v>779</v>
      </c>
      <c r="P247" s="95"/>
      <c r="Q247" s="95"/>
      <c r="R247" s="95"/>
      <c r="S247" s="95"/>
      <c r="T247" s="95"/>
      <c r="U247" s="95"/>
      <c r="V247" s="95"/>
      <c r="W247" s="95"/>
      <c r="X247" s="95"/>
      <c r="Y247" s="95"/>
    </row>
    <row r="248" spans="2:25" s="481" customFormat="1" hidden="1" x14ac:dyDescent="0.25">
      <c r="B248" s="113" t="str">
        <f ca="1">Supporto!F146</f>
        <v>IfcWindow</v>
      </c>
      <c r="C248" s="148" t="str">
        <f ca="1">Supporto!H146</f>
        <v>ElementoDatiAnagrafici</v>
      </c>
      <c r="D248" s="148" t="str">
        <f ca="1">Supporto!K146</f>
        <v>Fornitore</v>
      </c>
      <c r="E248" s="125"/>
      <c r="F248" s="162"/>
      <c r="G248" s="110"/>
      <c r="H248" s="109"/>
      <c r="I248" s="109"/>
      <c r="J248" s="109"/>
      <c r="K248" s="110"/>
      <c r="L248" s="110"/>
      <c r="M248" s="109"/>
      <c r="N248" s="109" t="s">
        <v>779</v>
      </c>
      <c r="O248" s="109" t="s">
        <v>779</v>
      </c>
      <c r="P248" s="95"/>
      <c r="Q248" s="95"/>
      <c r="R248" s="95"/>
      <c r="S248" s="95"/>
      <c r="T248" s="95"/>
      <c r="U248" s="95"/>
      <c r="V248" s="95"/>
      <c r="W248" s="95"/>
      <c r="X248" s="95"/>
      <c r="Y248" s="95"/>
    </row>
    <row r="249" spans="2:25" s="481" customFormat="1" hidden="1" x14ac:dyDescent="0.25">
      <c r="B249" s="113" t="str">
        <f ca="1">Supporto!F147</f>
        <v>IfcWindow</v>
      </c>
      <c r="C249" s="148" t="str">
        <f ca="1">Supporto!H147</f>
        <v>ElementoDatiAnagrafici</v>
      </c>
      <c r="D249" s="148" t="str">
        <f ca="1">Supporto!K147</f>
        <v>Installatore</v>
      </c>
      <c r="E249" s="125"/>
      <c r="F249" s="162"/>
      <c r="G249" s="110"/>
      <c r="H249" s="109"/>
      <c r="I249" s="109"/>
      <c r="J249" s="109"/>
      <c r="K249" s="110"/>
      <c r="L249" s="110"/>
      <c r="M249" s="109"/>
      <c r="N249" s="109" t="s">
        <v>779</v>
      </c>
      <c r="O249" s="109" t="s">
        <v>779</v>
      </c>
      <c r="P249" s="95"/>
      <c r="Q249" s="95"/>
      <c r="R249" s="95"/>
      <c r="S249" s="95"/>
      <c r="T249" s="95"/>
      <c r="U249" s="95"/>
      <c r="V249" s="95"/>
      <c r="W249" s="95"/>
      <c r="X249" s="95"/>
      <c r="Y249" s="95"/>
    </row>
    <row r="250" spans="2:25" s="481" customFormat="1" x14ac:dyDescent="0.25">
      <c r="B250" s="155" t="str">
        <f ca="1">Supporto!F148</f>
        <v>IfcWindow</v>
      </c>
      <c r="C250" s="155" t="str">
        <f ca="1">Supporto!H148</f>
        <v>ElementoDatiAnagrafici</v>
      </c>
      <c r="D250" s="155" t="str">
        <f ca="1">Supporto!K148</f>
        <v>Descrizione</v>
      </c>
      <c r="E250" s="125"/>
      <c r="F250" s="162"/>
      <c r="G250" s="110"/>
      <c r="H250" s="109"/>
      <c r="I250" s="109"/>
      <c r="J250" s="109"/>
      <c r="K250" s="110" t="s">
        <v>779</v>
      </c>
      <c r="L250" s="135" t="s">
        <v>779</v>
      </c>
      <c r="M250" s="109" t="s">
        <v>779</v>
      </c>
      <c r="N250" s="109" t="s">
        <v>779</v>
      </c>
      <c r="O250" s="109" t="s">
        <v>779</v>
      </c>
      <c r="P250" s="95"/>
      <c r="Q250" s="95"/>
      <c r="R250" s="95"/>
      <c r="S250" s="95"/>
      <c r="T250" s="95"/>
      <c r="U250" s="95"/>
      <c r="V250" s="95"/>
      <c r="W250" s="95"/>
      <c r="X250" s="95"/>
      <c r="Y250" s="95"/>
    </row>
    <row r="251" spans="2:25" s="481" customFormat="1" hidden="1" x14ac:dyDescent="0.25">
      <c r="B251" s="113" t="str">
        <f ca="1">Supporto!F149</f>
        <v>IfcWindow</v>
      </c>
      <c r="C251" s="148" t="str">
        <f ca="1">Supporto!H149</f>
        <v>ElementoDatiAnagrafici</v>
      </c>
      <c r="D251" s="148" t="str">
        <f ca="1">Supporto!K149</f>
        <v>Modello</v>
      </c>
      <c r="E251" s="125"/>
      <c r="F251" s="162"/>
      <c r="G251" s="110"/>
      <c r="H251" s="109"/>
      <c r="I251" s="109"/>
      <c r="J251" s="109"/>
      <c r="K251" s="110"/>
      <c r="L251" s="110"/>
      <c r="M251" s="109" t="s">
        <v>779</v>
      </c>
      <c r="N251" s="109" t="s">
        <v>779</v>
      </c>
      <c r="O251" s="109" t="s">
        <v>779</v>
      </c>
      <c r="P251" s="95"/>
      <c r="Q251" s="95"/>
      <c r="R251" s="95"/>
      <c r="S251" s="95"/>
      <c r="T251" s="95"/>
      <c r="U251" s="95"/>
      <c r="V251" s="95"/>
      <c r="W251" s="95"/>
      <c r="X251" s="95"/>
      <c r="Y251" s="95"/>
    </row>
    <row r="252" spans="2:25" s="481" customFormat="1" hidden="1" x14ac:dyDescent="0.25">
      <c r="B252" s="113" t="str">
        <f ca="1">Supporto!F150</f>
        <v>IfcWindow</v>
      </c>
      <c r="C252" s="148" t="str">
        <f ca="1">Supporto!H150</f>
        <v>ElementoDatiAnagrafici</v>
      </c>
      <c r="D252" s="148" t="str">
        <f ca="1">Supporto!K150</f>
        <v>Produttore</v>
      </c>
      <c r="E252" s="125"/>
      <c r="F252" s="162"/>
      <c r="G252" s="110"/>
      <c r="H252" s="109"/>
      <c r="I252" s="109"/>
      <c r="J252" s="109"/>
      <c r="K252" s="110"/>
      <c r="L252" s="110"/>
      <c r="M252" s="109" t="s">
        <v>779</v>
      </c>
      <c r="N252" s="109" t="s">
        <v>779</v>
      </c>
      <c r="O252" s="109" t="s">
        <v>779</v>
      </c>
      <c r="P252" s="95"/>
      <c r="Q252" s="95"/>
      <c r="R252" s="95"/>
      <c r="S252" s="95"/>
      <c r="T252" s="95"/>
      <c r="U252" s="95"/>
      <c r="V252" s="95"/>
      <c r="W252" s="95"/>
      <c r="X252" s="95"/>
      <c r="Y252" s="95"/>
    </row>
    <row r="253" spans="2:25" s="481" customFormat="1" hidden="1" x14ac:dyDescent="0.25">
      <c r="B253" s="113" t="str">
        <f ca="1">Supporto!F151</f>
        <v>IfcWindow</v>
      </c>
      <c r="C253" s="148" t="str">
        <f ca="1">Supporto!H151</f>
        <v>ElementoDatiQualitativi</v>
      </c>
      <c r="D253" s="148" t="str">
        <f ca="1">Supporto!K151</f>
        <v>IndicePrestazioneAcustica</v>
      </c>
      <c r="E253" s="125"/>
      <c r="F253" s="162"/>
      <c r="G253" s="110"/>
      <c r="H253" s="109"/>
      <c r="I253" s="109"/>
      <c r="J253" s="109" t="s">
        <v>779</v>
      </c>
      <c r="K253" s="110"/>
      <c r="L253" s="110"/>
      <c r="M253" s="109" t="s">
        <v>779</v>
      </c>
      <c r="N253" s="109" t="s">
        <v>779</v>
      </c>
      <c r="O253" s="109" t="s">
        <v>779</v>
      </c>
      <c r="P253" s="95"/>
      <c r="Q253" s="95"/>
      <c r="R253" s="95"/>
      <c r="S253" s="95"/>
      <c r="T253" s="95"/>
      <c r="U253" s="95"/>
      <c r="V253" s="95"/>
      <c r="W253" s="95"/>
      <c r="X253" s="95"/>
      <c r="Y253" s="95"/>
    </row>
    <row r="254" spans="2:25" s="481" customFormat="1" x14ac:dyDescent="0.25">
      <c r="B254" s="155" t="str">
        <f ca="1">Supporto!F152</f>
        <v>IfcWindow</v>
      </c>
      <c r="C254" s="147" t="str">
        <f ca="1">Supporto!H152</f>
        <v>ElementoDatiQualitativi</v>
      </c>
      <c r="D254" s="147" t="str">
        <f ca="1">Supporto!K152</f>
        <v>Esterno</v>
      </c>
      <c r="E254" s="125"/>
      <c r="F254" s="162"/>
      <c r="G254" s="110"/>
      <c r="H254" s="109"/>
      <c r="I254" s="109" t="s">
        <v>779</v>
      </c>
      <c r="J254" s="109"/>
      <c r="K254" s="110" t="s">
        <v>779</v>
      </c>
      <c r="L254" s="121" t="s">
        <v>779</v>
      </c>
      <c r="M254" s="109" t="s">
        <v>779</v>
      </c>
      <c r="N254" s="109" t="s">
        <v>779</v>
      </c>
      <c r="O254" s="109" t="s">
        <v>779</v>
      </c>
      <c r="P254" s="95"/>
      <c r="Q254" s="95"/>
      <c r="R254" s="95"/>
      <c r="S254" s="95"/>
      <c r="T254" s="95"/>
      <c r="U254" s="95"/>
      <c r="V254" s="95"/>
      <c r="W254" s="95"/>
      <c r="X254" s="95"/>
      <c r="Y254" s="95"/>
    </row>
    <row r="255" spans="2:25" s="481" customFormat="1" x14ac:dyDescent="0.25">
      <c r="B255" s="155" t="str">
        <f ca="1">Supporto!F153</f>
        <v>IfcWindow</v>
      </c>
      <c r="C255" s="149" t="str">
        <f ca="1">Supporto!H153</f>
        <v>ElementoDatiQualitativi</v>
      </c>
      <c r="D255" s="149" t="str">
        <f ca="1">Supporto!K153</f>
        <v>Tipologia costruttiva</v>
      </c>
      <c r="E255" s="125"/>
      <c r="F255" s="162"/>
      <c r="G255" s="110"/>
      <c r="H255" s="109" t="s">
        <v>779</v>
      </c>
      <c r="I255" s="109"/>
      <c r="J255" s="109"/>
      <c r="K255" s="110" t="s">
        <v>779</v>
      </c>
      <c r="L255" s="116" t="s">
        <v>779</v>
      </c>
      <c r="M255" s="109" t="s">
        <v>779</v>
      </c>
      <c r="N255" s="109" t="s">
        <v>779</v>
      </c>
      <c r="O255" s="109" t="s">
        <v>779</v>
      </c>
      <c r="P255" s="95"/>
      <c r="Q255" s="95"/>
      <c r="R255" s="95"/>
      <c r="S255" s="95"/>
      <c r="T255" s="95"/>
      <c r="U255" s="95"/>
      <c r="V255" s="95"/>
      <c r="W255" s="95"/>
      <c r="X255" s="95"/>
      <c r="Y255" s="95"/>
    </row>
    <row r="256" spans="2:25" s="481" customFormat="1" hidden="1" x14ac:dyDescent="0.25">
      <c r="B256" s="113" t="str">
        <f ca="1">Supporto!F154</f>
        <v>IfcWindow</v>
      </c>
      <c r="C256" s="148" t="str">
        <f ca="1">Supporto!H154</f>
        <v>ElementoDatiQualitativi</v>
      </c>
      <c r="D256" s="148" t="str">
        <f ca="1">Supporto!K154</f>
        <v>Criticità Riscontrata</v>
      </c>
      <c r="E256" s="125"/>
      <c r="F256" s="162"/>
      <c r="G256" s="110"/>
      <c r="H256" s="109"/>
      <c r="I256" s="109"/>
      <c r="J256" s="109" t="s">
        <v>779</v>
      </c>
      <c r="K256" s="110"/>
      <c r="L256" s="110"/>
      <c r="M256" s="109"/>
      <c r="N256" s="109" t="s">
        <v>779</v>
      </c>
      <c r="O256" s="109" t="s">
        <v>779</v>
      </c>
      <c r="P256" s="95"/>
      <c r="Q256" s="95"/>
      <c r="R256" s="95"/>
      <c r="S256" s="95"/>
      <c r="T256" s="95"/>
      <c r="U256" s="95"/>
      <c r="V256" s="95"/>
      <c r="W256" s="95"/>
      <c r="X256" s="95"/>
      <c r="Y256" s="95"/>
    </row>
    <row r="257" spans="2:25" s="481" customFormat="1" hidden="1" x14ac:dyDescent="0.25">
      <c r="B257" s="113" t="str">
        <f ca="1">Supporto!F155</f>
        <v>IfcWindow</v>
      </c>
      <c r="C257" s="148" t="str">
        <f ca="1">Supporto!H155</f>
        <v>ElementoDatiAntincendio</v>
      </c>
      <c r="D257" s="148" t="str">
        <f ca="1">Supporto!K155</f>
        <v>Combustibile</v>
      </c>
      <c r="E257" s="125"/>
      <c r="F257" s="162"/>
      <c r="G257" s="110"/>
      <c r="H257" s="109"/>
      <c r="I257" s="109"/>
      <c r="J257" s="109" t="s">
        <v>779</v>
      </c>
      <c r="K257" s="110"/>
      <c r="L257" s="110"/>
      <c r="M257" s="109" t="s">
        <v>779</v>
      </c>
      <c r="N257" s="109" t="s">
        <v>779</v>
      </c>
      <c r="O257" s="109" t="s">
        <v>779</v>
      </c>
      <c r="P257" s="95"/>
      <c r="Q257" s="95"/>
      <c r="R257" s="95"/>
      <c r="S257" s="95"/>
      <c r="T257" s="95"/>
      <c r="U257" s="95"/>
      <c r="V257" s="95"/>
      <c r="W257" s="95"/>
      <c r="X257" s="95"/>
      <c r="Y257" s="95"/>
    </row>
    <row r="258" spans="2:25" s="481" customFormat="1" x14ac:dyDescent="0.25">
      <c r="B258" s="155" t="str">
        <f ca="1">Supporto!F156</f>
        <v>IfcWindow</v>
      </c>
      <c r="C258" s="155" t="str">
        <f ca="1">Supporto!H156</f>
        <v>ElementoDatiAntincendio</v>
      </c>
      <c r="D258" s="155" t="str">
        <f ca="1">Supporto!K156</f>
        <v>UscitaEmergenza</v>
      </c>
      <c r="E258" s="125"/>
      <c r="F258" s="162"/>
      <c r="G258" s="110"/>
      <c r="H258" s="109"/>
      <c r="I258" s="109"/>
      <c r="J258" s="109" t="s">
        <v>779</v>
      </c>
      <c r="K258" s="110"/>
      <c r="L258" s="135" t="s">
        <v>779</v>
      </c>
      <c r="M258" s="109" t="s">
        <v>779</v>
      </c>
      <c r="N258" s="109" t="s">
        <v>779</v>
      </c>
      <c r="O258" s="109" t="s">
        <v>779</v>
      </c>
      <c r="P258" s="95"/>
      <c r="Q258" s="95"/>
      <c r="R258" s="95"/>
      <c r="S258" s="95"/>
      <c r="T258" s="95"/>
      <c r="U258" s="95"/>
      <c r="V258" s="95"/>
      <c r="W258" s="95"/>
      <c r="X258" s="95"/>
      <c r="Y258" s="95"/>
    </row>
    <row r="259" spans="2:25" s="481" customFormat="1" hidden="1" x14ac:dyDescent="0.25">
      <c r="B259" s="113" t="str">
        <f ca="1">Supporto!F157</f>
        <v>IfcWindow</v>
      </c>
      <c r="C259" s="148" t="str">
        <f ca="1">Supporto!H157</f>
        <v>ElementoDatiAntincendio</v>
      </c>
      <c r="D259" s="148" t="str">
        <f ca="1">Supporto!K157</f>
        <v>ClassePropagazioneFiamma</v>
      </c>
      <c r="E259" s="125"/>
      <c r="F259" s="162"/>
      <c r="G259" s="110"/>
      <c r="H259" s="109"/>
      <c r="I259" s="109"/>
      <c r="J259" s="109" t="s">
        <v>779</v>
      </c>
      <c r="K259" s="110"/>
      <c r="L259" s="110"/>
      <c r="M259" s="109" t="s">
        <v>779</v>
      </c>
      <c r="N259" s="109" t="s">
        <v>779</v>
      </c>
      <c r="O259" s="109" t="s">
        <v>779</v>
      </c>
      <c r="P259" s="95"/>
      <c r="Q259" s="95"/>
      <c r="R259" s="95"/>
      <c r="S259" s="95"/>
      <c r="T259" s="95"/>
      <c r="U259" s="95"/>
      <c r="V259" s="95"/>
      <c r="W259" s="95"/>
      <c r="X259" s="95"/>
      <c r="Y259" s="95"/>
    </row>
    <row r="260" spans="2:25" s="481" customFormat="1" x14ac:dyDescent="0.25">
      <c r="B260" s="155" t="str">
        <f ca="1">Supporto!F158</f>
        <v>IfcWindow</v>
      </c>
      <c r="C260" s="147" t="str">
        <f ca="1">Supporto!H158</f>
        <v>ElementoDatiAntincendio</v>
      </c>
      <c r="D260" s="147" t="str">
        <f ca="1">Supporto!K158</f>
        <v>REI</v>
      </c>
      <c r="E260" s="125"/>
      <c r="F260" s="162"/>
      <c r="G260" s="110"/>
      <c r="H260" s="109"/>
      <c r="I260" s="109"/>
      <c r="J260" s="109" t="s">
        <v>779</v>
      </c>
      <c r="K260" s="110" t="s">
        <v>779</v>
      </c>
      <c r="L260" s="121" t="s">
        <v>779</v>
      </c>
      <c r="M260" s="109" t="s">
        <v>779</v>
      </c>
      <c r="N260" s="109" t="s">
        <v>779</v>
      </c>
      <c r="O260" s="109" t="s">
        <v>779</v>
      </c>
      <c r="P260" s="95"/>
      <c r="Q260" s="95"/>
      <c r="R260" s="95"/>
      <c r="S260" s="95"/>
      <c r="T260" s="95"/>
      <c r="U260" s="95"/>
      <c r="V260" s="95"/>
      <c r="W260" s="95"/>
      <c r="X260" s="95"/>
      <c r="Y260" s="95"/>
    </row>
    <row r="261" spans="2:25" s="481" customFormat="1" x14ac:dyDescent="0.25">
      <c r="B261" s="155" t="str">
        <f ca="1">Supporto!F159</f>
        <v>IfcWindow</v>
      </c>
      <c r="C261" s="148" t="str">
        <f ca="1">Supporto!H159</f>
        <v>ElementoDatiEnergetici</v>
      </c>
      <c r="D261" s="148" t="str">
        <f ca="1">Supporto!K159</f>
        <v>TrasmittanzaTermica</v>
      </c>
      <c r="E261" s="125"/>
      <c r="F261" s="162"/>
      <c r="G261" s="110"/>
      <c r="H261" s="109"/>
      <c r="I261" s="109"/>
      <c r="J261" s="109" t="s">
        <v>779</v>
      </c>
      <c r="K261" s="110" t="s">
        <v>779</v>
      </c>
      <c r="L261" s="109" t="s">
        <v>779</v>
      </c>
      <c r="M261" s="109" t="s">
        <v>779</v>
      </c>
      <c r="N261" s="109" t="s">
        <v>779</v>
      </c>
      <c r="O261" s="109" t="s">
        <v>779</v>
      </c>
      <c r="P261" s="95"/>
      <c r="Q261" s="95"/>
      <c r="R261" s="95"/>
      <c r="S261" s="95"/>
      <c r="T261" s="95"/>
      <c r="U261" s="95"/>
      <c r="V261" s="95"/>
      <c r="W261" s="95"/>
      <c r="X261" s="95"/>
      <c r="Y261" s="95"/>
    </row>
    <row r="262" spans="2:25" s="481" customFormat="1" x14ac:dyDescent="0.25">
      <c r="B262" s="155" t="str">
        <f ca="1">Supporto!F160</f>
        <v>IfcWindow</v>
      </c>
      <c r="C262" s="148" t="str">
        <f ca="1">Supporto!H160</f>
        <v>ElementoDatiEnergetici</v>
      </c>
      <c r="D262" s="148" t="str">
        <f ca="1">Supporto!K160</f>
        <v>ResistenzaTermica</v>
      </c>
      <c r="E262" s="125"/>
      <c r="F262" s="162"/>
      <c r="G262" s="110"/>
      <c r="H262" s="109"/>
      <c r="I262" s="109"/>
      <c r="J262" s="109" t="s">
        <v>779</v>
      </c>
      <c r="K262" s="110" t="s">
        <v>779</v>
      </c>
      <c r="L262" s="109" t="s">
        <v>779</v>
      </c>
      <c r="M262" s="109" t="s">
        <v>779</v>
      </c>
      <c r="N262" s="109" t="s">
        <v>779</v>
      </c>
      <c r="O262" s="109" t="s">
        <v>779</v>
      </c>
      <c r="P262" s="95"/>
      <c r="Q262" s="95"/>
      <c r="R262" s="95"/>
      <c r="S262" s="95"/>
      <c r="T262" s="95"/>
      <c r="U262" s="95"/>
      <c r="V262" s="95"/>
      <c r="W262" s="95"/>
      <c r="X262" s="95"/>
      <c r="Y262" s="95"/>
    </row>
    <row r="263" spans="2:25" s="481" customFormat="1" x14ac:dyDescent="0.25">
      <c r="B263" s="155" t="str">
        <f ca="1">Supporto!F161</f>
        <v>IfcWindow</v>
      </c>
      <c r="C263" s="148" t="str">
        <f ca="1">Supporto!H161</f>
        <v>ElementoCodifica</v>
      </c>
      <c r="D263" s="148" t="str">
        <f ca="1">Supporto!K161</f>
        <v>ClasseElementoTecnico</v>
      </c>
      <c r="E263" s="125"/>
      <c r="F263" s="162"/>
      <c r="G263" s="110"/>
      <c r="H263" s="109"/>
      <c r="I263" s="109" t="s">
        <v>779</v>
      </c>
      <c r="J263" s="109"/>
      <c r="K263" s="110"/>
      <c r="L263" s="109" t="s">
        <v>779</v>
      </c>
      <c r="M263" s="109" t="s">
        <v>779</v>
      </c>
      <c r="N263" s="109" t="s">
        <v>779</v>
      </c>
      <c r="O263" s="109" t="s">
        <v>779</v>
      </c>
      <c r="P263" s="95"/>
      <c r="Q263" s="95"/>
      <c r="R263" s="95"/>
      <c r="S263" s="95"/>
      <c r="T263" s="95"/>
      <c r="U263" s="95"/>
      <c r="V263" s="95"/>
      <c r="W263" s="95"/>
      <c r="X263" s="95"/>
      <c r="Y263" s="95"/>
    </row>
    <row r="264" spans="2:25" s="481" customFormat="1" x14ac:dyDescent="0.25">
      <c r="B264" s="155" t="str">
        <f ca="1">Supporto!F162</f>
        <v>IfcWindow</v>
      </c>
      <c r="C264" s="149" t="str">
        <f ca="1">Supporto!H162</f>
        <v>ElementoFase</v>
      </c>
      <c r="D264" s="149" t="str">
        <f ca="1">Supporto!K162</f>
        <v>Stato</v>
      </c>
      <c r="E264" s="125"/>
      <c r="F264" s="162"/>
      <c r="G264" s="522"/>
      <c r="H264" s="514"/>
      <c r="I264" s="109" t="s">
        <v>779</v>
      </c>
      <c r="J264" s="109"/>
      <c r="K264" s="110"/>
      <c r="L264" s="116" t="s">
        <v>779</v>
      </c>
      <c r="M264" s="109" t="s">
        <v>779</v>
      </c>
      <c r="N264" s="109" t="s">
        <v>779</v>
      </c>
      <c r="O264" s="109" t="s">
        <v>779</v>
      </c>
      <c r="P264" s="95"/>
      <c r="Q264" s="95"/>
      <c r="R264" s="95"/>
      <c r="S264" s="95"/>
      <c r="T264" s="95"/>
      <c r="U264" s="95"/>
      <c r="V264" s="95"/>
      <c r="W264" s="95"/>
      <c r="X264" s="95"/>
      <c r="Y264" s="95"/>
    </row>
    <row r="265" spans="2:25" s="481" customFormat="1" hidden="1" x14ac:dyDescent="0.25">
      <c r="B265" s="113" t="str">
        <f ca="1">Supporto!F163</f>
        <v>IfcWindow</v>
      </c>
      <c r="C265" s="148" t="str">
        <f ca="1">Supporto!H163</f>
        <v>ElementoDocumenti</v>
      </c>
      <c r="D265" s="148" t="str">
        <f ca="1">Supporto!K163</f>
        <v>SchedaTecnica</v>
      </c>
      <c r="E265" s="125"/>
      <c r="F265" s="162"/>
      <c r="G265" s="110"/>
      <c r="H265" s="109"/>
      <c r="I265" s="109"/>
      <c r="J265" s="109"/>
      <c r="K265" s="110"/>
      <c r="L265" s="110"/>
      <c r="M265" s="109" t="s">
        <v>779</v>
      </c>
      <c r="N265" s="109" t="s">
        <v>779</v>
      </c>
      <c r="O265" s="109" t="s">
        <v>779</v>
      </c>
      <c r="P265" s="95"/>
      <c r="Q265" s="95"/>
      <c r="R265" s="95"/>
      <c r="S265" s="95"/>
      <c r="T265" s="95"/>
      <c r="U265" s="95"/>
      <c r="V265" s="95"/>
      <c r="W265" s="95"/>
      <c r="X265" s="95"/>
      <c r="Y265" s="95"/>
    </row>
    <row r="266" spans="2:25" s="481" customFormat="1" hidden="1" x14ac:dyDescent="0.25">
      <c r="B266" s="113" t="str">
        <f ca="1">Supporto!F164</f>
        <v>IfcWindow</v>
      </c>
      <c r="C266" s="148" t="str">
        <f ca="1">Supporto!H164</f>
        <v>ElementoDocumenti</v>
      </c>
      <c r="D266" s="148" t="str">
        <f ca="1">Supporto!K164</f>
        <v>Website</v>
      </c>
      <c r="E266" s="125"/>
      <c r="F266" s="162"/>
      <c r="G266" s="110"/>
      <c r="H266" s="109"/>
      <c r="I266" s="109"/>
      <c r="J266" s="109"/>
      <c r="K266" s="110"/>
      <c r="L266" s="110"/>
      <c r="M266" s="109" t="s">
        <v>779</v>
      </c>
      <c r="N266" s="109" t="s">
        <v>779</v>
      </c>
      <c r="O266" s="109" t="s">
        <v>779</v>
      </c>
      <c r="P266" s="95"/>
      <c r="Q266" s="95"/>
      <c r="R266" s="95"/>
      <c r="S266" s="95"/>
      <c r="T266" s="95"/>
      <c r="U266" s="95"/>
      <c r="V266" s="95"/>
      <c r="W266" s="95"/>
      <c r="X266" s="95"/>
      <c r="Y266" s="95"/>
    </row>
    <row r="267" spans="2:25" s="481" customFormat="1" hidden="1" x14ac:dyDescent="0.25">
      <c r="B267" s="113" t="str">
        <f ca="1">Supporto!F165</f>
        <v>IfcWindow</v>
      </c>
      <c r="C267" s="148" t="str">
        <f ca="1">Supporto!H165</f>
        <v>ElementoDocumenti</v>
      </c>
      <c r="D267" s="148" t="str">
        <f ca="1">Supporto!K165</f>
        <v>CertProd</v>
      </c>
      <c r="E267" s="125"/>
      <c r="F267" s="162"/>
      <c r="G267" s="110"/>
      <c r="H267" s="109"/>
      <c r="I267" s="109"/>
      <c r="J267" s="109"/>
      <c r="K267" s="110"/>
      <c r="L267" s="110"/>
      <c r="M267" s="109" t="s">
        <v>779</v>
      </c>
      <c r="N267" s="109" t="s">
        <v>779</v>
      </c>
      <c r="O267" s="109" t="s">
        <v>779</v>
      </c>
      <c r="P267" s="95"/>
      <c r="Q267" s="95"/>
      <c r="R267" s="95"/>
      <c r="S267" s="95"/>
      <c r="T267" s="95"/>
      <c r="U267" s="95"/>
      <c r="V267" s="95"/>
      <c r="W267" s="95"/>
      <c r="X267" s="95"/>
      <c r="Y267" s="95"/>
    </row>
    <row r="268" spans="2:25" s="481" customFormat="1" hidden="1" x14ac:dyDescent="0.25">
      <c r="B268" s="113" t="str">
        <f ca="1">Supporto!F166</f>
        <v>IfcWindow</v>
      </c>
      <c r="C268" s="148" t="str">
        <f ca="1">Supporto!H166</f>
        <v>ElementoDocumenti</v>
      </c>
      <c r="D268" s="148" t="str">
        <f ca="1">Supporto!K166</f>
        <v>SchedaMontaggio</v>
      </c>
      <c r="E268" s="125"/>
      <c r="F268" s="162"/>
      <c r="G268" s="110"/>
      <c r="H268" s="109"/>
      <c r="I268" s="109"/>
      <c r="J268" s="109"/>
      <c r="K268" s="110"/>
      <c r="L268" s="110"/>
      <c r="M268" s="109"/>
      <c r="N268" s="109" t="s">
        <v>779</v>
      </c>
      <c r="O268" s="109" t="s">
        <v>779</v>
      </c>
      <c r="P268" s="95"/>
      <c r="Q268" s="95"/>
      <c r="R268" s="95"/>
      <c r="S268" s="95"/>
      <c r="T268" s="95"/>
      <c r="U268" s="95"/>
      <c r="V268" s="95"/>
      <c r="W268" s="95"/>
      <c r="X268" s="95"/>
      <c r="Y268" s="95"/>
    </row>
    <row r="269" spans="2:25" s="481" customFormat="1" hidden="1" x14ac:dyDescent="0.25">
      <c r="B269" s="113" t="str">
        <f ca="1">Supporto!F167</f>
        <v>IfcWindow</v>
      </c>
      <c r="C269" s="148" t="str">
        <f ca="1">Supporto!H167</f>
        <v>ElementoDocumenti</v>
      </c>
      <c r="D269" s="148" t="str">
        <f ca="1">Supporto!K167</f>
        <v>Installazione</v>
      </c>
      <c r="E269" s="125"/>
      <c r="F269" s="162"/>
      <c r="G269" s="110"/>
      <c r="H269" s="109"/>
      <c r="I269" s="109"/>
      <c r="J269" s="109"/>
      <c r="K269" s="110"/>
      <c r="L269" s="110"/>
      <c r="M269" s="109"/>
      <c r="N269" s="109" t="s">
        <v>779</v>
      </c>
      <c r="O269" s="109" t="s">
        <v>779</v>
      </c>
      <c r="P269" s="95"/>
      <c r="Q269" s="95"/>
      <c r="R269" s="95"/>
      <c r="S269" s="95"/>
      <c r="T269" s="95"/>
      <c r="U269" s="95"/>
      <c r="V269" s="95"/>
      <c r="W269" s="95"/>
      <c r="X269" s="95"/>
      <c r="Y269" s="95"/>
    </row>
    <row r="270" spans="2:25" s="481" customFormat="1" hidden="1" x14ac:dyDescent="0.25">
      <c r="B270" s="113" t="str">
        <f ca="1">Supporto!F168</f>
        <v>IfcWindow</v>
      </c>
      <c r="C270" s="148" t="str">
        <f ca="1">Supporto!H168</f>
        <v>ElementoDocumenti</v>
      </c>
      <c r="D270" s="148" t="str">
        <f ca="1">Supporto!K168</f>
        <v>MatSupp</v>
      </c>
      <c r="E270" s="125"/>
      <c r="F270" s="162"/>
      <c r="G270" s="110"/>
      <c r="H270" s="109"/>
      <c r="I270" s="109"/>
      <c r="J270" s="109"/>
      <c r="K270" s="110"/>
      <c r="L270" s="110"/>
      <c r="M270" s="109"/>
      <c r="N270" s="109" t="s">
        <v>779</v>
      </c>
      <c r="O270" s="109" t="s">
        <v>779</v>
      </c>
      <c r="P270" s="95"/>
      <c r="Q270" s="95"/>
      <c r="R270" s="95"/>
      <c r="S270" s="95"/>
      <c r="T270" s="95"/>
      <c r="U270" s="95"/>
      <c r="V270" s="95"/>
      <c r="W270" s="95"/>
      <c r="X270" s="95"/>
      <c r="Y270" s="95"/>
    </row>
    <row r="271" spans="2:25" s="481" customFormat="1" hidden="1" x14ac:dyDescent="0.25">
      <c r="B271" s="113" t="str">
        <f ca="1">Supporto!F169</f>
        <v>IfcWindow</v>
      </c>
      <c r="C271" s="148" t="str">
        <f ca="1">Supporto!H169</f>
        <v>ElementoDocumenti</v>
      </c>
      <c r="D271" s="148" t="str">
        <f ca="1">Supporto!K169</f>
        <v>Collaudo</v>
      </c>
      <c r="E271" s="125"/>
      <c r="F271" s="162"/>
      <c r="G271" s="110"/>
      <c r="H271" s="109"/>
      <c r="I271" s="109"/>
      <c r="J271" s="109"/>
      <c r="K271" s="110"/>
      <c r="L271" s="110"/>
      <c r="M271" s="109"/>
      <c r="N271" s="109" t="s">
        <v>779</v>
      </c>
      <c r="O271" s="109" t="s">
        <v>779</v>
      </c>
      <c r="P271" s="95"/>
      <c r="Q271" s="95"/>
      <c r="R271" s="95"/>
      <c r="S271" s="95"/>
      <c r="T271" s="95"/>
      <c r="U271" s="95"/>
      <c r="V271" s="95"/>
      <c r="W271" s="95"/>
      <c r="X271" s="95"/>
      <c r="Y271" s="95"/>
    </row>
    <row r="272" spans="2:25" s="481" customFormat="1" hidden="1" x14ac:dyDescent="0.25">
      <c r="B272" s="113" t="str">
        <f ca="1">Supporto!F170</f>
        <v>IfcWindow</v>
      </c>
      <c r="C272" s="149" t="str">
        <f ca="1">Supporto!H170</f>
        <v>ElementoDocumenti</v>
      </c>
      <c r="D272" s="149" t="str">
        <f ca="1">Supporto!K170</f>
        <v>Conformità</v>
      </c>
      <c r="E272" s="124"/>
      <c r="F272" s="163"/>
      <c r="G272" s="117"/>
      <c r="H272" s="116"/>
      <c r="I272" s="116"/>
      <c r="J272" s="116"/>
      <c r="K272" s="117"/>
      <c r="L272" s="117"/>
      <c r="M272" s="116"/>
      <c r="N272" s="116" t="s">
        <v>779</v>
      </c>
      <c r="O272" s="116" t="s">
        <v>779</v>
      </c>
      <c r="P272" s="95"/>
      <c r="Q272" s="95"/>
      <c r="R272" s="95"/>
      <c r="S272" s="95"/>
      <c r="T272" s="95"/>
      <c r="U272" s="95"/>
      <c r="V272" s="95"/>
      <c r="W272" s="95"/>
      <c r="X272" s="95"/>
      <c r="Y272" s="95"/>
    </row>
    <row r="273" spans="2:25" s="481" customFormat="1" x14ac:dyDescent="0.25">
      <c r="B273" s="155" t="str">
        <f ca="1">Supporto!F171</f>
        <v>IfcWall</v>
      </c>
      <c r="C273" s="155" t="str">
        <f ca="1">Supporto!H171</f>
        <v>ElementoDatiAnagrafici</v>
      </c>
      <c r="D273" s="155" t="str">
        <f ca="1">Supporto!K171</f>
        <v>Descrizione</v>
      </c>
      <c r="E273" s="125"/>
      <c r="F273" s="162"/>
      <c r="G273" s="110"/>
      <c r="H273" s="109"/>
      <c r="I273" s="109" t="s">
        <v>779</v>
      </c>
      <c r="J273" s="109"/>
      <c r="K273" s="110" t="s">
        <v>779</v>
      </c>
      <c r="L273" s="135" t="s">
        <v>779</v>
      </c>
      <c r="M273" s="109" t="s">
        <v>779</v>
      </c>
      <c r="N273" s="109" t="s">
        <v>779</v>
      </c>
      <c r="O273" s="109" t="s">
        <v>779</v>
      </c>
      <c r="P273" s="95"/>
      <c r="Q273" s="95"/>
      <c r="R273" s="95"/>
      <c r="S273" s="95"/>
      <c r="T273" s="95"/>
      <c r="U273" s="95"/>
      <c r="V273" s="95"/>
      <c r="W273" s="95"/>
      <c r="X273" s="95"/>
      <c r="Y273" s="95"/>
    </row>
    <row r="274" spans="2:25" s="481" customFormat="1" hidden="1" x14ac:dyDescent="0.25">
      <c r="B274" s="113" t="str">
        <f ca="1">Supporto!F172</f>
        <v>IfcWall</v>
      </c>
      <c r="C274" s="148" t="str">
        <f ca="1">Supporto!H172</f>
        <v>ElementoDatiQualitativi</v>
      </c>
      <c r="D274" s="148" t="str">
        <f ca="1">Supporto!K172</f>
        <v>IndicePrestazioneAcustica</v>
      </c>
      <c r="E274" s="125"/>
      <c r="F274" s="162"/>
      <c r="G274" s="110"/>
      <c r="H274" s="109"/>
      <c r="I274" s="109"/>
      <c r="J274" s="109" t="s">
        <v>779</v>
      </c>
      <c r="K274" s="110"/>
      <c r="L274" s="110"/>
      <c r="M274" s="109" t="s">
        <v>779</v>
      </c>
      <c r="N274" s="109" t="s">
        <v>779</v>
      </c>
      <c r="O274" s="109" t="s">
        <v>779</v>
      </c>
      <c r="P274" s="95"/>
      <c r="Q274" s="95"/>
      <c r="R274" s="95"/>
      <c r="S274" s="95"/>
      <c r="T274" s="95"/>
      <c r="U274" s="95"/>
      <c r="V274" s="95"/>
      <c r="W274" s="95"/>
      <c r="X274" s="95"/>
      <c r="Y274" s="95"/>
    </row>
    <row r="275" spans="2:25" s="481" customFormat="1" x14ac:dyDescent="0.25">
      <c r="B275" s="155" t="str">
        <f ca="1">Supporto!F173</f>
        <v>IfcWall</v>
      </c>
      <c r="C275" s="147" t="str">
        <f ca="1">Supporto!H173</f>
        <v>ElementoDatiQualitativi</v>
      </c>
      <c r="D275" s="147" t="str">
        <f ca="1">Supporto!K173</f>
        <v>Portante</v>
      </c>
      <c r="E275" s="125"/>
      <c r="F275" s="162"/>
      <c r="G275" s="110"/>
      <c r="H275" s="514"/>
      <c r="I275" s="109" t="s">
        <v>779</v>
      </c>
      <c r="J275" s="109"/>
      <c r="K275" s="110" t="s">
        <v>779</v>
      </c>
      <c r="L275" s="121" t="s">
        <v>779</v>
      </c>
      <c r="M275" s="109" t="s">
        <v>779</v>
      </c>
      <c r="N275" s="109" t="s">
        <v>779</v>
      </c>
      <c r="O275" s="109" t="s">
        <v>779</v>
      </c>
      <c r="P275" s="95"/>
      <c r="Q275" s="95"/>
      <c r="R275" s="95"/>
      <c r="S275" s="95"/>
      <c r="T275" s="95"/>
      <c r="U275" s="95"/>
      <c r="V275" s="95"/>
      <c r="W275" s="95"/>
      <c r="X275" s="95"/>
      <c r="Y275" s="95"/>
    </row>
    <row r="276" spans="2:25" s="481" customFormat="1" x14ac:dyDescent="0.25">
      <c r="B276" s="155" t="str">
        <f ca="1">Supporto!F174</f>
        <v>IfcWall</v>
      </c>
      <c r="C276" s="148" t="str">
        <f ca="1">Supporto!H174</f>
        <v>ElementoDatiQualitativi</v>
      </c>
      <c r="D276" s="148" t="str">
        <f ca="1">Supporto!K174</f>
        <v>Esterno</v>
      </c>
      <c r="E276" s="125"/>
      <c r="F276" s="162"/>
      <c r="G276" s="110"/>
      <c r="H276" s="109"/>
      <c r="I276" s="109" t="s">
        <v>779</v>
      </c>
      <c r="J276" s="109"/>
      <c r="K276" s="110" t="s">
        <v>779</v>
      </c>
      <c r="L276" s="109" t="s">
        <v>779</v>
      </c>
      <c r="M276" s="109" t="s">
        <v>779</v>
      </c>
      <c r="N276" s="109" t="s">
        <v>779</v>
      </c>
      <c r="O276" s="109" t="s">
        <v>779</v>
      </c>
      <c r="P276" s="95"/>
      <c r="Q276" s="95"/>
      <c r="R276" s="95"/>
      <c r="S276" s="95"/>
      <c r="T276" s="95"/>
      <c r="U276" s="95"/>
      <c r="V276" s="95"/>
      <c r="W276" s="95"/>
      <c r="X276" s="95"/>
      <c r="Y276" s="95"/>
    </row>
    <row r="277" spans="2:25" s="481" customFormat="1" x14ac:dyDescent="0.25">
      <c r="B277" s="155" t="str">
        <f ca="1">Supporto!F175</f>
        <v>IfcWall</v>
      </c>
      <c r="C277" s="149" t="str">
        <f ca="1">Supporto!H175</f>
        <v>ElementoDatiQualitativi</v>
      </c>
      <c r="D277" s="149" t="str">
        <f ca="1">Supporto!K175</f>
        <v>Tipologia costruttiva</v>
      </c>
      <c r="E277" s="125"/>
      <c r="F277" s="162"/>
      <c r="G277" s="110"/>
      <c r="H277" s="109" t="s">
        <v>779</v>
      </c>
      <c r="I277" s="109"/>
      <c r="J277" s="109"/>
      <c r="K277" s="110" t="s">
        <v>779</v>
      </c>
      <c r="L277" s="116" t="s">
        <v>779</v>
      </c>
      <c r="M277" s="109" t="s">
        <v>779</v>
      </c>
      <c r="N277" s="109" t="s">
        <v>779</v>
      </c>
      <c r="O277" s="109" t="s">
        <v>779</v>
      </c>
      <c r="P277" s="95"/>
      <c r="Q277" s="95"/>
      <c r="R277" s="95"/>
      <c r="S277" s="95"/>
      <c r="T277" s="95"/>
      <c r="U277" s="95"/>
      <c r="V277" s="95"/>
      <c r="W277" s="95"/>
      <c r="X277" s="95"/>
      <c r="Y277" s="95"/>
    </row>
    <row r="278" spans="2:25" s="481" customFormat="1" hidden="1" x14ac:dyDescent="0.25">
      <c r="B278" s="113" t="str">
        <f ca="1">Supporto!F176</f>
        <v>IfcWall</v>
      </c>
      <c r="C278" s="148" t="str">
        <f ca="1">Supporto!H176</f>
        <v>ElementoDatiQualitativi</v>
      </c>
      <c r="D278" s="148" t="str">
        <f ca="1">Supporto!K176</f>
        <v>Criticità Riscontrata</v>
      </c>
      <c r="E278" s="125"/>
      <c r="F278" s="162"/>
      <c r="G278" s="110"/>
      <c r="H278" s="109"/>
      <c r="I278" s="109"/>
      <c r="J278" s="109" t="s">
        <v>779</v>
      </c>
      <c r="K278" s="110"/>
      <c r="L278" s="110"/>
      <c r="M278" s="109" t="s">
        <v>779</v>
      </c>
      <c r="N278" s="109" t="s">
        <v>779</v>
      </c>
      <c r="O278" s="109" t="s">
        <v>779</v>
      </c>
      <c r="P278" s="95"/>
      <c r="Q278" s="95"/>
      <c r="R278" s="95"/>
      <c r="S278" s="95"/>
      <c r="T278" s="95"/>
      <c r="U278" s="95"/>
      <c r="V278" s="95"/>
      <c r="W278" s="95"/>
      <c r="X278" s="95"/>
      <c r="Y278" s="95"/>
    </row>
    <row r="279" spans="2:25" s="481" customFormat="1" hidden="1" x14ac:dyDescent="0.25">
      <c r="B279" s="113" t="str">
        <f ca="1">Supporto!F177</f>
        <v>IfcWall</v>
      </c>
      <c r="C279" s="148" t="str">
        <f ca="1">Supporto!H177</f>
        <v>ElementoDatiAntincendio</v>
      </c>
      <c r="D279" s="148" t="str">
        <f ca="1">Supporto!K177</f>
        <v>Combustibile</v>
      </c>
      <c r="E279" s="125"/>
      <c r="F279" s="162"/>
      <c r="G279" s="110"/>
      <c r="H279" s="109"/>
      <c r="I279" s="109"/>
      <c r="J279" s="109" t="s">
        <v>779</v>
      </c>
      <c r="K279" s="110"/>
      <c r="L279" s="110"/>
      <c r="M279" s="109"/>
      <c r="N279" s="109" t="s">
        <v>779</v>
      </c>
      <c r="O279" s="109" t="s">
        <v>779</v>
      </c>
      <c r="P279" s="95"/>
      <c r="Q279" s="95"/>
      <c r="R279" s="95"/>
      <c r="S279" s="95"/>
      <c r="T279" s="95"/>
      <c r="U279" s="95"/>
      <c r="V279" s="95"/>
      <c r="W279" s="95"/>
      <c r="X279" s="95"/>
      <c r="Y279" s="95"/>
    </row>
    <row r="280" spans="2:25" s="481" customFormat="1" hidden="1" x14ac:dyDescent="0.25">
      <c r="B280" s="113" t="str">
        <f ca="1">Supporto!F178</f>
        <v>IfcWall</v>
      </c>
      <c r="C280" s="148" t="str">
        <f ca="1">Supporto!H178</f>
        <v>ElementoDatiAntincendio</v>
      </c>
      <c r="D280" s="148" t="str">
        <f ca="1">Supporto!K178</f>
        <v>ClassePropagazioneFiamma</v>
      </c>
      <c r="E280" s="125"/>
      <c r="F280" s="162"/>
      <c r="G280" s="110"/>
      <c r="H280" s="109"/>
      <c r="I280" s="109"/>
      <c r="J280" s="109" t="s">
        <v>779</v>
      </c>
      <c r="K280" s="110"/>
      <c r="L280" s="110"/>
      <c r="M280" s="109" t="s">
        <v>779</v>
      </c>
      <c r="N280" s="109" t="s">
        <v>779</v>
      </c>
      <c r="O280" s="109" t="s">
        <v>779</v>
      </c>
      <c r="P280" s="95"/>
      <c r="Q280" s="95"/>
      <c r="R280" s="95"/>
      <c r="S280" s="95"/>
      <c r="T280" s="95"/>
      <c r="U280" s="95"/>
      <c r="V280" s="95"/>
      <c r="W280" s="95"/>
      <c r="X280" s="95"/>
      <c r="Y280" s="95"/>
    </row>
    <row r="281" spans="2:25" s="481" customFormat="1" x14ac:dyDescent="0.25">
      <c r="B281" s="155" t="str">
        <f ca="1">Supporto!F179</f>
        <v>IfcWall</v>
      </c>
      <c r="C281" s="147" t="str">
        <f ca="1">Supporto!H179</f>
        <v>ElementoDatiAntincendio</v>
      </c>
      <c r="D281" s="147" t="str">
        <f ca="1">Supporto!K179</f>
        <v>REI</v>
      </c>
      <c r="E281" s="125"/>
      <c r="F281" s="162"/>
      <c r="G281" s="110"/>
      <c r="H281" s="109"/>
      <c r="I281" s="109"/>
      <c r="J281" s="109" t="s">
        <v>779</v>
      </c>
      <c r="K281" s="110" t="s">
        <v>779</v>
      </c>
      <c r="L281" s="121" t="s">
        <v>779</v>
      </c>
      <c r="M281" s="109" t="s">
        <v>779</v>
      </c>
      <c r="N281" s="109" t="s">
        <v>779</v>
      </c>
      <c r="O281" s="109" t="s">
        <v>779</v>
      </c>
      <c r="P281" s="95"/>
      <c r="Q281" s="95"/>
      <c r="R281" s="95"/>
      <c r="S281" s="95"/>
      <c r="T281" s="95"/>
      <c r="U281" s="95"/>
      <c r="V281" s="95"/>
      <c r="W281" s="95"/>
      <c r="X281" s="95"/>
      <c r="Y281" s="95"/>
    </row>
    <row r="282" spans="2:25" s="481" customFormat="1" x14ac:dyDescent="0.25">
      <c r="B282" s="155" t="str">
        <f ca="1">Supporto!F180</f>
        <v>IfcWall</v>
      </c>
      <c r="C282" s="148" t="str">
        <f ca="1">Supporto!H180</f>
        <v>ElementoDatiEnergetici</v>
      </c>
      <c r="D282" s="148" t="str">
        <f ca="1">Supporto!K180</f>
        <v>TrasmittanzaTermica</v>
      </c>
      <c r="E282" s="125"/>
      <c r="F282" s="162"/>
      <c r="G282" s="110"/>
      <c r="H282" s="109"/>
      <c r="I282" s="109"/>
      <c r="J282" s="109" t="s">
        <v>779</v>
      </c>
      <c r="K282" s="110" t="s">
        <v>779</v>
      </c>
      <c r="L282" s="109" t="s">
        <v>779</v>
      </c>
      <c r="M282" s="109" t="s">
        <v>779</v>
      </c>
      <c r="N282" s="109" t="s">
        <v>779</v>
      </c>
      <c r="O282" s="109" t="s">
        <v>779</v>
      </c>
      <c r="P282" s="95"/>
      <c r="Q282" s="95"/>
      <c r="R282" s="95"/>
      <c r="S282" s="95"/>
      <c r="T282" s="95"/>
      <c r="U282" s="95"/>
      <c r="V282" s="95"/>
      <c r="W282" s="95"/>
      <c r="X282" s="95"/>
      <c r="Y282" s="95"/>
    </row>
    <row r="283" spans="2:25" s="481" customFormat="1" x14ac:dyDescent="0.25">
      <c r="B283" s="155" t="str">
        <f ca="1">Supporto!F181</f>
        <v>IfcWall</v>
      </c>
      <c r="C283" s="148" t="str">
        <f ca="1">Supporto!H181</f>
        <v>ElementoDatiEnergetici</v>
      </c>
      <c r="D283" s="148" t="str">
        <f ca="1">Supporto!K181</f>
        <v>ResistenzaTermica</v>
      </c>
      <c r="E283" s="125"/>
      <c r="F283" s="162"/>
      <c r="G283" s="110"/>
      <c r="H283" s="109"/>
      <c r="I283" s="109"/>
      <c r="J283" s="109" t="s">
        <v>779</v>
      </c>
      <c r="K283" s="110" t="s">
        <v>779</v>
      </c>
      <c r="L283" s="109" t="s">
        <v>779</v>
      </c>
      <c r="M283" s="109" t="s">
        <v>779</v>
      </c>
      <c r="N283" s="109" t="s">
        <v>779</v>
      </c>
      <c r="O283" s="109" t="s">
        <v>779</v>
      </c>
      <c r="P283" s="95"/>
      <c r="Q283" s="95"/>
      <c r="R283" s="95"/>
      <c r="S283" s="95"/>
      <c r="T283" s="95"/>
      <c r="U283" s="95"/>
      <c r="V283" s="95"/>
      <c r="W283" s="95"/>
      <c r="X283" s="95"/>
      <c r="Y283" s="95"/>
    </row>
    <row r="284" spans="2:25" s="481" customFormat="1" x14ac:dyDescent="0.25">
      <c r="B284" s="155" t="str">
        <f ca="1">Supporto!F182</f>
        <v>IfcWall</v>
      </c>
      <c r="C284" s="148" t="str">
        <f ca="1">Supporto!H182</f>
        <v>ElementoCodifica</v>
      </c>
      <c r="D284" s="148" t="str">
        <f ca="1">Supporto!K182</f>
        <v>ClasseElementoTecnico</v>
      </c>
      <c r="E284" s="125"/>
      <c r="F284" s="162"/>
      <c r="G284" s="110"/>
      <c r="H284" s="109"/>
      <c r="I284" s="109" t="s">
        <v>779</v>
      </c>
      <c r="J284" s="109"/>
      <c r="K284" s="110" t="s">
        <v>779</v>
      </c>
      <c r="L284" s="109" t="s">
        <v>779</v>
      </c>
      <c r="M284" s="109" t="s">
        <v>779</v>
      </c>
      <c r="N284" s="109" t="s">
        <v>779</v>
      </c>
      <c r="O284" s="109" t="s">
        <v>779</v>
      </c>
      <c r="P284" s="95"/>
      <c r="Q284" s="95"/>
      <c r="R284" s="95"/>
      <c r="S284" s="95"/>
      <c r="T284" s="95"/>
      <c r="U284" s="95"/>
      <c r="V284" s="95"/>
      <c r="W284" s="95"/>
      <c r="X284" s="95"/>
      <c r="Y284" s="95"/>
    </row>
    <row r="285" spans="2:25" s="481" customFormat="1" x14ac:dyDescent="0.25">
      <c r="B285" s="155" t="str">
        <f ca="1">Supporto!F183</f>
        <v>IfcWall</v>
      </c>
      <c r="C285" s="149" t="str">
        <f ca="1">Supporto!H183</f>
        <v>ElementoFase</v>
      </c>
      <c r="D285" s="149" t="str">
        <f ca="1">Supporto!K183</f>
        <v>Stato</v>
      </c>
      <c r="E285" s="125"/>
      <c r="F285" s="162"/>
      <c r="G285" s="522"/>
      <c r="H285" s="514"/>
      <c r="I285" s="109" t="s">
        <v>779</v>
      </c>
      <c r="J285" s="109"/>
      <c r="K285" s="110" t="s">
        <v>779</v>
      </c>
      <c r="L285" s="116" t="s">
        <v>779</v>
      </c>
      <c r="M285" s="109" t="s">
        <v>779</v>
      </c>
      <c r="N285" s="109" t="s">
        <v>779</v>
      </c>
      <c r="O285" s="109" t="s">
        <v>779</v>
      </c>
      <c r="P285" s="95"/>
      <c r="Q285" s="95"/>
      <c r="R285" s="95"/>
      <c r="S285" s="95"/>
      <c r="T285" s="95"/>
      <c r="U285" s="95"/>
      <c r="V285" s="95"/>
      <c r="W285" s="95"/>
      <c r="X285" s="95"/>
      <c r="Y285" s="95"/>
    </row>
    <row r="286" spans="2:25" s="481" customFormat="1" hidden="1" x14ac:dyDescent="0.25">
      <c r="B286" s="113" t="str">
        <f ca="1">Supporto!F184</f>
        <v>IfcWall</v>
      </c>
      <c r="C286" s="148" t="str">
        <f ca="1">Supporto!H184</f>
        <v>ElementoDocumenti</v>
      </c>
      <c r="D286" s="148" t="str">
        <f ca="1">Supporto!K184</f>
        <v>MatSupp</v>
      </c>
      <c r="E286" s="125"/>
      <c r="F286" s="162"/>
      <c r="G286" s="110"/>
      <c r="H286" s="109"/>
      <c r="I286" s="109"/>
      <c r="J286" s="109"/>
      <c r="K286" s="110"/>
      <c r="L286" s="110"/>
      <c r="M286" s="109"/>
      <c r="N286" s="109" t="s">
        <v>779</v>
      </c>
      <c r="O286" s="109" t="s">
        <v>779</v>
      </c>
      <c r="P286" s="95"/>
      <c r="Q286" s="95"/>
      <c r="R286" s="95"/>
      <c r="S286" s="95"/>
      <c r="T286" s="95"/>
      <c r="U286" s="95"/>
      <c r="V286" s="95"/>
      <c r="W286" s="95"/>
      <c r="X286" s="95"/>
      <c r="Y286" s="95"/>
    </row>
    <row r="287" spans="2:25" s="481" customFormat="1" hidden="1" x14ac:dyDescent="0.25">
      <c r="B287" s="113" t="str">
        <f ca="1">Supporto!F185</f>
        <v>IfcWall</v>
      </c>
      <c r="C287" s="148" t="str">
        <f ca="1">Supporto!H185</f>
        <v>ElementoDocumenti</v>
      </c>
      <c r="D287" s="148" t="str">
        <f ca="1">Supporto!K185</f>
        <v>Collaudo</v>
      </c>
      <c r="E287" s="125"/>
      <c r="F287" s="162"/>
      <c r="G287" s="110"/>
      <c r="H287" s="109" t="s">
        <v>779</v>
      </c>
      <c r="I287" s="109"/>
      <c r="J287" s="514"/>
      <c r="K287" s="110"/>
      <c r="L287" s="110"/>
      <c r="M287" s="109"/>
      <c r="N287" s="109" t="s">
        <v>779</v>
      </c>
      <c r="O287" s="109" t="s">
        <v>779</v>
      </c>
      <c r="P287" s="95"/>
      <c r="Q287" s="95"/>
      <c r="R287" s="95"/>
      <c r="S287" s="95"/>
      <c r="T287" s="95"/>
      <c r="U287" s="95"/>
      <c r="V287" s="95"/>
      <c r="W287" s="95"/>
      <c r="X287" s="95"/>
      <c r="Y287" s="95"/>
    </row>
    <row r="288" spans="2:25" s="481" customFormat="1" hidden="1" x14ac:dyDescent="0.25">
      <c r="B288" s="113" t="str">
        <f ca="1">Supporto!F186</f>
        <v>IfcWall</v>
      </c>
      <c r="C288" s="149" t="str">
        <f ca="1">Supporto!H186</f>
        <v>ElementoDocumenti</v>
      </c>
      <c r="D288" s="149" t="str">
        <f ca="1">Supporto!K186</f>
        <v>Conformità</v>
      </c>
      <c r="E288" s="124"/>
      <c r="F288" s="163"/>
      <c r="G288" s="117"/>
      <c r="H288" s="116" t="s">
        <v>779</v>
      </c>
      <c r="I288" s="116"/>
      <c r="J288" s="513"/>
      <c r="K288" s="117"/>
      <c r="L288" s="117"/>
      <c r="M288" s="116"/>
      <c r="N288" s="116" t="s">
        <v>779</v>
      </c>
      <c r="O288" s="116" t="s">
        <v>779</v>
      </c>
      <c r="P288" s="95"/>
      <c r="Q288" s="95"/>
      <c r="R288" s="95"/>
      <c r="S288" s="95"/>
      <c r="T288" s="95"/>
      <c r="U288" s="95"/>
      <c r="V288" s="95"/>
      <c r="W288" s="95"/>
      <c r="X288" s="95"/>
      <c r="Y288" s="95"/>
    </row>
    <row r="289" spans="2:25" s="481" customFormat="1" x14ac:dyDescent="0.25">
      <c r="B289" s="155" t="str">
        <f ca="1">Supporto!F187</f>
        <v>IfcRamp</v>
      </c>
      <c r="C289" s="147" t="str">
        <f ca="1">Supporto!H187</f>
        <v>ElementoDatiAnagrafici</v>
      </c>
      <c r="D289" s="147" t="str">
        <f ca="1">Supporto!K187</f>
        <v>Descrizione</v>
      </c>
      <c r="E289" s="125"/>
      <c r="F289" s="162"/>
      <c r="G289" s="110"/>
      <c r="H289" s="109"/>
      <c r="I289" s="109" t="s">
        <v>779</v>
      </c>
      <c r="J289" s="109"/>
      <c r="K289" s="110" t="s">
        <v>779</v>
      </c>
      <c r="L289" s="121" t="s">
        <v>779</v>
      </c>
      <c r="M289" s="109" t="s">
        <v>779</v>
      </c>
      <c r="N289" s="109" t="s">
        <v>779</v>
      </c>
      <c r="O289" s="109" t="s">
        <v>779</v>
      </c>
      <c r="P289" s="95"/>
      <c r="Q289" s="95"/>
      <c r="R289" s="95"/>
      <c r="S289" s="95"/>
      <c r="T289" s="95"/>
      <c r="U289" s="95"/>
      <c r="V289" s="95"/>
      <c r="W289" s="95"/>
      <c r="X289" s="95"/>
      <c r="Y289" s="95"/>
    </row>
    <row r="290" spans="2:25" s="481" customFormat="1" x14ac:dyDescent="0.25">
      <c r="B290" s="155" t="str">
        <f ca="1">Supporto!F188</f>
        <v>IfcRamp</v>
      </c>
      <c r="C290" s="148" t="str">
        <f ca="1">Supporto!H188</f>
        <v>ElementoDatiQualitativi</v>
      </c>
      <c r="D290" s="148" t="str">
        <f ca="1">Supporto!K188</f>
        <v>AccessibilitaDisabili</v>
      </c>
      <c r="E290" s="125"/>
      <c r="F290" s="162"/>
      <c r="G290" s="110"/>
      <c r="H290" s="109"/>
      <c r="I290" s="109"/>
      <c r="J290" s="109" t="s">
        <v>779</v>
      </c>
      <c r="K290" s="110" t="s">
        <v>779</v>
      </c>
      <c r="L290" s="109" t="s">
        <v>779</v>
      </c>
      <c r="M290" s="109" t="s">
        <v>779</v>
      </c>
      <c r="N290" s="109" t="s">
        <v>779</v>
      </c>
      <c r="O290" s="109" t="s">
        <v>779</v>
      </c>
      <c r="P290" s="95"/>
      <c r="Q290" s="95"/>
      <c r="R290" s="95"/>
      <c r="S290" s="95"/>
      <c r="T290" s="95"/>
      <c r="U290" s="95"/>
      <c r="V290" s="95"/>
      <c r="W290" s="95"/>
      <c r="X290" s="95"/>
      <c r="Y290" s="95"/>
    </row>
    <row r="291" spans="2:25" s="481" customFormat="1" x14ac:dyDescent="0.25">
      <c r="B291" s="155" t="str">
        <f ca="1">Supporto!F189</f>
        <v>IfcRamp</v>
      </c>
      <c r="C291" s="148" t="str">
        <f ca="1">Supporto!H189</f>
        <v>ElementoDatiQualitativi</v>
      </c>
      <c r="D291" s="148" t="str">
        <f ca="1">Supporto!K189</f>
        <v>Esterno</v>
      </c>
      <c r="E291" s="125"/>
      <c r="F291" s="162"/>
      <c r="G291" s="110"/>
      <c r="H291" s="109"/>
      <c r="I291" s="109" t="s">
        <v>779</v>
      </c>
      <c r="J291" s="109"/>
      <c r="K291" s="110" t="s">
        <v>779</v>
      </c>
      <c r="L291" s="109" t="s">
        <v>779</v>
      </c>
      <c r="M291" s="109" t="s">
        <v>779</v>
      </c>
      <c r="N291" s="109" t="s">
        <v>779</v>
      </c>
      <c r="O291" s="109" t="s">
        <v>779</v>
      </c>
      <c r="P291" s="95"/>
      <c r="Q291" s="95"/>
      <c r="R291" s="95"/>
      <c r="S291" s="95"/>
      <c r="T291" s="95"/>
      <c r="U291" s="95"/>
      <c r="V291" s="95"/>
      <c r="W291" s="95"/>
      <c r="X291" s="95"/>
      <c r="Y291" s="95"/>
    </row>
    <row r="292" spans="2:25" s="481" customFormat="1" x14ac:dyDescent="0.25">
      <c r="B292" s="155" t="str">
        <f ca="1">Supporto!F190</f>
        <v>IfcRamp</v>
      </c>
      <c r="C292" s="149" t="str">
        <f ca="1">Supporto!H190</f>
        <v>ElementoDatiQualitativi</v>
      </c>
      <c r="D292" s="149" t="str">
        <f ca="1">Supporto!K190</f>
        <v>Tipologia costruttiva</v>
      </c>
      <c r="E292" s="125"/>
      <c r="F292" s="162"/>
      <c r="G292" s="110"/>
      <c r="H292" s="109" t="s">
        <v>779</v>
      </c>
      <c r="I292" s="109"/>
      <c r="J292" s="109"/>
      <c r="K292" s="110" t="s">
        <v>779</v>
      </c>
      <c r="L292" s="116" t="s">
        <v>779</v>
      </c>
      <c r="M292" s="109" t="s">
        <v>779</v>
      </c>
      <c r="N292" s="109" t="s">
        <v>779</v>
      </c>
      <c r="O292" s="109" t="s">
        <v>779</v>
      </c>
      <c r="P292" s="95"/>
      <c r="Q292" s="95"/>
      <c r="R292" s="95"/>
      <c r="S292" s="95"/>
      <c r="T292" s="95"/>
      <c r="U292" s="95"/>
      <c r="V292" s="95"/>
      <c r="W292" s="95"/>
      <c r="X292" s="95"/>
      <c r="Y292" s="95"/>
    </row>
    <row r="293" spans="2:25" s="481" customFormat="1" hidden="1" x14ac:dyDescent="0.25">
      <c r="B293" s="113" t="str">
        <f ca="1">Supporto!F191</f>
        <v>IfcRamp</v>
      </c>
      <c r="C293" s="148" t="str">
        <f ca="1">Supporto!H191</f>
        <v>ElementoDatiQualitativi</v>
      </c>
      <c r="D293" s="148" t="str">
        <f ca="1">Supporto!K191</f>
        <v>Criticità Riscontrata</v>
      </c>
      <c r="E293" s="125"/>
      <c r="F293" s="162"/>
      <c r="G293" s="110"/>
      <c r="H293" s="109"/>
      <c r="I293" s="109"/>
      <c r="J293" s="109" t="s">
        <v>779</v>
      </c>
      <c r="K293" s="110"/>
      <c r="L293" s="110"/>
      <c r="M293" s="109"/>
      <c r="N293" s="109" t="s">
        <v>779</v>
      </c>
      <c r="O293" s="109" t="s">
        <v>779</v>
      </c>
      <c r="P293" s="95"/>
      <c r="Q293" s="95"/>
      <c r="R293" s="95"/>
      <c r="S293" s="95"/>
      <c r="T293" s="95"/>
      <c r="U293" s="95"/>
      <c r="V293" s="95"/>
      <c r="W293" s="95"/>
      <c r="X293" s="95"/>
      <c r="Y293" s="95"/>
    </row>
    <row r="294" spans="2:25" s="481" customFormat="1" hidden="1" x14ac:dyDescent="0.25">
      <c r="B294" s="113" t="str">
        <f ca="1">Supporto!F192</f>
        <v>IfcRamp</v>
      </c>
      <c r="C294" s="148" t="str">
        <f ca="1">Supporto!H192</f>
        <v>ElementoDatiAntincendio</v>
      </c>
      <c r="D294" s="148" t="str">
        <f ca="1">Supporto!K192</f>
        <v>Combustibile</v>
      </c>
      <c r="E294" s="125"/>
      <c r="F294" s="162"/>
      <c r="G294" s="110"/>
      <c r="H294" s="109"/>
      <c r="I294" s="109"/>
      <c r="J294" s="109" t="s">
        <v>779</v>
      </c>
      <c r="K294" s="110"/>
      <c r="L294" s="110"/>
      <c r="M294" s="109" t="s">
        <v>779</v>
      </c>
      <c r="N294" s="109" t="s">
        <v>779</v>
      </c>
      <c r="O294" s="109" t="s">
        <v>779</v>
      </c>
      <c r="P294" s="95"/>
      <c r="Q294" s="95"/>
      <c r="R294" s="95"/>
      <c r="S294" s="95"/>
      <c r="T294" s="95"/>
      <c r="U294" s="95"/>
      <c r="V294" s="95"/>
      <c r="W294" s="95"/>
      <c r="X294" s="95"/>
      <c r="Y294" s="95"/>
    </row>
    <row r="295" spans="2:25" s="481" customFormat="1" hidden="1" x14ac:dyDescent="0.25">
      <c r="B295" s="113" t="str">
        <f ca="1">Supporto!F193</f>
        <v>IfcRamp</v>
      </c>
      <c r="C295" s="148" t="str">
        <f ca="1">Supporto!H193</f>
        <v>ElementoDatiAntincendio</v>
      </c>
      <c r="D295" s="148" t="str">
        <f ca="1">Supporto!K193</f>
        <v>UscitaEmergenza</v>
      </c>
      <c r="E295" s="125"/>
      <c r="F295" s="162"/>
      <c r="G295" s="110"/>
      <c r="H295" s="109"/>
      <c r="I295" s="109"/>
      <c r="J295" s="109" t="s">
        <v>779</v>
      </c>
      <c r="K295" s="110"/>
      <c r="L295" s="110"/>
      <c r="M295" s="109" t="s">
        <v>779</v>
      </c>
      <c r="N295" s="109" t="s">
        <v>779</v>
      </c>
      <c r="O295" s="109" t="s">
        <v>779</v>
      </c>
      <c r="P295" s="95"/>
      <c r="Q295" s="95"/>
      <c r="R295" s="95"/>
      <c r="S295" s="95"/>
      <c r="T295" s="95"/>
      <c r="U295" s="95"/>
      <c r="V295" s="95"/>
      <c r="W295" s="95"/>
      <c r="X295" s="95"/>
      <c r="Y295" s="95"/>
    </row>
    <row r="296" spans="2:25" s="481" customFormat="1" x14ac:dyDescent="0.25">
      <c r="B296" s="155" t="str">
        <f ca="1">Supporto!F194</f>
        <v>IfcRamp</v>
      </c>
      <c r="C296" s="147" t="str">
        <f ca="1">Supporto!H194</f>
        <v>ElementoCodifica</v>
      </c>
      <c r="D296" s="147" t="str">
        <f ca="1">Supporto!K194</f>
        <v>ClasseElementoTecnico</v>
      </c>
      <c r="E296" s="125"/>
      <c r="F296" s="162"/>
      <c r="G296" s="110"/>
      <c r="H296" s="109"/>
      <c r="I296" s="109" t="s">
        <v>779</v>
      </c>
      <c r="J296" s="109"/>
      <c r="K296" s="110" t="s">
        <v>779</v>
      </c>
      <c r="L296" s="121" t="s">
        <v>779</v>
      </c>
      <c r="M296" s="109" t="s">
        <v>779</v>
      </c>
      <c r="N296" s="109" t="s">
        <v>779</v>
      </c>
      <c r="O296" s="109" t="s">
        <v>779</v>
      </c>
      <c r="P296" s="95"/>
      <c r="Q296" s="95"/>
      <c r="R296" s="95"/>
      <c r="S296" s="95"/>
      <c r="T296" s="95"/>
      <c r="U296" s="95"/>
      <c r="V296" s="95"/>
      <c r="W296" s="95"/>
      <c r="X296" s="95"/>
      <c r="Y296" s="95"/>
    </row>
    <row r="297" spans="2:25" s="481" customFormat="1" x14ac:dyDescent="0.25">
      <c r="B297" s="155" t="str">
        <f ca="1">Supporto!F195</f>
        <v>IfcRamp</v>
      </c>
      <c r="C297" s="149" t="str">
        <f ca="1">Supporto!H195</f>
        <v>ElementoFase</v>
      </c>
      <c r="D297" s="149" t="str">
        <f ca="1">Supporto!K195</f>
        <v>Stato</v>
      </c>
      <c r="E297" s="125"/>
      <c r="F297" s="162"/>
      <c r="G297" s="522"/>
      <c r="H297" s="514"/>
      <c r="I297" s="109" t="s">
        <v>779</v>
      </c>
      <c r="J297" s="109"/>
      <c r="K297" s="110" t="s">
        <v>779</v>
      </c>
      <c r="L297" s="116" t="s">
        <v>779</v>
      </c>
      <c r="M297" s="109" t="s">
        <v>779</v>
      </c>
      <c r="N297" s="109" t="s">
        <v>779</v>
      </c>
      <c r="O297" s="109" t="s">
        <v>779</v>
      </c>
      <c r="P297" s="95"/>
      <c r="Q297" s="95"/>
      <c r="R297" s="95"/>
      <c r="S297" s="95"/>
      <c r="T297" s="95"/>
      <c r="U297" s="95"/>
      <c r="V297" s="95"/>
      <c r="W297" s="95"/>
      <c r="X297" s="95"/>
      <c r="Y297" s="95"/>
    </row>
    <row r="298" spans="2:25" s="481" customFormat="1" hidden="1" x14ac:dyDescent="0.25">
      <c r="B298" s="115" t="str">
        <f ca="1">Supporto!F196</f>
        <v>IfcRamp</v>
      </c>
      <c r="C298" s="149" t="str">
        <f ca="1">Supporto!H196</f>
        <v>ElementoDocumenti</v>
      </c>
      <c r="D298" s="149" t="str">
        <f ca="1">Supporto!K196</f>
        <v>DB</v>
      </c>
      <c r="E298" s="124"/>
      <c r="F298" s="163"/>
      <c r="G298" s="117"/>
      <c r="H298" s="116"/>
      <c r="I298" s="116"/>
      <c r="J298" s="116"/>
      <c r="K298" s="117"/>
      <c r="L298" s="117"/>
      <c r="M298" s="116"/>
      <c r="N298" s="116" t="s">
        <v>779</v>
      </c>
      <c r="O298" s="116" t="s">
        <v>779</v>
      </c>
      <c r="P298" s="95"/>
      <c r="Q298" s="95"/>
      <c r="R298" s="95"/>
      <c r="S298" s="95"/>
      <c r="T298" s="95"/>
      <c r="U298" s="95"/>
      <c r="V298" s="95"/>
      <c r="W298" s="95"/>
      <c r="X298" s="95"/>
      <c r="Y298" s="95"/>
    </row>
    <row r="299" spans="2:25" s="481" customFormat="1" hidden="1" x14ac:dyDescent="0.25">
      <c r="B299" s="113" t="str">
        <f ca="1">Supporto!F197</f>
        <v>IfcStair</v>
      </c>
      <c r="C299" s="148" t="str">
        <f ca="1">Supporto!H197</f>
        <v>ElementoDatiAnagrafici</v>
      </c>
      <c r="D299" s="148" t="str">
        <f ca="1">Supporto!K197</f>
        <v>Numero_di_serie</v>
      </c>
      <c r="E299" s="125"/>
      <c r="F299" s="162"/>
      <c r="G299" s="110"/>
      <c r="H299" s="109"/>
      <c r="I299" s="109"/>
      <c r="J299" s="109"/>
      <c r="K299" s="110"/>
      <c r="L299" s="110"/>
      <c r="M299" s="109"/>
      <c r="N299" s="109" t="s">
        <v>779</v>
      </c>
      <c r="O299" s="109" t="s">
        <v>779</v>
      </c>
      <c r="P299" s="95"/>
      <c r="Q299" s="95"/>
      <c r="R299" s="95"/>
      <c r="S299" s="95"/>
      <c r="T299" s="95"/>
      <c r="U299" s="95"/>
      <c r="V299" s="95"/>
      <c r="W299" s="95"/>
      <c r="X299" s="95"/>
      <c r="Y299" s="95"/>
    </row>
    <row r="300" spans="2:25" s="481" customFormat="1" hidden="1" x14ac:dyDescent="0.25">
      <c r="B300" s="113" t="str">
        <f ca="1">Supporto!F198</f>
        <v>IfcStair</v>
      </c>
      <c r="C300" s="148" t="str">
        <f ca="1">Supporto!H198</f>
        <v>ElementoDatiAnagrafici</v>
      </c>
      <c r="D300" s="148" t="str">
        <f ca="1">Supporto!K198</f>
        <v>Fornitore</v>
      </c>
      <c r="E300" s="125"/>
      <c r="F300" s="162"/>
      <c r="G300" s="110"/>
      <c r="H300" s="109"/>
      <c r="I300" s="109"/>
      <c r="J300" s="109"/>
      <c r="K300" s="110"/>
      <c r="L300" s="110"/>
      <c r="M300" s="109"/>
      <c r="N300" s="109" t="s">
        <v>779</v>
      </c>
      <c r="O300" s="109" t="s">
        <v>779</v>
      </c>
      <c r="P300" s="95"/>
      <c r="Q300" s="95"/>
      <c r="R300" s="95"/>
      <c r="S300" s="95"/>
      <c r="T300" s="95"/>
      <c r="U300" s="95"/>
      <c r="V300" s="95"/>
      <c r="W300" s="95"/>
      <c r="X300" s="95"/>
      <c r="Y300" s="95"/>
    </row>
    <row r="301" spans="2:25" s="481" customFormat="1" hidden="1" x14ac:dyDescent="0.25">
      <c r="B301" s="113" t="str">
        <f ca="1">Supporto!F199</f>
        <v>IfcStair</v>
      </c>
      <c r="C301" s="148" t="str">
        <f ca="1">Supporto!H199</f>
        <v>ElementoDatiAnagrafici</v>
      </c>
      <c r="D301" s="148" t="str">
        <f ca="1">Supporto!K199</f>
        <v>Installatore</v>
      </c>
      <c r="E301" s="125"/>
      <c r="F301" s="162"/>
      <c r="G301" s="110"/>
      <c r="H301" s="109"/>
      <c r="I301" s="109"/>
      <c r="J301" s="109"/>
      <c r="K301" s="110"/>
      <c r="L301" s="110"/>
      <c r="M301" s="109"/>
      <c r="N301" s="109" t="s">
        <v>779</v>
      </c>
      <c r="O301" s="109" t="s">
        <v>779</v>
      </c>
      <c r="P301" s="95"/>
      <c r="Q301" s="95"/>
      <c r="R301" s="95"/>
      <c r="S301" s="95"/>
      <c r="T301" s="95"/>
      <c r="U301" s="95"/>
      <c r="V301" s="95"/>
      <c r="W301" s="95"/>
      <c r="X301" s="95"/>
      <c r="Y301" s="95"/>
    </row>
    <row r="302" spans="2:25" s="481" customFormat="1" x14ac:dyDescent="0.25">
      <c r="B302" s="155" t="str">
        <f ca="1">Supporto!F200</f>
        <v>IfcStair</v>
      </c>
      <c r="C302" s="155" t="str">
        <f ca="1">Supporto!H200</f>
        <v>ElementoDatiAnagrafici</v>
      </c>
      <c r="D302" s="155" t="str">
        <f ca="1">Supporto!K200</f>
        <v>Descrizione</v>
      </c>
      <c r="E302" s="125"/>
      <c r="F302" s="162"/>
      <c r="G302" s="110"/>
      <c r="H302" s="109"/>
      <c r="I302" s="109" t="s">
        <v>779</v>
      </c>
      <c r="J302" s="109"/>
      <c r="K302" s="110" t="s">
        <v>779</v>
      </c>
      <c r="L302" s="135" t="s">
        <v>779</v>
      </c>
      <c r="M302" s="109" t="s">
        <v>779</v>
      </c>
      <c r="N302" s="109" t="s">
        <v>779</v>
      </c>
      <c r="O302" s="109" t="s">
        <v>779</v>
      </c>
      <c r="P302" s="95"/>
      <c r="Q302" s="95"/>
      <c r="R302" s="95"/>
      <c r="S302" s="95"/>
      <c r="T302" s="95"/>
      <c r="U302" s="95"/>
      <c r="V302" s="95"/>
      <c r="W302" s="95"/>
      <c r="X302" s="95"/>
      <c r="Y302" s="95"/>
    </row>
    <row r="303" spans="2:25" s="481" customFormat="1" hidden="1" x14ac:dyDescent="0.25">
      <c r="B303" s="113" t="str">
        <f ca="1">Supporto!F201</f>
        <v>IfcStair</v>
      </c>
      <c r="C303" s="148" t="str">
        <f ca="1">Supporto!H201</f>
        <v>ElementoDatiAnagrafici</v>
      </c>
      <c r="D303" s="148" t="str">
        <f ca="1">Supporto!K201</f>
        <v>Modello</v>
      </c>
      <c r="E303" s="125"/>
      <c r="F303" s="162"/>
      <c r="G303" s="110"/>
      <c r="H303" s="109"/>
      <c r="I303" s="109"/>
      <c r="J303" s="109"/>
      <c r="K303" s="110"/>
      <c r="L303" s="110"/>
      <c r="M303" s="109" t="s">
        <v>779</v>
      </c>
      <c r="N303" s="109" t="s">
        <v>779</v>
      </c>
      <c r="O303" s="109" t="s">
        <v>779</v>
      </c>
      <c r="P303" s="95"/>
      <c r="Q303" s="95"/>
      <c r="R303" s="95"/>
      <c r="S303" s="95"/>
      <c r="T303" s="95"/>
      <c r="U303" s="95"/>
      <c r="V303" s="95"/>
      <c r="W303" s="95"/>
      <c r="X303" s="95"/>
      <c r="Y303" s="95"/>
    </row>
    <row r="304" spans="2:25" s="481" customFormat="1" hidden="1" x14ac:dyDescent="0.25">
      <c r="B304" s="113" t="str">
        <f ca="1">Supporto!F202</f>
        <v>IfcStair</v>
      </c>
      <c r="C304" s="148" t="str">
        <f ca="1">Supporto!H202</f>
        <v>ElementoDatiAnagrafici</v>
      </c>
      <c r="D304" s="148" t="str">
        <f ca="1">Supporto!K202</f>
        <v>Produttore</v>
      </c>
      <c r="E304" s="125"/>
      <c r="F304" s="162"/>
      <c r="G304" s="110"/>
      <c r="H304" s="109"/>
      <c r="I304" s="109"/>
      <c r="J304" s="109"/>
      <c r="K304" s="110"/>
      <c r="L304" s="110"/>
      <c r="M304" s="109" t="s">
        <v>779</v>
      </c>
      <c r="N304" s="109" t="s">
        <v>779</v>
      </c>
      <c r="O304" s="109" t="s">
        <v>779</v>
      </c>
      <c r="P304" s="95"/>
      <c r="Q304" s="95"/>
      <c r="R304" s="95"/>
      <c r="S304" s="95"/>
      <c r="T304" s="95"/>
      <c r="U304" s="95"/>
      <c r="V304" s="95"/>
      <c r="W304" s="95"/>
      <c r="X304" s="95"/>
      <c r="Y304" s="95"/>
    </row>
    <row r="305" spans="2:25" s="481" customFormat="1" x14ac:dyDescent="0.25">
      <c r="B305" s="155" t="str">
        <f ca="1">Supporto!F203</f>
        <v>IfcStair</v>
      </c>
      <c r="C305" s="147" t="str">
        <f ca="1">Supporto!H203</f>
        <v>ElementoDatiQualitativi</v>
      </c>
      <c r="D305" s="147" t="str">
        <f ca="1">Supporto!K203</f>
        <v>AccessibilitaDisabili</v>
      </c>
      <c r="E305" s="125"/>
      <c r="F305" s="162"/>
      <c r="G305" s="110"/>
      <c r="H305" s="109"/>
      <c r="I305" s="109"/>
      <c r="J305" s="109" t="s">
        <v>779</v>
      </c>
      <c r="K305" s="110" t="s">
        <v>779</v>
      </c>
      <c r="L305" s="121" t="s">
        <v>779</v>
      </c>
      <c r="M305" s="109" t="s">
        <v>779</v>
      </c>
      <c r="N305" s="109" t="s">
        <v>779</v>
      </c>
      <c r="O305" s="109" t="s">
        <v>779</v>
      </c>
      <c r="P305" s="95"/>
      <c r="Q305" s="95"/>
      <c r="R305" s="95"/>
      <c r="S305" s="95"/>
      <c r="T305" s="95"/>
      <c r="U305" s="95"/>
      <c r="V305" s="95"/>
      <c r="W305" s="95"/>
      <c r="X305" s="95"/>
      <c r="Y305" s="95"/>
    </row>
    <row r="306" spans="2:25" s="481" customFormat="1" x14ac:dyDescent="0.25">
      <c r="B306" s="155" t="str">
        <f ca="1">Supporto!F204</f>
        <v>IfcStair</v>
      </c>
      <c r="C306" s="148" t="str">
        <f ca="1">Supporto!H204</f>
        <v>ElementoDatiQualitativi</v>
      </c>
      <c r="D306" s="148" t="str">
        <f ca="1">Supporto!K204</f>
        <v>Esterno</v>
      </c>
      <c r="E306" s="125"/>
      <c r="F306" s="162"/>
      <c r="G306" s="110"/>
      <c r="H306" s="109"/>
      <c r="I306" s="109" t="s">
        <v>779</v>
      </c>
      <c r="J306" s="109"/>
      <c r="K306" s="110" t="s">
        <v>779</v>
      </c>
      <c r="L306" s="109" t="s">
        <v>779</v>
      </c>
      <c r="M306" s="109" t="s">
        <v>779</v>
      </c>
      <c r="N306" s="109" t="s">
        <v>779</v>
      </c>
      <c r="O306" s="109" t="s">
        <v>779</v>
      </c>
      <c r="P306" s="95"/>
      <c r="Q306" s="95"/>
      <c r="R306" s="95"/>
      <c r="S306" s="95"/>
      <c r="T306" s="95"/>
      <c r="U306" s="95"/>
      <c r="V306" s="95"/>
      <c r="W306" s="95"/>
      <c r="X306" s="95"/>
      <c r="Y306" s="95"/>
    </row>
    <row r="307" spans="2:25" s="481" customFormat="1" x14ac:dyDescent="0.25">
      <c r="B307" s="155" t="str">
        <f ca="1">Supporto!F205</f>
        <v>IfcStair</v>
      </c>
      <c r="C307" s="149" t="str">
        <f ca="1">Supporto!H205</f>
        <v>ElementoDatiQualitativi</v>
      </c>
      <c r="D307" s="149" t="str">
        <f ca="1">Supporto!K205</f>
        <v>Tipologia costruttiva</v>
      </c>
      <c r="E307" s="125"/>
      <c r="F307" s="162"/>
      <c r="G307" s="110"/>
      <c r="H307" s="109" t="s">
        <v>779</v>
      </c>
      <c r="I307" s="109"/>
      <c r="J307" s="109"/>
      <c r="K307" s="110" t="s">
        <v>779</v>
      </c>
      <c r="L307" s="116" t="s">
        <v>779</v>
      </c>
      <c r="M307" s="109" t="s">
        <v>779</v>
      </c>
      <c r="N307" s="109" t="s">
        <v>779</v>
      </c>
      <c r="O307" s="109" t="s">
        <v>779</v>
      </c>
      <c r="P307" s="95"/>
      <c r="Q307" s="95"/>
      <c r="R307" s="95"/>
      <c r="S307" s="95"/>
      <c r="T307" s="95"/>
      <c r="U307" s="95"/>
      <c r="V307" s="95"/>
      <c r="W307" s="95"/>
      <c r="X307" s="95"/>
      <c r="Y307" s="95"/>
    </row>
    <row r="308" spans="2:25" s="481" customFormat="1" hidden="1" x14ac:dyDescent="0.25">
      <c r="B308" s="113" t="str">
        <f ca="1">Supporto!F206</f>
        <v>IfcStair</v>
      </c>
      <c r="C308" s="148" t="str">
        <f ca="1">Supporto!H206</f>
        <v>ElementoDatiQualitativi</v>
      </c>
      <c r="D308" s="148" t="str">
        <f ca="1">Supporto!K206</f>
        <v>Criticità Riscontrata</v>
      </c>
      <c r="E308" s="125"/>
      <c r="F308" s="162"/>
      <c r="G308" s="110"/>
      <c r="H308" s="109"/>
      <c r="I308" s="109"/>
      <c r="J308" s="109" t="s">
        <v>779</v>
      </c>
      <c r="K308" s="110"/>
      <c r="L308" s="110"/>
      <c r="M308" s="109"/>
      <c r="N308" s="109" t="s">
        <v>779</v>
      </c>
      <c r="O308" s="109" t="s">
        <v>779</v>
      </c>
      <c r="P308" s="95"/>
      <c r="Q308" s="95"/>
      <c r="R308" s="95"/>
      <c r="S308" s="95"/>
      <c r="T308" s="95"/>
      <c r="U308" s="95"/>
      <c r="V308" s="95"/>
      <c r="W308" s="95"/>
      <c r="X308" s="95"/>
      <c r="Y308" s="95"/>
    </row>
    <row r="309" spans="2:25" s="481" customFormat="1" hidden="1" x14ac:dyDescent="0.25">
      <c r="B309" s="113" t="str">
        <f ca="1">Supporto!F207</f>
        <v>IfcStair</v>
      </c>
      <c r="C309" s="148" t="str">
        <f ca="1">Supporto!H207</f>
        <v>ElementoDatiAntincendio</v>
      </c>
      <c r="D309" s="148" t="str">
        <f ca="1">Supporto!K207</f>
        <v>Combustibile</v>
      </c>
      <c r="E309" s="125"/>
      <c r="F309" s="162"/>
      <c r="G309" s="110"/>
      <c r="H309" s="109"/>
      <c r="I309" s="109"/>
      <c r="J309" s="109" t="s">
        <v>779</v>
      </c>
      <c r="K309" s="110"/>
      <c r="L309" s="110"/>
      <c r="M309" s="109" t="s">
        <v>779</v>
      </c>
      <c r="N309" s="109" t="s">
        <v>779</v>
      </c>
      <c r="O309" s="109" t="s">
        <v>779</v>
      </c>
      <c r="P309" s="95"/>
      <c r="Q309" s="95"/>
      <c r="R309" s="95"/>
      <c r="S309" s="95"/>
      <c r="T309" s="95"/>
      <c r="U309" s="95"/>
      <c r="V309" s="95"/>
      <c r="W309" s="95"/>
      <c r="X309" s="95"/>
      <c r="Y309" s="95"/>
    </row>
    <row r="310" spans="2:25" s="481" customFormat="1" hidden="1" x14ac:dyDescent="0.25">
      <c r="B310" s="113" t="str">
        <f ca="1">Supporto!F208</f>
        <v>IfcStair</v>
      </c>
      <c r="C310" s="148" t="str">
        <f ca="1">Supporto!H208</f>
        <v>ElementoDatiAntincendio</v>
      </c>
      <c r="D310" s="148" t="str">
        <f ca="1">Supporto!K208</f>
        <v>UscitaEmergenza</v>
      </c>
      <c r="E310" s="125"/>
      <c r="F310" s="162"/>
      <c r="G310" s="110"/>
      <c r="H310" s="109"/>
      <c r="I310" s="109"/>
      <c r="J310" s="109" t="s">
        <v>779</v>
      </c>
      <c r="K310" s="110"/>
      <c r="L310" s="110"/>
      <c r="M310" s="109" t="s">
        <v>779</v>
      </c>
      <c r="N310" s="109" t="s">
        <v>779</v>
      </c>
      <c r="O310" s="109" t="s">
        <v>779</v>
      </c>
      <c r="P310" s="95"/>
      <c r="Q310" s="95"/>
      <c r="R310" s="95"/>
      <c r="S310" s="95"/>
      <c r="T310" s="95"/>
      <c r="U310" s="95"/>
      <c r="V310" s="95"/>
      <c r="W310" s="95"/>
      <c r="X310" s="95"/>
      <c r="Y310" s="95"/>
    </row>
    <row r="311" spans="2:25" s="481" customFormat="1" x14ac:dyDescent="0.25">
      <c r="B311" s="155" t="str">
        <f ca="1">Supporto!F209</f>
        <v>IfcStair</v>
      </c>
      <c r="C311" s="147" t="str">
        <f ca="1">Supporto!H209</f>
        <v>ElementoCodifica</v>
      </c>
      <c r="D311" s="147" t="str">
        <f ca="1">Supporto!K209</f>
        <v>ClasseElementoTecnico</v>
      </c>
      <c r="E311" s="125"/>
      <c r="F311" s="162"/>
      <c r="G311" s="110"/>
      <c r="H311" s="109"/>
      <c r="I311" s="109" t="s">
        <v>779</v>
      </c>
      <c r="J311" s="109"/>
      <c r="K311" s="110" t="s">
        <v>779</v>
      </c>
      <c r="L311" s="121" t="s">
        <v>779</v>
      </c>
      <c r="M311" s="109" t="s">
        <v>779</v>
      </c>
      <c r="N311" s="109" t="s">
        <v>779</v>
      </c>
      <c r="O311" s="109" t="s">
        <v>779</v>
      </c>
      <c r="P311" s="95"/>
      <c r="Q311" s="95"/>
      <c r="R311" s="95"/>
      <c r="S311" s="95"/>
      <c r="T311" s="95"/>
      <c r="U311" s="95"/>
      <c r="V311" s="95"/>
      <c r="W311" s="95"/>
      <c r="X311" s="95"/>
      <c r="Y311" s="95"/>
    </row>
    <row r="312" spans="2:25" s="481" customFormat="1" x14ac:dyDescent="0.25">
      <c r="B312" s="155" t="str">
        <f ca="1">Supporto!F210</f>
        <v>IfcStair</v>
      </c>
      <c r="C312" s="149" t="str">
        <f ca="1">Supporto!H210</f>
        <v>ElementoFase</v>
      </c>
      <c r="D312" s="149" t="str">
        <f ca="1">Supporto!K210</f>
        <v>Stato</v>
      </c>
      <c r="E312" s="125"/>
      <c r="F312" s="162"/>
      <c r="G312" s="522"/>
      <c r="H312" s="514"/>
      <c r="I312" s="109" t="s">
        <v>779</v>
      </c>
      <c r="J312" s="109"/>
      <c r="K312" s="110" t="s">
        <v>779</v>
      </c>
      <c r="L312" s="116" t="s">
        <v>779</v>
      </c>
      <c r="M312" s="109" t="s">
        <v>779</v>
      </c>
      <c r="N312" s="109" t="s">
        <v>779</v>
      </c>
      <c r="O312" s="109" t="s">
        <v>779</v>
      </c>
      <c r="P312" s="95"/>
      <c r="Q312" s="95"/>
      <c r="R312" s="95"/>
      <c r="S312" s="95"/>
      <c r="T312" s="95"/>
      <c r="U312" s="95"/>
      <c r="V312" s="95"/>
      <c r="W312" s="95"/>
      <c r="X312" s="95"/>
      <c r="Y312" s="95"/>
    </row>
    <row r="313" spans="2:25" s="481" customFormat="1" hidden="1" x14ac:dyDescent="0.25">
      <c r="B313" s="113" t="str">
        <f ca="1">Supporto!F211</f>
        <v>IfcStair</v>
      </c>
      <c r="C313" s="148" t="str">
        <f ca="1">Supporto!H211</f>
        <v>ElementoDocumenti</v>
      </c>
      <c r="D313" s="148" t="str">
        <f ca="1">Supporto!K211</f>
        <v>MUM</v>
      </c>
      <c r="E313" s="125"/>
      <c r="F313" s="162"/>
      <c r="G313" s="110"/>
      <c r="H313" s="109"/>
      <c r="I313" s="109"/>
      <c r="J313" s="109"/>
      <c r="K313" s="110"/>
      <c r="L313" s="110"/>
      <c r="M313" s="109"/>
      <c r="N313" s="109" t="s">
        <v>779</v>
      </c>
      <c r="O313" s="109" t="s">
        <v>779</v>
      </c>
      <c r="P313" s="95"/>
      <c r="Q313" s="95"/>
      <c r="R313" s="95"/>
      <c r="S313" s="95"/>
      <c r="T313" s="95"/>
      <c r="U313" s="95"/>
      <c r="V313" s="95"/>
      <c r="W313" s="95"/>
      <c r="X313" s="95"/>
      <c r="Y313" s="95"/>
    </row>
    <row r="314" spans="2:25" s="481" customFormat="1" hidden="1" x14ac:dyDescent="0.25">
      <c r="B314" s="113" t="str">
        <f ca="1">Supporto!F212</f>
        <v>IfcStair</v>
      </c>
      <c r="C314" s="148" t="str">
        <f ca="1">Supporto!H212</f>
        <v>ElementoDocumenti</v>
      </c>
      <c r="D314" s="148" t="str">
        <f ca="1">Supporto!K212</f>
        <v>SchedaTecnica</v>
      </c>
      <c r="E314" s="125"/>
      <c r="F314" s="162"/>
      <c r="G314" s="110"/>
      <c r="H314" s="109"/>
      <c r="I314" s="109"/>
      <c r="J314" s="109"/>
      <c r="K314" s="110"/>
      <c r="L314" s="110"/>
      <c r="M314" s="109" t="s">
        <v>779</v>
      </c>
      <c r="N314" s="109" t="s">
        <v>779</v>
      </c>
      <c r="O314" s="109" t="s">
        <v>779</v>
      </c>
      <c r="P314" s="95"/>
      <c r="Q314" s="95"/>
      <c r="R314" s="95"/>
      <c r="S314" s="95"/>
      <c r="T314" s="95"/>
      <c r="U314" s="95"/>
      <c r="V314" s="95"/>
      <c r="W314" s="95"/>
      <c r="X314" s="95"/>
      <c r="Y314" s="95"/>
    </row>
    <row r="315" spans="2:25" s="481" customFormat="1" hidden="1" x14ac:dyDescent="0.25">
      <c r="B315" s="113" t="str">
        <f ca="1">Supporto!F213</f>
        <v>IfcStair</v>
      </c>
      <c r="C315" s="148" t="str">
        <f ca="1">Supporto!H213</f>
        <v>ElementoDocumenti</v>
      </c>
      <c r="D315" s="148" t="str">
        <f ca="1">Supporto!K213</f>
        <v>Website</v>
      </c>
      <c r="E315" s="125"/>
      <c r="F315" s="162"/>
      <c r="G315" s="110"/>
      <c r="H315" s="109"/>
      <c r="I315" s="109"/>
      <c r="J315" s="109"/>
      <c r="K315" s="110"/>
      <c r="L315" s="110"/>
      <c r="M315" s="109" t="s">
        <v>779</v>
      </c>
      <c r="N315" s="109" t="s">
        <v>779</v>
      </c>
      <c r="O315" s="109" t="s">
        <v>779</v>
      </c>
      <c r="P315" s="95"/>
      <c r="Q315" s="95"/>
      <c r="R315" s="95"/>
      <c r="S315" s="95"/>
      <c r="T315" s="95"/>
      <c r="U315" s="95"/>
      <c r="V315" s="95"/>
      <c r="W315" s="95"/>
      <c r="X315" s="95"/>
      <c r="Y315" s="95"/>
    </row>
    <row r="316" spans="2:25" s="481" customFormat="1" hidden="1" x14ac:dyDescent="0.25">
      <c r="B316" s="113" t="str">
        <f ca="1">Supporto!F214</f>
        <v>IfcStair</v>
      </c>
      <c r="C316" s="148" t="str">
        <f ca="1">Supporto!H214</f>
        <v>ElementoDocumenti</v>
      </c>
      <c r="D316" s="148" t="str">
        <f ca="1">Supporto!K214</f>
        <v>DB</v>
      </c>
      <c r="E316" s="125"/>
      <c r="F316" s="162"/>
      <c r="G316" s="110"/>
      <c r="H316" s="109"/>
      <c r="I316" s="109"/>
      <c r="J316" s="109"/>
      <c r="K316" s="110"/>
      <c r="L316" s="110"/>
      <c r="M316" s="109"/>
      <c r="N316" s="109" t="s">
        <v>779</v>
      </c>
      <c r="O316" s="109" t="s">
        <v>779</v>
      </c>
      <c r="P316" s="95"/>
      <c r="Q316" s="95"/>
      <c r="R316" s="95"/>
      <c r="S316" s="95"/>
      <c r="T316" s="95"/>
      <c r="U316" s="95"/>
      <c r="V316" s="95"/>
      <c r="W316" s="95"/>
      <c r="X316" s="95"/>
      <c r="Y316" s="95"/>
    </row>
    <row r="317" spans="2:25" s="481" customFormat="1" hidden="1" x14ac:dyDescent="0.25">
      <c r="B317" s="113" t="str">
        <f ca="1">Supporto!F215</f>
        <v>IfcStair</v>
      </c>
      <c r="C317" s="148" t="str">
        <f ca="1">Supporto!H215</f>
        <v>ElementoDocumenti</v>
      </c>
      <c r="D317" s="148" t="str">
        <f ca="1">Supporto!K215</f>
        <v>CertProd</v>
      </c>
      <c r="E317" s="125"/>
      <c r="F317" s="162"/>
      <c r="G317" s="110"/>
      <c r="H317" s="109"/>
      <c r="I317" s="109"/>
      <c r="J317" s="109"/>
      <c r="K317" s="110"/>
      <c r="L317" s="110"/>
      <c r="M317" s="109" t="s">
        <v>779</v>
      </c>
      <c r="N317" s="109" t="s">
        <v>779</v>
      </c>
      <c r="O317" s="109" t="s">
        <v>779</v>
      </c>
      <c r="P317" s="95"/>
      <c r="Q317" s="95"/>
      <c r="R317" s="95"/>
      <c r="S317" s="95"/>
      <c r="T317" s="95"/>
      <c r="U317" s="95"/>
      <c r="V317" s="95"/>
      <c r="W317" s="95"/>
      <c r="X317" s="95"/>
      <c r="Y317" s="95"/>
    </row>
    <row r="318" spans="2:25" s="481" customFormat="1" hidden="1" x14ac:dyDescent="0.25">
      <c r="B318" s="113" t="str">
        <f ca="1">Supporto!F216</f>
        <v>IfcStair</v>
      </c>
      <c r="C318" s="148" t="str">
        <f ca="1">Supporto!H216</f>
        <v>ElementoDocumenti</v>
      </c>
      <c r="D318" s="148" t="str">
        <f ca="1">Supporto!K216</f>
        <v>SertSupl</v>
      </c>
      <c r="E318" s="125"/>
      <c r="F318" s="162"/>
      <c r="G318" s="110"/>
      <c r="H318" s="109"/>
      <c r="I318" s="109"/>
      <c r="J318" s="109"/>
      <c r="K318" s="110"/>
      <c r="L318" s="110"/>
      <c r="M318" s="109"/>
      <c r="N318" s="109" t="s">
        <v>779</v>
      </c>
      <c r="O318" s="109" t="s">
        <v>779</v>
      </c>
      <c r="P318" s="95"/>
      <c r="Q318" s="95"/>
      <c r="R318" s="95"/>
      <c r="S318" s="95"/>
      <c r="T318" s="95"/>
      <c r="U318" s="95"/>
      <c r="V318" s="95"/>
      <c r="W318" s="95"/>
      <c r="X318" s="95"/>
      <c r="Y318" s="95"/>
    </row>
    <row r="319" spans="2:25" s="481" customFormat="1" hidden="1" x14ac:dyDescent="0.25">
      <c r="B319" s="113" t="str">
        <f ca="1">Supporto!F217</f>
        <v>IfcStair</v>
      </c>
      <c r="C319" s="148" t="str">
        <f ca="1">Supporto!H217</f>
        <v>ElementoDocumenti</v>
      </c>
      <c r="D319" s="148" t="str">
        <f ca="1">Supporto!K217</f>
        <v>SchedaMontaggio</v>
      </c>
      <c r="E319" s="125"/>
      <c r="F319" s="162"/>
      <c r="G319" s="110"/>
      <c r="H319" s="109"/>
      <c r="I319" s="109"/>
      <c r="J319" s="109"/>
      <c r="K319" s="110"/>
      <c r="L319" s="110"/>
      <c r="M319" s="109"/>
      <c r="N319" s="109" t="s">
        <v>779</v>
      </c>
      <c r="O319" s="109" t="s">
        <v>779</v>
      </c>
      <c r="P319" s="95"/>
      <c r="Q319" s="95"/>
      <c r="R319" s="95"/>
      <c r="S319" s="95"/>
      <c r="T319" s="95"/>
      <c r="U319" s="95"/>
      <c r="V319" s="95"/>
      <c r="W319" s="95"/>
      <c r="X319" s="95"/>
      <c r="Y319" s="95"/>
    </row>
    <row r="320" spans="2:25" s="481" customFormat="1" hidden="1" x14ac:dyDescent="0.25">
      <c r="B320" s="113" t="str">
        <f ca="1">Supporto!F218</f>
        <v>IfcStair</v>
      </c>
      <c r="C320" s="148" t="str">
        <f ca="1">Supporto!H218</f>
        <v>ElementoDocumenti</v>
      </c>
      <c r="D320" s="148" t="str">
        <f ca="1">Supporto!K218</f>
        <v>Installazione</v>
      </c>
      <c r="E320" s="125"/>
      <c r="F320" s="162"/>
      <c r="G320" s="110"/>
      <c r="H320" s="109"/>
      <c r="I320" s="109"/>
      <c r="J320" s="109"/>
      <c r="K320" s="110"/>
      <c r="L320" s="110"/>
      <c r="M320" s="109"/>
      <c r="N320" s="109" t="s">
        <v>779</v>
      </c>
      <c r="O320" s="109" t="s">
        <v>779</v>
      </c>
      <c r="P320" s="95"/>
      <c r="Q320" s="95"/>
      <c r="R320" s="95"/>
      <c r="S320" s="95"/>
      <c r="T320" s="95"/>
      <c r="U320" s="95"/>
      <c r="V320" s="95"/>
      <c r="W320" s="95"/>
      <c r="X320" s="95"/>
      <c r="Y320" s="95"/>
    </row>
    <row r="321" spans="2:25" s="481" customFormat="1" hidden="1" x14ac:dyDescent="0.25">
      <c r="B321" s="113" t="str">
        <f ca="1">Supporto!F219</f>
        <v>IfcStair</v>
      </c>
      <c r="C321" s="148" t="str">
        <f ca="1">Supporto!H219</f>
        <v>ElementoDocumenti</v>
      </c>
      <c r="D321" s="148" t="str">
        <f ca="1">Supporto!K219</f>
        <v>MatSupp</v>
      </c>
      <c r="E321" s="125"/>
      <c r="F321" s="162"/>
      <c r="G321" s="110"/>
      <c r="H321" s="109"/>
      <c r="I321" s="109"/>
      <c r="J321" s="109"/>
      <c r="K321" s="110"/>
      <c r="L321" s="110"/>
      <c r="M321" s="109"/>
      <c r="N321" s="109" t="s">
        <v>779</v>
      </c>
      <c r="O321" s="109" t="s">
        <v>779</v>
      </c>
      <c r="P321" s="95"/>
      <c r="Q321" s="95"/>
      <c r="R321" s="95"/>
      <c r="S321" s="95"/>
      <c r="T321" s="95"/>
      <c r="U321" s="95"/>
      <c r="V321" s="95"/>
      <c r="W321" s="95"/>
      <c r="X321" s="95"/>
      <c r="Y321" s="95"/>
    </row>
    <row r="322" spans="2:25" s="481" customFormat="1" hidden="1" x14ac:dyDescent="0.25">
      <c r="B322" s="113" t="str">
        <f ca="1">Supporto!F220</f>
        <v>IfcStair</v>
      </c>
      <c r="C322" s="148" t="str">
        <f ca="1">Supporto!H220</f>
        <v>ElementoDocumenti</v>
      </c>
      <c r="D322" s="148" t="str">
        <f ca="1">Supporto!K220</f>
        <v>Collaudo</v>
      </c>
      <c r="E322" s="125"/>
      <c r="F322" s="162"/>
      <c r="G322" s="110"/>
      <c r="H322" s="109" t="s">
        <v>779</v>
      </c>
      <c r="I322" s="109"/>
      <c r="J322" s="109"/>
      <c r="K322" s="110"/>
      <c r="L322" s="110"/>
      <c r="M322" s="109"/>
      <c r="N322" s="109" t="s">
        <v>779</v>
      </c>
      <c r="O322" s="109" t="s">
        <v>779</v>
      </c>
      <c r="P322" s="95"/>
      <c r="Q322" s="95"/>
      <c r="R322" s="95"/>
      <c r="S322" s="95"/>
      <c r="T322" s="95"/>
      <c r="U322" s="95"/>
      <c r="V322" s="95"/>
      <c r="W322" s="95"/>
      <c r="X322" s="95"/>
      <c r="Y322" s="95"/>
    </row>
    <row r="323" spans="2:25" s="481" customFormat="1" hidden="1" x14ac:dyDescent="0.25">
      <c r="B323" s="115" t="str">
        <f ca="1">Supporto!F221</f>
        <v>IfcStair</v>
      </c>
      <c r="C323" s="149" t="str">
        <f ca="1">Supporto!H221</f>
        <v>ElementoDocumenti</v>
      </c>
      <c r="D323" s="149" t="str">
        <f ca="1">Supporto!K221</f>
        <v>Conformità</v>
      </c>
      <c r="E323" s="124"/>
      <c r="F323" s="163"/>
      <c r="G323" s="117"/>
      <c r="H323" s="116" t="s">
        <v>779</v>
      </c>
      <c r="I323" s="116"/>
      <c r="J323" s="116"/>
      <c r="K323" s="117"/>
      <c r="L323" s="117"/>
      <c r="M323" s="116"/>
      <c r="N323" s="116" t="s">
        <v>779</v>
      </c>
      <c r="O323" s="116" t="s">
        <v>779</v>
      </c>
      <c r="P323" s="95"/>
      <c r="Q323" s="95"/>
      <c r="R323" s="95"/>
      <c r="S323" s="95"/>
      <c r="T323" s="95"/>
      <c r="U323" s="95"/>
      <c r="V323" s="95"/>
      <c r="W323" s="95"/>
      <c r="X323" s="95"/>
      <c r="Y323" s="95"/>
    </row>
    <row r="324" spans="2:25" s="481" customFormat="1" hidden="1" x14ac:dyDescent="0.25">
      <c r="B324" s="113" t="str">
        <f ca="1">Supporto!F222</f>
        <v>IfcBeam</v>
      </c>
      <c r="C324" s="148" t="str">
        <f ca="1">Supporto!H222</f>
        <v>ElementoDatiAnagrafici</v>
      </c>
      <c r="D324" s="148" t="str">
        <f ca="1">Supporto!K222</f>
        <v>Fornitore</v>
      </c>
      <c r="E324" s="125"/>
      <c r="F324" s="162"/>
      <c r="G324" s="110"/>
      <c r="H324" s="109"/>
      <c r="I324" s="109"/>
      <c r="J324" s="109"/>
      <c r="K324" s="110"/>
      <c r="L324" s="110"/>
      <c r="M324" s="109"/>
      <c r="N324" s="109" t="s">
        <v>779</v>
      </c>
      <c r="O324" s="109" t="s">
        <v>779</v>
      </c>
      <c r="P324" s="95"/>
      <c r="Q324" s="95"/>
      <c r="R324" s="95"/>
      <c r="S324" s="95"/>
      <c r="T324" s="95"/>
      <c r="U324" s="95"/>
      <c r="V324" s="95"/>
      <c r="W324" s="95"/>
      <c r="X324" s="95"/>
      <c r="Y324" s="95"/>
    </row>
    <row r="325" spans="2:25" s="481" customFormat="1" hidden="1" x14ac:dyDescent="0.25">
      <c r="B325" s="113" t="str">
        <f ca="1">Supporto!F223</f>
        <v>IfcBeam</v>
      </c>
      <c r="C325" s="148" t="str">
        <f ca="1">Supporto!H223</f>
        <v>ElementoDatiAnagrafici</v>
      </c>
      <c r="D325" s="148" t="str">
        <f ca="1">Supporto!K223</f>
        <v>Installatore</v>
      </c>
      <c r="E325" s="125"/>
      <c r="F325" s="162"/>
      <c r="G325" s="110"/>
      <c r="H325" s="109"/>
      <c r="I325" s="109"/>
      <c r="J325" s="109"/>
      <c r="K325" s="110"/>
      <c r="L325" s="110"/>
      <c r="M325" s="109"/>
      <c r="N325" s="109" t="s">
        <v>779</v>
      </c>
      <c r="O325" s="109" t="s">
        <v>779</v>
      </c>
      <c r="P325" s="95"/>
      <c r="Q325" s="95"/>
      <c r="R325" s="95"/>
      <c r="S325" s="95"/>
      <c r="T325" s="95"/>
      <c r="U325" s="95"/>
      <c r="V325" s="95"/>
      <c r="W325" s="95"/>
      <c r="X325" s="95"/>
      <c r="Y325" s="95"/>
    </row>
    <row r="326" spans="2:25" s="481" customFormat="1" x14ac:dyDescent="0.25">
      <c r="B326" s="155" t="str">
        <f ca="1">Supporto!F224</f>
        <v>IfcBeam</v>
      </c>
      <c r="C326" s="155" t="str">
        <f ca="1">Supporto!H224</f>
        <v>ElementoDatiAnagrafici</v>
      </c>
      <c r="D326" s="155" t="str">
        <f ca="1">Supporto!K224</f>
        <v>Descrizione</v>
      </c>
      <c r="E326" s="125"/>
      <c r="F326" s="162"/>
      <c r="G326" s="110"/>
      <c r="H326" s="109"/>
      <c r="I326" s="109" t="s">
        <v>779</v>
      </c>
      <c r="J326" s="109"/>
      <c r="K326" s="110" t="s">
        <v>779</v>
      </c>
      <c r="L326" s="135" t="s">
        <v>779</v>
      </c>
      <c r="M326" s="109" t="s">
        <v>779</v>
      </c>
      <c r="N326" s="109" t="s">
        <v>779</v>
      </c>
      <c r="O326" s="109" t="s">
        <v>779</v>
      </c>
      <c r="P326" s="95"/>
      <c r="Q326" s="95"/>
      <c r="R326" s="95"/>
      <c r="S326" s="95"/>
      <c r="T326" s="95"/>
      <c r="U326" s="95"/>
      <c r="V326" s="95"/>
      <c r="W326" s="95"/>
      <c r="X326" s="95"/>
      <c r="Y326" s="95"/>
    </row>
    <row r="327" spans="2:25" s="481" customFormat="1" hidden="1" x14ac:dyDescent="0.25">
      <c r="B327" s="113" t="str">
        <f ca="1">Supporto!F225</f>
        <v>IfcBeam</v>
      </c>
      <c r="C327" s="148" t="str">
        <f ca="1">Supporto!H225</f>
        <v>ElementoDatiAnagrafici</v>
      </c>
      <c r="D327" s="148" t="str">
        <f ca="1">Supporto!K225</f>
        <v>Modello</v>
      </c>
      <c r="E327" s="125"/>
      <c r="F327" s="162"/>
      <c r="G327" s="110"/>
      <c r="H327" s="109"/>
      <c r="I327" s="109"/>
      <c r="J327" s="109"/>
      <c r="K327" s="110"/>
      <c r="L327" s="110"/>
      <c r="M327" s="109" t="s">
        <v>779</v>
      </c>
      <c r="N327" s="109" t="s">
        <v>779</v>
      </c>
      <c r="O327" s="109" t="s">
        <v>779</v>
      </c>
      <c r="P327" s="95"/>
      <c r="Q327" s="95"/>
      <c r="R327" s="95"/>
      <c r="S327" s="95"/>
      <c r="T327" s="95"/>
      <c r="U327" s="95"/>
      <c r="V327" s="95"/>
      <c r="W327" s="95"/>
      <c r="X327" s="95"/>
      <c r="Y327" s="95"/>
    </row>
    <row r="328" spans="2:25" s="481" customFormat="1" hidden="1" x14ac:dyDescent="0.25">
      <c r="B328" s="113" t="str">
        <f ca="1">Supporto!F226</f>
        <v>IfcBeam</v>
      </c>
      <c r="C328" s="148" t="str">
        <f ca="1">Supporto!H226</f>
        <v>ElementoDatiAnagrafici</v>
      </c>
      <c r="D328" s="148" t="str">
        <f ca="1">Supporto!K226</f>
        <v>Produttore</v>
      </c>
      <c r="E328" s="125"/>
      <c r="F328" s="162"/>
      <c r="G328" s="110"/>
      <c r="H328" s="109"/>
      <c r="I328" s="109"/>
      <c r="J328" s="109"/>
      <c r="K328" s="110"/>
      <c r="L328" s="110"/>
      <c r="M328" s="109" t="s">
        <v>779</v>
      </c>
      <c r="N328" s="109" t="s">
        <v>779</v>
      </c>
      <c r="O328" s="109" t="s">
        <v>779</v>
      </c>
      <c r="P328" s="95"/>
      <c r="Q328" s="95"/>
      <c r="R328" s="95"/>
      <c r="S328" s="95"/>
      <c r="T328" s="95"/>
      <c r="U328" s="95"/>
      <c r="V328" s="95"/>
      <c r="W328" s="95"/>
      <c r="X328" s="95"/>
      <c r="Y328" s="95"/>
    </row>
    <row r="329" spans="2:25" s="481" customFormat="1" x14ac:dyDescent="0.25">
      <c r="B329" s="155" t="str">
        <f ca="1">Supporto!F227</f>
        <v>IfcBeam</v>
      </c>
      <c r="C329" s="147" t="str">
        <f ca="1">Supporto!H227</f>
        <v>ElementoDatiQualitativi</v>
      </c>
      <c r="D329" s="147" t="str">
        <f ca="1">Supporto!K227</f>
        <v>Portante</v>
      </c>
      <c r="E329" s="125"/>
      <c r="F329" s="162"/>
      <c r="G329" s="110"/>
      <c r="H329" s="514"/>
      <c r="I329" s="109" t="s">
        <v>779</v>
      </c>
      <c r="J329" s="109"/>
      <c r="K329" s="110" t="s">
        <v>779</v>
      </c>
      <c r="L329" s="121" t="s">
        <v>779</v>
      </c>
      <c r="M329" s="109" t="s">
        <v>779</v>
      </c>
      <c r="N329" s="109" t="s">
        <v>779</v>
      </c>
      <c r="O329" s="109" t="s">
        <v>779</v>
      </c>
      <c r="P329" s="95"/>
      <c r="Q329" s="95"/>
      <c r="R329" s="95"/>
      <c r="S329" s="95"/>
      <c r="T329" s="95"/>
      <c r="U329" s="95"/>
      <c r="V329" s="95"/>
      <c r="W329" s="95"/>
      <c r="X329" s="95"/>
      <c r="Y329" s="95"/>
    </row>
    <row r="330" spans="2:25" s="481" customFormat="1" x14ac:dyDescent="0.25">
      <c r="B330" s="155" t="str">
        <f ca="1">Supporto!F228</f>
        <v>IfcBeam</v>
      </c>
      <c r="C330" s="148" t="str">
        <f ca="1">Supporto!H228</f>
        <v>ElementoDatiQualitativi</v>
      </c>
      <c r="D330" s="148" t="str">
        <f ca="1">Supporto!K228</f>
        <v>Esterno</v>
      </c>
      <c r="E330" s="125"/>
      <c r="F330" s="162"/>
      <c r="G330" s="110"/>
      <c r="H330" s="109"/>
      <c r="I330" s="109" t="s">
        <v>779</v>
      </c>
      <c r="J330" s="109"/>
      <c r="K330" s="110" t="s">
        <v>779</v>
      </c>
      <c r="L330" s="109" t="s">
        <v>779</v>
      </c>
      <c r="M330" s="109" t="s">
        <v>779</v>
      </c>
      <c r="N330" s="109" t="s">
        <v>779</v>
      </c>
      <c r="O330" s="109" t="s">
        <v>779</v>
      </c>
      <c r="P330" s="95"/>
      <c r="Q330" s="95"/>
      <c r="R330" s="95"/>
      <c r="S330" s="95"/>
      <c r="T330" s="95"/>
      <c r="U330" s="95"/>
      <c r="V330" s="95"/>
      <c r="W330" s="95"/>
      <c r="X330" s="95"/>
      <c r="Y330" s="95"/>
    </row>
    <row r="331" spans="2:25" s="481" customFormat="1" x14ac:dyDescent="0.25">
      <c r="B331" s="155" t="str">
        <f ca="1">Supporto!F229</f>
        <v>IfcBeam</v>
      </c>
      <c r="C331" s="149" t="str">
        <f ca="1">Supporto!H229</f>
        <v>ElementoDatiQualitativi</v>
      </c>
      <c r="D331" s="149" t="str">
        <f ca="1">Supporto!K229</f>
        <v>Tipologia costruttiva</v>
      </c>
      <c r="E331" s="125"/>
      <c r="F331" s="162"/>
      <c r="G331" s="110"/>
      <c r="H331" s="109" t="s">
        <v>779</v>
      </c>
      <c r="I331" s="109"/>
      <c r="J331" s="109"/>
      <c r="K331" s="110" t="s">
        <v>779</v>
      </c>
      <c r="L331" s="116" t="s">
        <v>779</v>
      </c>
      <c r="M331" s="109" t="s">
        <v>779</v>
      </c>
      <c r="N331" s="109" t="s">
        <v>779</v>
      </c>
      <c r="O331" s="109" t="s">
        <v>779</v>
      </c>
      <c r="P331" s="95"/>
      <c r="Q331" s="95"/>
      <c r="R331" s="95"/>
      <c r="S331" s="95"/>
      <c r="T331" s="95"/>
      <c r="U331" s="95"/>
      <c r="V331" s="95"/>
      <c r="W331" s="95"/>
      <c r="X331" s="95"/>
      <c r="Y331" s="95"/>
    </row>
    <row r="332" spans="2:25" s="481" customFormat="1" hidden="1" x14ac:dyDescent="0.25">
      <c r="B332" s="113" t="str">
        <f ca="1">Supporto!F230</f>
        <v>IfcBeam</v>
      </c>
      <c r="C332" s="148" t="str">
        <f ca="1">Supporto!H230</f>
        <v>ElementoDatiQualitativi</v>
      </c>
      <c r="D332" s="148" t="str">
        <f ca="1">Supporto!K230</f>
        <v>Criticità Riscontrata</v>
      </c>
      <c r="E332" s="125"/>
      <c r="F332" s="162"/>
      <c r="G332" s="110"/>
      <c r="H332" s="109"/>
      <c r="I332" s="109"/>
      <c r="J332" s="109" t="s">
        <v>779</v>
      </c>
      <c r="K332" s="110"/>
      <c r="L332" s="110"/>
      <c r="M332" s="109"/>
      <c r="N332" s="109" t="s">
        <v>779</v>
      </c>
      <c r="O332" s="109" t="s">
        <v>779</v>
      </c>
      <c r="P332" s="95"/>
      <c r="Q332" s="95"/>
      <c r="R332" s="95"/>
      <c r="S332" s="95"/>
      <c r="T332" s="95"/>
      <c r="U332" s="95"/>
      <c r="V332" s="95"/>
      <c r="W332" s="95"/>
      <c r="X332" s="95"/>
      <c r="Y332" s="95"/>
    </row>
    <row r="333" spans="2:25" s="481" customFormat="1" hidden="1" x14ac:dyDescent="0.25">
      <c r="B333" s="113" t="str">
        <f ca="1">Supporto!F231</f>
        <v>IfcBeam</v>
      </c>
      <c r="C333" s="148" t="str">
        <f ca="1">Supporto!H231</f>
        <v>ElementoDatiAntincendio</v>
      </c>
      <c r="D333" s="148" t="str">
        <f ca="1">Supporto!K231</f>
        <v>Combustibile</v>
      </c>
      <c r="E333" s="125"/>
      <c r="F333" s="162"/>
      <c r="G333" s="110"/>
      <c r="H333" s="109"/>
      <c r="I333" s="109"/>
      <c r="J333" s="109" t="s">
        <v>779</v>
      </c>
      <c r="K333" s="110"/>
      <c r="L333" s="110"/>
      <c r="M333" s="109" t="s">
        <v>779</v>
      </c>
      <c r="N333" s="109" t="s">
        <v>779</v>
      </c>
      <c r="O333" s="109" t="s">
        <v>779</v>
      </c>
      <c r="P333" s="95"/>
      <c r="Q333" s="95"/>
      <c r="R333" s="95"/>
      <c r="S333" s="95"/>
      <c r="T333" s="95"/>
      <c r="U333" s="95"/>
      <c r="V333" s="95"/>
      <c r="W333" s="95"/>
      <c r="X333" s="95"/>
      <c r="Y333" s="95"/>
    </row>
    <row r="334" spans="2:25" s="481" customFormat="1" hidden="1" x14ac:dyDescent="0.25">
      <c r="B334" s="113" t="str">
        <f ca="1">Supporto!F232</f>
        <v>IfcBeam</v>
      </c>
      <c r="C334" s="148" t="str">
        <f ca="1">Supporto!H232</f>
        <v>ElementoDatiAntincendio</v>
      </c>
      <c r="D334" s="148" t="str">
        <f ca="1">Supporto!K232</f>
        <v>ClassePropagazioneFiamma</v>
      </c>
      <c r="E334" s="125"/>
      <c r="F334" s="162"/>
      <c r="G334" s="110"/>
      <c r="H334" s="109"/>
      <c r="I334" s="109"/>
      <c r="J334" s="109" t="s">
        <v>779</v>
      </c>
      <c r="K334" s="110"/>
      <c r="L334" s="110"/>
      <c r="M334" s="109" t="s">
        <v>779</v>
      </c>
      <c r="N334" s="109" t="s">
        <v>779</v>
      </c>
      <c r="O334" s="109" t="s">
        <v>779</v>
      </c>
      <c r="P334" s="95"/>
      <c r="Q334" s="95"/>
      <c r="R334" s="95"/>
      <c r="S334" s="95"/>
      <c r="T334" s="95"/>
      <c r="U334" s="95"/>
      <c r="V334" s="95"/>
      <c r="W334" s="95"/>
      <c r="X334" s="95"/>
      <c r="Y334" s="95"/>
    </row>
    <row r="335" spans="2:25" s="481" customFormat="1" x14ac:dyDescent="0.25">
      <c r="B335" s="155" t="str">
        <f ca="1">Supporto!F233</f>
        <v>IfcBeam</v>
      </c>
      <c r="C335" s="147" t="str">
        <f ca="1">Supporto!H233</f>
        <v>ElementoDatiAntincendio</v>
      </c>
      <c r="D335" s="147" t="str">
        <f ca="1">Supporto!K233</f>
        <v>REI</v>
      </c>
      <c r="E335" s="125"/>
      <c r="F335" s="162"/>
      <c r="G335" s="110"/>
      <c r="H335" s="109"/>
      <c r="I335" s="109"/>
      <c r="J335" s="109" t="s">
        <v>779</v>
      </c>
      <c r="K335" s="110" t="s">
        <v>779</v>
      </c>
      <c r="L335" s="121" t="s">
        <v>779</v>
      </c>
      <c r="M335" s="109" t="s">
        <v>779</v>
      </c>
      <c r="N335" s="109" t="s">
        <v>779</v>
      </c>
      <c r="O335" s="109" t="s">
        <v>779</v>
      </c>
      <c r="P335" s="95"/>
      <c r="Q335" s="95"/>
      <c r="R335" s="95"/>
      <c r="S335" s="95"/>
      <c r="T335" s="95"/>
      <c r="U335" s="95"/>
      <c r="V335" s="95"/>
      <c r="W335" s="95"/>
      <c r="X335" s="95"/>
      <c r="Y335" s="95"/>
    </row>
    <row r="336" spans="2:25" s="481" customFormat="1" x14ac:dyDescent="0.25">
      <c r="B336" s="155" t="str">
        <f ca="1">Supporto!F234</f>
        <v>IfcBeam</v>
      </c>
      <c r="C336" s="148" t="str">
        <f ca="1">Supporto!H234</f>
        <v>ElementoCodifica</v>
      </c>
      <c r="D336" s="148" t="str">
        <f ca="1">Supporto!K234</f>
        <v>ClasseElementoTecnico</v>
      </c>
      <c r="E336" s="125"/>
      <c r="F336" s="162"/>
      <c r="G336" s="110"/>
      <c r="H336" s="109"/>
      <c r="I336" s="109" t="s">
        <v>779</v>
      </c>
      <c r="J336" s="514"/>
      <c r="K336" s="110" t="s">
        <v>779</v>
      </c>
      <c r="L336" s="109" t="s">
        <v>779</v>
      </c>
      <c r="M336" s="109" t="s">
        <v>779</v>
      </c>
      <c r="N336" s="109" t="s">
        <v>779</v>
      </c>
      <c r="O336" s="109" t="s">
        <v>779</v>
      </c>
      <c r="P336" s="95"/>
      <c r="Q336" s="95"/>
      <c r="R336" s="95"/>
      <c r="S336" s="95"/>
      <c r="T336" s="95"/>
      <c r="U336" s="95"/>
      <c r="V336" s="95"/>
      <c r="W336" s="95"/>
      <c r="X336" s="95"/>
      <c r="Y336" s="95"/>
    </row>
    <row r="337" spans="2:25" s="481" customFormat="1" x14ac:dyDescent="0.25">
      <c r="B337" s="155" t="str">
        <f ca="1">Supporto!F235</f>
        <v>IfcBeam</v>
      </c>
      <c r="C337" s="149" t="str">
        <f ca="1">Supporto!H235</f>
        <v>ElementoFase</v>
      </c>
      <c r="D337" s="149" t="str">
        <f ca="1">Supporto!K235</f>
        <v>Stato</v>
      </c>
      <c r="E337" s="125"/>
      <c r="F337" s="162"/>
      <c r="G337" s="522"/>
      <c r="H337" s="514"/>
      <c r="I337" s="109" t="s">
        <v>779</v>
      </c>
      <c r="J337" s="514"/>
      <c r="K337" s="110" t="s">
        <v>779</v>
      </c>
      <c r="L337" s="116" t="s">
        <v>779</v>
      </c>
      <c r="M337" s="109" t="s">
        <v>779</v>
      </c>
      <c r="N337" s="109" t="s">
        <v>779</v>
      </c>
      <c r="O337" s="109" t="s">
        <v>779</v>
      </c>
      <c r="P337" s="95"/>
      <c r="Q337" s="95"/>
      <c r="R337" s="95"/>
      <c r="S337" s="95"/>
      <c r="T337" s="95"/>
      <c r="U337" s="95"/>
      <c r="V337" s="95"/>
      <c r="W337" s="95"/>
      <c r="X337" s="95"/>
      <c r="Y337" s="95"/>
    </row>
    <row r="338" spans="2:25" s="481" customFormat="1" hidden="1" x14ac:dyDescent="0.25">
      <c r="B338" s="113" t="str">
        <f ca="1">Supporto!F236</f>
        <v>IfcBeam</v>
      </c>
      <c r="C338" s="148" t="str">
        <f ca="1">Supporto!H236</f>
        <v>ElementoDocumenti</v>
      </c>
      <c r="D338" s="148" t="str">
        <f ca="1">Supporto!K236</f>
        <v>SchedaTecnica</v>
      </c>
      <c r="E338" s="125"/>
      <c r="F338" s="162"/>
      <c r="G338" s="110"/>
      <c r="H338" s="109"/>
      <c r="I338" s="109"/>
      <c r="J338" s="109"/>
      <c r="K338" s="110"/>
      <c r="L338" s="110"/>
      <c r="M338" s="109" t="s">
        <v>779</v>
      </c>
      <c r="N338" s="109" t="s">
        <v>779</v>
      </c>
      <c r="O338" s="109" t="s">
        <v>779</v>
      </c>
      <c r="P338" s="95"/>
      <c r="Q338" s="95"/>
      <c r="R338" s="95"/>
      <c r="S338" s="95"/>
      <c r="T338" s="95"/>
      <c r="U338" s="95"/>
      <c r="V338" s="95"/>
      <c r="W338" s="95"/>
      <c r="X338" s="95"/>
      <c r="Y338" s="95"/>
    </row>
    <row r="339" spans="2:25" s="481" customFormat="1" hidden="1" x14ac:dyDescent="0.25">
      <c r="B339" s="113" t="str">
        <f ca="1">Supporto!F237</f>
        <v>IfcBeam</v>
      </c>
      <c r="C339" s="148" t="str">
        <f ca="1">Supporto!H237</f>
        <v>ElementoDocumenti</v>
      </c>
      <c r="D339" s="148" t="str">
        <f ca="1">Supporto!K237</f>
        <v>Website</v>
      </c>
      <c r="E339" s="125"/>
      <c r="F339" s="162"/>
      <c r="G339" s="110"/>
      <c r="H339" s="109"/>
      <c r="I339" s="109"/>
      <c r="J339" s="109"/>
      <c r="K339" s="110"/>
      <c r="L339" s="110"/>
      <c r="M339" s="109" t="s">
        <v>779</v>
      </c>
      <c r="N339" s="109" t="s">
        <v>779</v>
      </c>
      <c r="O339" s="109" t="s">
        <v>779</v>
      </c>
      <c r="P339" s="95"/>
      <c r="Q339" s="95"/>
      <c r="R339" s="95"/>
      <c r="S339" s="95"/>
      <c r="T339" s="95"/>
      <c r="U339" s="95"/>
      <c r="V339" s="95"/>
      <c r="W339" s="95"/>
      <c r="X339" s="95"/>
      <c r="Y339" s="95"/>
    </row>
    <row r="340" spans="2:25" s="481" customFormat="1" hidden="1" x14ac:dyDescent="0.25">
      <c r="B340" s="113" t="str">
        <f ca="1">Supporto!F238</f>
        <v>IfcBeam</v>
      </c>
      <c r="C340" s="148" t="str">
        <f ca="1">Supporto!H238</f>
        <v>ElementoDocumenti</v>
      </c>
      <c r="D340" s="148" t="str">
        <f ca="1">Supporto!K238</f>
        <v>DB</v>
      </c>
      <c r="E340" s="125"/>
      <c r="F340" s="162"/>
      <c r="G340" s="110"/>
      <c r="H340" s="109"/>
      <c r="I340" s="109"/>
      <c r="J340" s="109"/>
      <c r="K340" s="110"/>
      <c r="L340" s="110"/>
      <c r="M340" s="109"/>
      <c r="N340" s="109" t="s">
        <v>779</v>
      </c>
      <c r="O340" s="109" t="s">
        <v>779</v>
      </c>
      <c r="P340" s="95"/>
      <c r="Q340" s="95"/>
      <c r="R340" s="95"/>
      <c r="S340" s="95"/>
      <c r="T340" s="95"/>
      <c r="U340" s="95"/>
      <c r="V340" s="95"/>
      <c r="W340" s="95"/>
      <c r="X340" s="95"/>
      <c r="Y340" s="95"/>
    </row>
    <row r="341" spans="2:25" s="481" customFormat="1" hidden="1" x14ac:dyDescent="0.25">
      <c r="B341" s="113" t="str">
        <f ca="1">Supporto!F239</f>
        <v>IfcBeam</v>
      </c>
      <c r="C341" s="148" t="str">
        <f ca="1">Supporto!H239</f>
        <v>ElementoDocumenti</v>
      </c>
      <c r="D341" s="148" t="str">
        <f ca="1">Supporto!K239</f>
        <v>CertProd</v>
      </c>
      <c r="E341" s="125"/>
      <c r="F341" s="162"/>
      <c r="G341" s="110"/>
      <c r="H341" s="109"/>
      <c r="I341" s="109"/>
      <c r="J341" s="109"/>
      <c r="K341" s="110"/>
      <c r="L341" s="110"/>
      <c r="M341" s="109" t="s">
        <v>779</v>
      </c>
      <c r="N341" s="109" t="s">
        <v>779</v>
      </c>
      <c r="O341" s="109" t="s">
        <v>779</v>
      </c>
      <c r="P341" s="95"/>
      <c r="Q341" s="95"/>
      <c r="R341" s="95"/>
      <c r="S341" s="95"/>
      <c r="T341" s="95"/>
      <c r="U341" s="95"/>
      <c r="V341" s="95"/>
      <c r="W341" s="95"/>
      <c r="X341" s="95"/>
      <c r="Y341" s="95"/>
    </row>
    <row r="342" spans="2:25" s="481" customFormat="1" hidden="1" x14ac:dyDescent="0.25">
      <c r="B342" s="113" t="str">
        <f ca="1">Supporto!F240</f>
        <v>IfcBeam</v>
      </c>
      <c r="C342" s="148" t="str">
        <f ca="1">Supporto!H240</f>
        <v>ElementoDocumenti</v>
      </c>
      <c r="D342" s="148" t="str">
        <f ca="1">Supporto!K240</f>
        <v>SertSupl</v>
      </c>
      <c r="E342" s="125"/>
      <c r="F342" s="162"/>
      <c r="G342" s="110"/>
      <c r="H342" s="109"/>
      <c r="I342" s="109"/>
      <c r="J342" s="109"/>
      <c r="K342" s="110"/>
      <c r="L342" s="110"/>
      <c r="M342" s="109"/>
      <c r="N342" s="109" t="s">
        <v>779</v>
      </c>
      <c r="O342" s="109" t="s">
        <v>779</v>
      </c>
      <c r="P342" s="95"/>
      <c r="Q342" s="95"/>
      <c r="R342" s="95"/>
      <c r="S342" s="95"/>
      <c r="T342" s="95"/>
      <c r="U342" s="95"/>
      <c r="V342" s="95"/>
      <c r="W342" s="95"/>
      <c r="X342" s="95"/>
      <c r="Y342" s="95"/>
    </row>
    <row r="343" spans="2:25" s="481" customFormat="1" hidden="1" x14ac:dyDescent="0.25">
      <c r="B343" s="113" t="str">
        <f ca="1">Supporto!F241</f>
        <v>IfcBeam</v>
      </c>
      <c r="C343" s="148" t="str">
        <f ca="1">Supporto!H241</f>
        <v>ElementoDocumenti</v>
      </c>
      <c r="D343" s="148" t="str">
        <f ca="1">Supporto!K241</f>
        <v>CertOmo</v>
      </c>
      <c r="E343" s="125"/>
      <c r="F343" s="162"/>
      <c r="G343" s="110"/>
      <c r="H343" s="109"/>
      <c r="I343" s="109"/>
      <c r="J343" s="109"/>
      <c r="K343" s="110"/>
      <c r="L343" s="110"/>
      <c r="M343" s="109"/>
      <c r="N343" s="109" t="s">
        <v>779</v>
      </c>
      <c r="O343" s="109" t="s">
        <v>779</v>
      </c>
      <c r="P343" s="95"/>
      <c r="Q343" s="95"/>
      <c r="R343" s="95"/>
      <c r="S343" s="95"/>
      <c r="T343" s="95"/>
      <c r="U343" s="95"/>
      <c r="V343" s="95"/>
      <c r="W343" s="95"/>
      <c r="X343" s="95"/>
      <c r="Y343" s="95"/>
    </row>
    <row r="344" spans="2:25" s="481" customFormat="1" hidden="1" x14ac:dyDescent="0.25">
      <c r="B344" s="113" t="str">
        <f ca="1">Supporto!F242</f>
        <v>IfcBeam</v>
      </c>
      <c r="C344" s="148" t="str">
        <f ca="1">Supporto!H242</f>
        <v>ElementoDocumenti</v>
      </c>
      <c r="D344" s="148" t="str">
        <f ca="1">Supporto!K242</f>
        <v>SchedaMontaggio</v>
      </c>
      <c r="E344" s="125"/>
      <c r="F344" s="162"/>
      <c r="G344" s="110"/>
      <c r="H344" s="109"/>
      <c r="I344" s="109"/>
      <c r="J344" s="109"/>
      <c r="K344" s="110"/>
      <c r="L344" s="110"/>
      <c r="M344" s="109"/>
      <c r="N344" s="109" t="s">
        <v>779</v>
      </c>
      <c r="O344" s="109" t="s">
        <v>779</v>
      </c>
      <c r="P344" s="95"/>
      <c r="Q344" s="95"/>
      <c r="R344" s="95"/>
      <c r="S344" s="95"/>
      <c r="T344" s="95"/>
      <c r="U344" s="95"/>
      <c r="V344" s="95"/>
      <c r="W344" s="95"/>
      <c r="X344" s="95"/>
      <c r="Y344" s="95"/>
    </row>
    <row r="345" spans="2:25" s="481" customFormat="1" hidden="1" x14ac:dyDescent="0.25">
      <c r="B345" s="113" t="str">
        <f ca="1">Supporto!F243</f>
        <v>IfcBeam</v>
      </c>
      <c r="C345" s="148" t="str">
        <f ca="1">Supporto!H243</f>
        <v>ElementoDocumenti</v>
      </c>
      <c r="D345" s="148" t="str">
        <f ca="1">Supporto!K243</f>
        <v>MatSupp</v>
      </c>
      <c r="E345" s="125"/>
      <c r="F345" s="162"/>
      <c r="G345" s="110"/>
      <c r="H345" s="109"/>
      <c r="I345" s="109"/>
      <c r="J345" s="109"/>
      <c r="K345" s="110"/>
      <c r="L345" s="110"/>
      <c r="M345" s="109"/>
      <c r="N345" s="109" t="s">
        <v>779</v>
      </c>
      <c r="O345" s="109" t="s">
        <v>779</v>
      </c>
      <c r="P345" s="95"/>
      <c r="Q345" s="95"/>
      <c r="R345" s="95"/>
      <c r="S345" s="95"/>
      <c r="T345" s="95"/>
      <c r="U345" s="95"/>
      <c r="V345" s="95"/>
      <c r="W345" s="95"/>
      <c r="X345" s="95"/>
      <c r="Y345" s="95"/>
    </row>
    <row r="346" spans="2:25" s="481" customFormat="1" hidden="1" x14ac:dyDescent="0.25">
      <c r="B346" s="113" t="str">
        <f ca="1">Supporto!F244</f>
        <v>IfcBeam</v>
      </c>
      <c r="C346" s="148" t="str">
        <f ca="1">Supporto!H244</f>
        <v>ElementoDocumenti</v>
      </c>
      <c r="D346" s="148" t="str">
        <f ca="1">Supporto!K244</f>
        <v>Collaudo</v>
      </c>
      <c r="E346" s="125"/>
      <c r="F346" s="162"/>
      <c r="G346" s="110"/>
      <c r="H346" s="109" t="s">
        <v>779</v>
      </c>
      <c r="I346" s="109"/>
      <c r="J346" s="109"/>
      <c r="K346" s="110"/>
      <c r="L346" s="110"/>
      <c r="M346" s="109"/>
      <c r="N346" s="109" t="s">
        <v>779</v>
      </c>
      <c r="O346" s="109" t="s">
        <v>779</v>
      </c>
      <c r="P346" s="95"/>
      <c r="Q346" s="95"/>
      <c r="R346" s="95"/>
      <c r="S346" s="95"/>
      <c r="T346" s="95"/>
      <c r="U346" s="95"/>
      <c r="V346" s="95"/>
      <c r="W346" s="95"/>
      <c r="X346" s="95"/>
      <c r="Y346" s="95"/>
    </row>
    <row r="347" spans="2:25" s="481" customFormat="1" hidden="1" x14ac:dyDescent="0.25">
      <c r="B347" s="113" t="str">
        <f ca="1">Supporto!F245</f>
        <v>IfcBeam</v>
      </c>
      <c r="C347" s="149" t="str">
        <f ca="1">Supporto!H245</f>
        <v>ElementoDocumenti</v>
      </c>
      <c r="D347" s="149" t="str">
        <f ca="1">Supporto!K245</f>
        <v>Conformità</v>
      </c>
      <c r="E347" s="124"/>
      <c r="F347" s="163"/>
      <c r="G347" s="117"/>
      <c r="H347" s="116" t="s">
        <v>779</v>
      </c>
      <c r="I347" s="116"/>
      <c r="J347" s="116"/>
      <c r="K347" s="117"/>
      <c r="L347" s="117"/>
      <c r="M347" s="116"/>
      <c r="N347" s="116" t="s">
        <v>779</v>
      </c>
      <c r="O347" s="116" t="s">
        <v>779</v>
      </c>
      <c r="P347" s="95"/>
      <c r="Q347" s="95"/>
      <c r="R347" s="95"/>
      <c r="S347" s="95"/>
      <c r="T347" s="95"/>
      <c r="U347" s="95"/>
      <c r="V347" s="95"/>
      <c r="W347" s="95"/>
      <c r="X347" s="95"/>
      <c r="Y347" s="95"/>
    </row>
    <row r="348" spans="2:25" s="481" customFormat="1" x14ac:dyDescent="0.25">
      <c r="B348" s="155" t="str">
        <f ca="1">Supporto!F246</f>
        <v>IfcPlate</v>
      </c>
      <c r="C348" s="147" t="str">
        <f ca="1">Supporto!H246</f>
        <v>ElementoDatiAnagrafici</v>
      </c>
      <c r="D348" s="147" t="str">
        <f ca="1">Supporto!K246</f>
        <v>Descrizione</v>
      </c>
      <c r="E348" s="125"/>
      <c r="F348" s="162"/>
      <c r="G348" s="110"/>
      <c r="H348" s="109"/>
      <c r="I348" s="109" t="s">
        <v>779</v>
      </c>
      <c r="J348" s="109"/>
      <c r="K348" s="110" t="s">
        <v>779</v>
      </c>
      <c r="L348" s="121" t="s">
        <v>779</v>
      </c>
      <c r="M348" s="109" t="s">
        <v>779</v>
      </c>
      <c r="N348" s="109" t="s">
        <v>779</v>
      </c>
      <c r="O348" s="109" t="s">
        <v>779</v>
      </c>
      <c r="P348" s="95"/>
      <c r="Q348" s="95"/>
      <c r="R348" s="95"/>
      <c r="S348" s="95"/>
      <c r="T348" s="95"/>
      <c r="U348" s="95"/>
      <c r="V348" s="95"/>
      <c r="W348" s="95"/>
      <c r="X348" s="95"/>
      <c r="Y348" s="95"/>
    </row>
    <row r="349" spans="2:25" s="481" customFormat="1" x14ac:dyDescent="0.25">
      <c r="B349" s="155" t="str">
        <f ca="1">Supporto!F247</f>
        <v>IfcPlate</v>
      </c>
      <c r="C349" s="148" t="str">
        <f ca="1">Supporto!H247</f>
        <v>ElementoDatiQualitativi</v>
      </c>
      <c r="D349" s="148" t="str">
        <f ca="1">Supporto!K247</f>
        <v>Portante</v>
      </c>
      <c r="E349" s="125"/>
      <c r="F349" s="162"/>
      <c r="G349" s="110"/>
      <c r="H349" s="514"/>
      <c r="I349" s="109" t="s">
        <v>779</v>
      </c>
      <c r="J349" s="109"/>
      <c r="K349" s="110" t="s">
        <v>779</v>
      </c>
      <c r="L349" s="109" t="s">
        <v>779</v>
      </c>
      <c r="M349" s="109" t="s">
        <v>779</v>
      </c>
      <c r="N349" s="109" t="s">
        <v>779</v>
      </c>
      <c r="O349" s="109" t="s">
        <v>779</v>
      </c>
      <c r="P349" s="95"/>
      <c r="Q349" s="95"/>
      <c r="R349" s="95"/>
      <c r="S349" s="95"/>
      <c r="T349" s="95"/>
      <c r="U349" s="95"/>
      <c r="V349" s="95"/>
      <c r="W349" s="95"/>
      <c r="X349" s="95"/>
      <c r="Y349" s="95"/>
    </row>
    <row r="350" spans="2:25" s="481" customFormat="1" x14ac:dyDescent="0.25">
      <c r="B350" s="155" t="str">
        <f ca="1">Supporto!F248</f>
        <v>IfcPlate</v>
      </c>
      <c r="C350" s="148" t="str">
        <f ca="1">Supporto!H248</f>
        <v>ElementoDatiQualitativi</v>
      </c>
      <c r="D350" s="148" t="str">
        <f ca="1">Supporto!K248</f>
        <v>Esterno</v>
      </c>
      <c r="E350" s="125"/>
      <c r="F350" s="162"/>
      <c r="G350" s="110"/>
      <c r="H350" s="109"/>
      <c r="I350" s="109" t="s">
        <v>779</v>
      </c>
      <c r="J350" s="109"/>
      <c r="K350" s="110" t="s">
        <v>779</v>
      </c>
      <c r="L350" s="109" t="s">
        <v>779</v>
      </c>
      <c r="M350" s="109" t="s">
        <v>779</v>
      </c>
      <c r="N350" s="109" t="s">
        <v>779</v>
      </c>
      <c r="O350" s="109" t="s">
        <v>779</v>
      </c>
      <c r="P350" s="95"/>
      <c r="Q350" s="95"/>
      <c r="R350" s="95"/>
      <c r="S350" s="95"/>
      <c r="T350" s="95"/>
      <c r="U350" s="95"/>
      <c r="V350" s="95"/>
      <c r="W350" s="95"/>
      <c r="X350" s="95"/>
      <c r="Y350" s="95"/>
    </row>
    <row r="351" spans="2:25" s="481" customFormat="1" x14ac:dyDescent="0.25">
      <c r="B351" s="155" t="str">
        <f ca="1">Supporto!F249</f>
        <v>IfcPlate</v>
      </c>
      <c r="C351" s="149" t="str">
        <f ca="1">Supporto!H249</f>
        <v>ElementoDatiQualitativi</v>
      </c>
      <c r="D351" s="149" t="str">
        <f ca="1">Supporto!K249</f>
        <v>Tipologia costruttiva</v>
      </c>
      <c r="E351" s="125"/>
      <c r="F351" s="162"/>
      <c r="G351" s="110"/>
      <c r="H351" s="109" t="s">
        <v>779</v>
      </c>
      <c r="I351" s="109"/>
      <c r="J351" s="109"/>
      <c r="K351" s="110" t="s">
        <v>779</v>
      </c>
      <c r="L351" s="116" t="s">
        <v>779</v>
      </c>
      <c r="M351" s="109" t="s">
        <v>779</v>
      </c>
      <c r="N351" s="109" t="s">
        <v>779</v>
      </c>
      <c r="O351" s="109" t="s">
        <v>779</v>
      </c>
      <c r="P351" s="95"/>
      <c r="Q351" s="95"/>
      <c r="R351" s="95"/>
      <c r="S351" s="95"/>
      <c r="T351" s="95"/>
      <c r="U351" s="95"/>
      <c r="V351" s="95"/>
      <c r="W351" s="95"/>
      <c r="X351" s="95"/>
      <c r="Y351" s="95"/>
    </row>
    <row r="352" spans="2:25" s="481" customFormat="1" hidden="1" x14ac:dyDescent="0.25">
      <c r="B352" s="113" t="str">
        <f ca="1">Supporto!F250</f>
        <v>IfcPlate</v>
      </c>
      <c r="C352" s="148" t="str">
        <f ca="1">Supporto!H250</f>
        <v>ElementoDatiAntincendio</v>
      </c>
      <c r="D352" s="148" t="str">
        <f ca="1">Supporto!K250</f>
        <v>ClassePropagazioneFiamma</v>
      </c>
      <c r="E352" s="125"/>
      <c r="F352" s="162"/>
      <c r="G352" s="110"/>
      <c r="H352" s="109"/>
      <c r="I352" s="514"/>
      <c r="J352" s="109" t="s">
        <v>779</v>
      </c>
      <c r="K352" s="110"/>
      <c r="L352" s="110"/>
      <c r="M352" s="109" t="s">
        <v>779</v>
      </c>
      <c r="N352" s="109" t="s">
        <v>779</v>
      </c>
      <c r="O352" s="109" t="s">
        <v>779</v>
      </c>
      <c r="P352" s="95"/>
      <c r="Q352" s="95"/>
      <c r="R352" s="95"/>
      <c r="S352" s="95"/>
      <c r="T352" s="95"/>
      <c r="U352" s="95"/>
      <c r="V352" s="95"/>
      <c r="W352" s="95"/>
      <c r="X352" s="95"/>
      <c r="Y352" s="95"/>
    </row>
    <row r="353" spans="2:25" s="481" customFormat="1" x14ac:dyDescent="0.25">
      <c r="B353" s="155" t="str">
        <f ca="1">Supporto!F251</f>
        <v>IfcPlate</v>
      </c>
      <c r="C353" s="147" t="str">
        <f ca="1">Supporto!H251</f>
        <v>ElementoDatiAntincendio</v>
      </c>
      <c r="D353" s="147" t="str">
        <f ca="1">Supporto!K251</f>
        <v>REI</v>
      </c>
      <c r="E353" s="125"/>
      <c r="F353" s="162"/>
      <c r="G353" s="110"/>
      <c r="H353" s="109"/>
      <c r="I353" s="514"/>
      <c r="J353" s="109" t="s">
        <v>779</v>
      </c>
      <c r="K353" s="110" t="s">
        <v>779</v>
      </c>
      <c r="L353" s="121" t="s">
        <v>779</v>
      </c>
      <c r="M353" s="109" t="s">
        <v>779</v>
      </c>
      <c r="N353" s="109" t="s">
        <v>779</v>
      </c>
      <c r="O353" s="109" t="s">
        <v>779</v>
      </c>
      <c r="P353" s="95"/>
      <c r="Q353" s="95"/>
      <c r="R353" s="95"/>
      <c r="S353" s="95"/>
      <c r="T353" s="95"/>
      <c r="U353" s="95"/>
      <c r="V353" s="95"/>
      <c r="W353" s="95"/>
      <c r="X353" s="95"/>
      <c r="Y353" s="95"/>
    </row>
    <row r="354" spans="2:25" s="481" customFormat="1" x14ac:dyDescent="0.25">
      <c r="B354" s="155" t="str">
        <f ca="1">Supporto!F252</f>
        <v>IfcPlate</v>
      </c>
      <c r="C354" s="148" t="str">
        <f ca="1">Supporto!H252</f>
        <v>ElementoCodifica</v>
      </c>
      <c r="D354" s="148" t="str">
        <f ca="1">Supporto!K252</f>
        <v>ClasseElementoTecnico</v>
      </c>
      <c r="E354" s="125"/>
      <c r="F354" s="162"/>
      <c r="G354" s="110"/>
      <c r="H354" s="109"/>
      <c r="I354" s="109" t="s">
        <v>779</v>
      </c>
      <c r="J354" s="514"/>
      <c r="K354" s="110" t="s">
        <v>779</v>
      </c>
      <c r="L354" s="109" t="s">
        <v>779</v>
      </c>
      <c r="M354" s="109" t="s">
        <v>779</v>
      </c>
      <c r="N354" s="109" t="s">
        <v>779</v>
      </c>
      <c r="O354" s="109" t="s">
        <v>779</v>
      </c>
      <c r="P354" s="95"/>
      <c r="Q354" s="95"/>
      <c r="R354" s="95"/>
      <c r="S354" s="95"/>
      <c r="T354" s="95"/>
      <c r="U354" s="95"/>
      <c r="V354" s="95"/>
      <c r="W354" s="95"/>
      <c r="X354" s="95"/>
      <c r="Y354" s="95"/>
    </row>
    <row r="355" spans="2:25" s="481" customFormat="1" x14ac:dyDescent="0.25">
      <c r="B355" s="155" t="str">
        <f ca="1">Supporto!F253</f>
        <v>IfcPlate</v>
      </c>
      <c r="C355" s="149" t="str">
        <f ca="1">Supporto!H253</f>
        <v>ElementoFase</v>
      </c>
      <c r="D355" s="149" t="str">
        <f ca="1">Supporto!K253</f>
        <v>Stato</v>
      </c>
      <c r="E355" s="125"/>
      <c r="F355" s="162"/>
      <c r="G355" s="522"/>
      <c r="H355" s="514"/>
      <c r="I355" s="109" t="s">
        <v>779</v>
      </c>
      <c r="J355" s="514"/>
      <c r="K355" s="110" t="s">
        <v>779</v>
      </c>
      <c r="L355" s="116" t="s">
        <v>779</v>
      </c>
      <c r="M355" s="109" t="s">
        <v>779</v>
      </c>
      <c r="N355" s="109" t="s">
        <v>779</v>
      </c>
      <c r="O355" s="109" t="s">
        <v>779</v>
      </c>
      <c r="P355" s="95"/>
      <c r="Q355" s="95"/>
      <c r="R355" s="95"/>
      <c r="S355" s="95"/>
      <c r="T355" s="95"/>
      <c r="U355" s="95"/>
      <c r="V355" s="95"/>
      <c r="W355" s="95"/>
      <c r="X355" s="95"/>
      <c r="Y355" s="95"/>
    </row>
    <row r="356" spans="2:25" s="481" customFormat="1" hidden="1" x14ac:dyDescent="0.25">
      <c r="B356" s="113" t="str">
        <f ca="1">Supporto!F254</f>
        <v>IfcPlate</v>
      </c>
      <c r="C356" s="148" t="str">
        <f ca="1">Supporto!H254</f>
        <v>ElementoDocumenti</v>
      </c>
      <c r="D356" s="148" t="str">
        <f ca="1">Supporto!K254</f>
        <v>DB</v>
      </c>
      <c r="E356" s="125"/>
      <c r="F356" s="162"/>
      <c r="G356" s="110"/>
      <c r="H356" s="109"/>
      <c r="I356" s="109"/>
      <c r="J356" s="109"/>
      <c r="K356" s="110"/>
      <c r="L356" s="110"/>
      <c r="M356" s="109"/>
      <c r="N356" s="109" t="s">
        <v>779</v>
      </c>
      <c r="O356" s="109" t="s">
        <v>779</v>
      </c>
      <c r="P356" s="95"/>
      <c r="Q356" s="95"/>
      <c r="R356" s="95"/>
      <c r="S356" s="95"/>
      <c r="T356" s="95"/>
      <c r="U356" s="95"/>
      <c r="V356" s="95"/>
      <c r="W356" s="95"/>
      <c r="X356" s="95"/>
      <c r="Y356" s="95"/>
    </row>
    <row r="357" spans="2:25" s="481" customFormat="1" hidden="1" x14ac:dyDescent="0.25">
      <c r="B357" s="113" t="str">
        <f ca="1">Supporto!F255</f>
        <v>IfcPlate</v>
      </c>
      <c r="C357" s="148" t="str">
        <f ca="1">Supporto!H255</f>
        <v>ElementoDocumenti</v>
      </c>
      <c r="D357" s="148" t="str">
        <f ca="1">Supporto!K255</f>
        <v>SertSupl</v>
      </c>
      <c r="E357" s="125"/>
      <c r="F357" s="162"/>
      <c r="G357" s="110"/>
      <c r="H357" s="109"/>
      <c r="I357" s="109"/>
      <c r="J357" s="109"/>
      <c r="K357" s="110"/>
      <c r="L357" s="110"/>
      <c r="M357" s="109"/>
      <c r="N357" s="109" t="s">
        <v>779</v>
      </c>
      <c r="O357" s="109" t="s">
        <v>779</v>
      </c>
      <c r="P357" s="95"/>
      <c r="Q357" s="95"/>
      <c r="R357" s="95"/>
      <c r="S357" s="95"/>
      <c r="T357" s="95"/>
      <c r="U357" s="95"/>
      <c r="V357" s="95"/>
      <c r="W357" s="95"/>
      <c r="X357" s="95"/>
      <c r="Y357" s="95"/>
    </row>
    <row r="358" spans="2:25" s="481" customFormat="1" hidden="1" x14ac:dyDescent="0.25">
      <c r="B358" s="113" t="str">
        <f ca="1">Supporto!F256</f>
        <v>IfcPlate</v>
      </c>
      <c r="C358" s="148" t="str">
        <f ca="1">Supporto!H256</f>
        <v>ElementoDocumenti</v>
      </c>
      <c r="D358" s="148" t="str">
        <f ca="1">Supporto!K256</f>
        <v>SchedaMontaggio</v>
      </c>
      <c r="E358" s="125"/>
      <c r="F358" s="162"/>
      <c r="G358" s="110"/>
      <c r="H358" s="109"/>
      <c r="I358" s="109"/>
      <c r="J358" s="109"/>
      <c r="K358" s="110"/>
      <c r="L358" s="110"/>
      <c r="M358" s="109"/>
      <c r="N358" s="109" t="s">
        <v>779</v>
      </c>
      <c r="O358" s="109" t="s">
        <v>779</v>
      </c>
      <c r="P358" s="95"/>
      <c r="Q358" s="95"/>
      <c r="R358" s="95"/>
      <c r="S358" s="95"/>
      <c r="T358" s="95"/>
      <c r="U358" s="95"/>
      <c r="V358" s="95"/>
      <c r="W358" s="95"/>
      <c r="X358" s="95"/>
      <c r="Y358" s="95"/>
    </row>
    <row r="359" spans="2:25" s="481" customFormat="1" hidden="1" x14ac:dyDescent="0.25">
      <c r="B359" s="113" t="str">
        <f ca="1">Supporto!F257</f>
        <v>IfcPlate</v>
      </c>
      <c r="C359" s="148" t="str">
        <f ca="1">Supporto!H257</f>
        <v>ElementoDocumenti</v>
      </c>
      <c r="D359" s="148" t="str">
        <f ca="1">Supporto!K257</f>
        <v>Installazione</v>
      </c>
      <c r="E359" s="125"/>
      <c r="F359" s="162"/>
      <c r="G359" s="110"/>
      <c r="H359" s="109"/>
      <c r="I359" s="109"/>
      <c r="J359" s="109"/>
      <c r="K359" s="110"/>
      <c r="L359" s="110"/>
      <c r="M359" s="109"/>
      <c r="N359" s="109" t="s">
        <v>779</v>
      </c>
      <c r="O359" s="109" t="s">
        <v>779</v>
      </c>
      <c r="P359" s="95"/>
      <c r="Q359" s="95"/>
      <c r="R359" s="95"/>
      <c r="S359" s="95"/>
      <c r="T359" s="95"/>
      <c r="U359" s="95"/>
      <c r="V359" s="95"/>
      <c r="W359" s="95"/>
      <c r="X359" s="95"/>
      <c r="Y359" s="95"/>
    </row>
    <row r="360" spans="2:25" s="481" customFormat="1" hidden="1" x14ac:dyDescent="0.25">
      <c r="B360" s="113" t="str">
        <f ca="1">Supporto!F258</f>
        <v>IfcPlate</v>
      </c>
      <c r="C360" s="148" t="str">
        <f ca="1">Supporto!H258</f>
        <v>ElementoDocumenti</v>
      </c>
      <c r="D360" s="148" t="str">
        <f ca="1">Supporto!K258</f>
        <v>MatSupp</v>
      </c>
      <c r="E360" s="125"/>
      <c r="F360" s="162"/>
      <c r="G360" s="110"/>
      <c r="H360" s="109"/>
      <c r="I360" s="109"/>
      <c r="J360" s="109"/>
      <c r="K360" s="110"/>
      <c r="L360" s="110"/>
      <c r="M360" s="109"/>
      <c r="N360" s="109" t="s">
        <v>779</v>
      </c>
      <c r="O360" s="109" t="s">
        <v>779</v>
      </c>
      <c r="P360" s="95"/>
      <c r="Q360" s="95"/>
      <c r="R360" s="95"/>
      <c r="S360" s="95"/>
      <c r="T360" s="95"/>
      <c r="U360" s="95"/>
      <c r="V360" s="95"/>
      <c r="W360" s="95"/>
      <c r="X360" s="95"/>
      <c r="Y360" s="95"/>
    </row>
    <row r="361" spans="2:25" s="481" customFormat="1" hidden="1" x14ac:dyDescent="0.25">
      <c r="B361" s="113" t="str">
        <f ca="1">Supporto!F259</f>
        <v>IfcPlate</v>
      </c>
      <c r="C361" s="148" t="str">
        <f ca="1">Supporto!H259</f>
        <v>ElementoDocumenti</v>
      </c>
      <c r="D361" s="148" t="str">
        <f ca="1">Supporto!K259</f>
        <v>Collaudo</v>
      </c>
      <c r="E361" s="125"/>
      <c r="F361" s="162"/>
      <c r="G361" s="110"/>
      <c r="H361" s="109"/>
      <c r="I361" s="109"/>
      <c r="J361" s="109"/>
      <c r="K361" s="110"/>
      <c r="L361" s="110"/>
      <c r="M361" s="109"/>
      <c r="N361" s="109" t="s">
        <v>779</v>
      </c>
      <c r="O361" s="109" t="s">
        <v>779</v>
      </c>
      <c r="P361" s="95"/>
      <c r="Q361" s="95"/>
      <c r="R361" s="95"/>
      <c r="S361" s="95"/>
      <c r="T361" s="95"/>
      <c r="U361" s="95"/>
      <c r="V361" s="95"/>
      <c r="W361" s="95"/>
      <c r="X361" s="95"/>
      <c r="Y361" s="95"/>
    </row>
    <row r="362" spans="2:25" s="481" customFormat="1" hidden="1" x14ac:dyDescent="0.25">
      <c r="B362" s="115" t="str">
        <f ca="1">Supporto!F260</f>
        <v>IfcPlate</v>
      </c>
      <c r="C362" s="149" t="str">
        <f ca="1">Supporto!H260</f>
        <v>ElementoDocumenti</v>
      </c>
      <c r="D362" s="149" t="str">
        <f ca="1">Supporto!K260</f>
        <v>Conformità</v>
      </c>
      <c r="E362" s="124"/>
      <c r="F362" s="163"/>
      <c r="G362" s="117"/>
      <c r="H362" s="116"/>
      <c r="I362" s="116"/>
      <c r="J362" s="116"/>
      <c r="K362" s="117"/>
      <c r="L362" s="117"/>
      <c r="M362" s="116"/>
      <c r="N362" s="116" t="s">
        <v>779</v>
      </c>
      <c r="O362" s="116" t="s">
        <v>779</v>
      </c>
      <c r="P362" s="95"/>
      <c r="Q362" s="95"/>
      <c r="R362" s="95"/>
      <c r="S362" s="95"/>
      <c r="T362" s="95"/>
      <c r="U362" s="95"/>
      <c r="V362" s="95"/>
      <c r="W362" s="95"/>
      <c r="X362" s="95"/>
      <c r="Y362" s="95"/>
    </row>
    <row r="363" spans="2:25" s="481" customFormat="1" hidden="1" x14ac:dyDescent="0.25">
      <c r="B363" s="113" t="str">
        <f ca="1">Supporto!F261</f>
        <v>IfcColumn</v>
      </c>
      <c r="C363" s="148" t="str">
        <f ca="1">Supporto!H261</f>
        <v>ElementoDatiAnagrafici</v>
      </c>
      <c r="D363" s="148" t="str">
        <f ca="1">Supporto!K261</f>
        <v>Numero_di_serie</v>
      </c>
      <c r="E363" s="125"/>
      <c r="F363" s="162"/>
      <c r="G363" s="110"/>
      <c r="H363" s="109"/>
      <c r="I363" s="109"/>
      <c r="J363" s="109"/>
      <c r="K363" s="110"/>
      <c r="L363" s="110"/>
      <c r="M363" s="109"/>
      <c r="N363" s="109" t="s">
        <v>779</v>
      </c>
      <c r="O363" s="109" t="s">
        <v>779</v>
      </c>
      <c r="P363" s="95"/>
      <c r="Q363" s="95"/>
      <c r="R363" s="95"/>
      <c r="S363" s="95"/>
      <c r="T363" s="95"/>
      <c r="U363" s="95"/>
      <c r="V363" s="95"/>
      <c r="W363" s="95"/>
      <c r="X363" s="95"/>
      <c r="Y363" s="95"/>
    </row>
    <row r="364" spans="2:25" s="481" customFormat="1" hidden="1" x14ac:dyDescent="0.25">
      <c r="B364" s="113" t="str">
        <f ca="1">Supporto!F262</f>
        <v>IfcColumn</v>
      </c>
      <c r="C364" s="148" t="str">
        <f ca="1">Supporto!H262</f>
        <v>ElementoDatiAnagrafici</v>
      </c>
      <c r="D364" s="148" t="str">
        <f ca="1">Supporto!K262</f>
        <v>Fornitore</v>
      </c>
      <c r="E364" s="125"/>
      <c r="F364" s="162"/>
      <c r="G364" s="110"/>
      <c r="H364" s="109"/>
      <c r="I364" s="109"/>
      <c r="J364" s="109"/>
      <c r="K364" s="110"/>
      <c r="L364" s="110"/>
      <c r="M364" s="109"/>
      <c r="N364" s="109" t="s">
        <v>779</v>
      </c>
      <c r="O364" s="109" t="s">
        <v>779</v>
      </c>
      <c r="P364" s="95"/>
      <c r="Q364" s="95"/>
      <c r="R364" s="95"/>
      <c r="S364" s="95"/>
      <c r="T364" s="95"/>
      <c r="U364" s="95"/>
      <c r="V364" s="95"/>
      <c r="W364" s="95"/>
      <c r="X364" s="95"/>
      <c r="Y364" s="95"/>
    </row>
    <row r="365" spans="2:25" s="481" customFormat="1" hidden="1" x14ac:dyDescent="0.25">
      <c r="B365" s="113" t="str">
        <f ca="1">Supporto!F263</f>
        <v>IfcColumn</v>
      </c>
      <c r="C365" s="148" t="str">
        <f ca="1">Supporto!H263</f>
        <v>ElementoDatiAnagrafici</v>
      </c>
      <c r="D365" s="148" t="str">
        <f ca="1">Supporto!K263</f>
        <v>Installatore</v>
      </c>
      <c r="E365" s="125"/>
      <c r="F365" s="162"/>
      <c r="G365" s="110"/>
      <c r="H365" s="109"/>
      <c r="I365" s="109"/>
      <c r="J365" s="109"/>
      <c r="K365" s="110"/>
      <c r="L365" s="110"/>
      <c r="M365" s="109"/>
      <c r="N365" s="109" t="s">
        <v>779</v>
      </c>
      <c r="O365" s="109" t="s">
        <v>779</v>
      </c>
      <c r="P365" s="95"/>
      <c r="Q365" s="95"/>
      <c r="R365" s="95"/>
      <c r="S365" s="95"/>
      <c r="T365" s="95"/>
      <c r="U365" s="95"/>
      <c r="V365" s="95"/>
      <c r="W365" s="95"/>
      <c r="X365" s="95"/>
      <c r="Y365" s="95"/>
    </row>
    <row r="366" spans="2:25" s="481" customFormat="1" x14ac:dyDescent="0.25">
      <c r="B366" s="155" t="str">
        <f ca="1">Supporto!F264</f>
        <v>IfcColumn</v>
      </c>
      <c r="C366" s="155" t="str">
        <f ca="1">Supporto!H264</f>
        <v>ElementoDatiAnagrafici</v>
      </c>
      <c r="D366" s="155" t="str">
        <f ca="1">Supporto!K264</f>
        <v>Descrizione</v>
      </c>
      <c r="E366" s="125"/>
      <c r="F366" s="162"/>
      <c r="G366" s="110"/>
      <c r="H366" s="109"/>
      <c r="I366" s="109" t="s">
        <v>779</v>
      </c>
      <c r="J366" s="109"/>
      <c r="K366" s="110" t="s">
        <v>779</v>
      </c>
      <c r="L366" s="135" t="s">
        <v>779</v>
      </c>
      <c r="M366" s="109" t="s">
        <v>779</v>
      </c>
      <c r="N366" s="109" t="s">
        <v>779</v>
      </c>
      <c r="O366" s="109" t="s">
        <v>779</v>
      </c>
      <c r="P366" s="95"/>
      <c r="Q366" s="95"/>
      <c r="R366" s="95"/>
      <c r="S366" s="95"/>
      <c r="T366" s="95"/>
      <c r="U366" s="95"/>
      <c r="V366" s="95"/>
      <c r="W366" s="95"/>
      <c r="X366" s="95"/>
      <c r="Y366" s="95"/>
    </row>
    <row r="367" spans="2:25" s="481" customFormat="1" hidden="1" x14ac:dyDescent="0.25">
      <c r="B367" s="113" t="str">
        <f ca="1">Supporto!F265</f>
        <v>IfcColumn</v>
      </c>
      <c r="C367" s="148" t="str">
        <f ca="1">Supporto!H265</f>
        <v>ElementoDatiAnagrafici</v>
      </c>
      <c r="D367" s="148" t="str">
        <f ca="1">Supporto!K265</f>
        <v>Modello</v>
      </c>
      <c r="E367" s="125"/>
      <c r="F367" s="162"/>
      <c r="G367" s="110"/>
      <c r="H367" s="109"/>
      <c r="I367" s="109"/>
      <c r="J367" s="109"/>
      <c r="K367" s="110"/>
      <c r="L367" s="110"/>
      <c r="M367" s="109" t="s">
        <v>779</v>
      </c>
      <c r="N367" s="109" t="s">
        <v>779</v>
      </c>
      <c r="O367" s="109" t="s">
        <v>779</v>
      </c>
      <c r="P367" s="95"/>
      <c r="Q367" s="95"/>
      <c r="R367" s="95"/>
      <c r="S367" s="95"/>
      <c r="T367" s="95"/>
      <c r="U367" s="95"/>
      <c r="V367" s="95"/>
      <c r="W367" s="95"/>
      <c r="X367" s="95"/>
      <c r="Y367" s="95"/>
    </row>
    <row r="368" spans="2:25" s="481" customFormat="1" hidden="1" x14ac:dyDescent="0.25">
      <c r="B368" s="113" t="str">
        <f ca="1">Supporto!F266</f>
        <v>IfcColumn</v>
      </c>
      <c r="C368" s="148" t="str">
        <f ca="1">Supporto!H266</f>
        <v>ElementoDatiAnagrafici</v>
      </c>
      <c r="D368" s="148" t="str">
        <f ca="1">Supporto!K266</f>
        <v>Produttore</v>
      </c>
      <c r="E368" s="125"/>
      <c r="F368" s="162"/>
      <c r="G368" s="110"/>
      <c r="H368" s="109"/>
      <c r="I368" s="109"/>
      <c r="J368" s="109"/>
      <c r="K368" s="110"/>
      <c r="L368" s="110"/>
      <c r="M368" s="109" t="s">
        <v>779</v>
      </c>
      <c r="N368" s="109" t="s">
        <v>779</v>
      </c>
      <c r="O368" s="109" t="s">
        <v>779</v>
      </c>
      <c r="P368" s="95"/>
      <c r="Q368" s="95"/>
      <c r="R368" s="95"/>
      <c r="S368" s="95"/>
      <c r="T368" s="95"/>
      <c r="U368" s="95"/>
      <c r="V368" s="95"/>
      <c r="W368" s="95"/>
      <c r="X368" s="95"/>
      <c r="Y368" s="95"/>
    </row>
    <row r="369" spans="2:25" s="481" customFormat="1" x14ac:dyDescent="0.25">
      <c r="B369" s="155" t="str">
        <f ca="1">Supporto!F267</f>
        <v>IfcColumn</v>
      </c>
      <c r="C369" s="147" t="str">
        <f ca="1">Supporto!H267</f>
        <v>ElementoDatiQualitativi</v>
      </c>
      <c r="D369" s="147" t="str">
        <f ca="1">Supporto!K267</f>
        <v>Portante</v>
      </c>
      <c r="E369" s="125"/>
      <c r="F369" s="162"/>
      <c r="G369" s="110"/>
      <c r="H369" s="514"/>
      <c r="I369" s="109" t="s">
        <v>779</v>
      </c>
      <c r="J369" s="109"/>
      <c r="K369" s="110" t="s">
        <v>779</v>
      </c>
      <c r="L369" s="121" t="s">
        <v>779</v>
      </c>
      <c r="M369" s="109" t="s">
        <v>779</v>
      </c>
      <c r="N369" s="109" t="s">
        <v>779</v>
      </c>
      <c r="O369" s="109" t="s">
        <v>779</v>
      </c>
      <c r="P369" s="95"/>
      <c r="Q369" s="95"/>
      <c r="R369" s="95"/>
      <c r="S369" s="95"/>
      <c r="T369" s="95"/>
      <c r="U369" s="95"/>
      <c r="V369" s="95"/>
      <c r="W369" s="95"/>
      <c r="X369" s="95"/>
      <c r="Y369" s="95"/>
    </row>
    <row r="370" spans="2:25" s="481" customFormat="1" x14ac:dyDescent="0.25">
      <c r="B370" s="155" t="str">
        <f ca="1">Supporto!F268</f>
        <v>IfcColumn</v>
      </c>
      <c r="C370" s="148" t="str">
        <f ca="1">Supporto!H268</f>
        <v>ElementoDatiQualitativi</v>
      </c>
      <c r="D370" s="148" t="str">
        <f ca="1">Supporto!K268</f>
        <v>Esterno</v>
      </c>
      <c r="E370" s="125"/>
      <c r="F370" s="162"/>
      <c r="G370" s="110"/>
      <c r="H370" s="109"/>
      <c r="I370" s="109" t="s">
        <v>779</v>
      </c>
      <c r="J370" s="109"/>
      <c r="K370" s="110" t="s">
        <v>779</v>
      </c>
      <c r="L370" s="109" t="s">
        <v>779</v>
      </c>
      <c r="M370" s="109" t="s">
        <v>779</v>
      </c>
      <c r="N370" s="109" t="s">
        <v>779</v>
      </c>
      <c r="O370" s="109" t="s">
        <v>779</v>
      </c>
      <c r="P370" s="95"/>
      <c r="Q370" s="95"/>
      <c r="R370" s="95"/>
      <c r="S370" s="95"/>
      <c r="T370" s="95"/>
      <c r="U370" s="95"/>
      <c r="V370" s="95"/>
      <c r="W370" s="95"/>
      <c r="X370" s="95"/>
      <c r="Y370" s="95"/>
    </row>
    <row r="371" spans="2:25" s="481" customFormat="1" x14ac:dyDescent="0.25">
      <c r="B371" s="155" t="str">
        <f ca="1">Supporto!F269</f>
        <v>IfcColumn</v>
      </c>
      <c r="C371" s="149" t="str">
        <f ca="1">Supporto!H269</f>
        <v>ElementoDatiQualitativi</v>
      </c>
      <c r="D371" s="149" t="str">
        <f ca="1">Supporto!K269</f>
        <v>Tipologia costruttiva</v>
      </c>
      <c r="E371" s="125"/>
      <c r="F371" s="162"/>
      <c r="G371" s="110"/>
      <c r="H371" s="109" t="s">
        <v>779</v>
      </c>
      <c r="I371" s="514"/>
      <c r="J371" s="109"/>
      <c r="K371" s="110" t="s">
        <v>779</v>
      </c>
      <c r="L371" s="116" t="s">
        <v>779</v>
      </c>
      <c r="M371" s="109" t="s">
        <v>779</v>
      </c>
      <c r="N371" s="109" t="s">
        <v>779</v>
      </c>
      <c r="O371" s="109" t="s">
        <v>779</v>
      </c>
      <c r="P371" s="95"/>
      <c r="Q371" s="95"/>
      <c r="R371" s="95"/>
      <c r="S371" s="95"/>
      <c r="T371" s="95"/>
      <c r="U371" s="95"/>
      <c r="V371" s="95"/>
      <c r="W371" s="95"/>
      <c r="X371" s="95"/>
      <c r="Y371" s="95"/>
    </row>
    <row r="372" spans="2:25" s="481" customFormat="1" hidden="1" x14ac:dyDescent="0.25">
      <c r="B372" s="113" t="str">
        <f ca="1">Supporto!F270</f>
        <v>IfcColumn</v>
      </c>
      <c r="C372" s="148" t="str">
        <f ca="1">Supporto!H270</f>
        <v>ElementoDatiQualitativi</v>
      </c>
      <c r="D372" s="148" t="str">
        <f ca="1">Supporto!K270</f>
        <v>Criticità Riscontrata</v>
      </c>
      <c r="E372" s="125"/>
      <c r="F372" s="162"/>
      <c r="G372" s="110"/>
      <c r="H372" s="109"/>
      <c r="I372" s="514"/>
      <c r="J372" s="109" t="s">
        <v>779</v>
      </c>
      <c r="K372" s="110"/>
      <c r="L372" s="110"/>
      <c r="M372" s="109"/>
      <c r="N372" s="109" t="s">
        <v>779</v>
      </c>
      <c r="O372" s="109" t="s">
        <v>779</v>
      </c>
      <c r="P372" s="95"/>
      <c r="Q372" s="95"/>
      <c r="R372" s="95"/>
      <c r="S372" s="95"/>
      <c r="T372" s="95"/>
      <c r="U372" s="95"/>
      <c r="V372" s="95"/>
      <c r="W372" s="95"/>
      <c r="X372" s="95"/>
      <c r="Y372" s="95"/>
    </row>
    <row r="373" spans="2:25" s="481" customFormat="1" hidden="1" x14ac:dyDescent="0.25">
      <c r="B373" s="113" t="str">
        <f ca="1">Supporto!F271</f>
        <v>IfcColumn</v>
      </c>
      <c r="C373" s="148" t="str">
        <f ca="1">Supporto!H271</f>
        <v>ElementoDatiAntincendio</v>
      </c>
      <c r="D373" s="148" t="str">
        <f ca="1">Supporto!K271</f>
        <v>ClassePropagazioneFiamma</v>
      </c>
      <c r="E373" s="125"/>
      <c r="F373" s="162"/>
      <c r="G373" s="110"/>
      <c r="H373" s="109"/>
      <c r="I373" s="514"/>
      <c r="J373" s="109" t="s">
        <v>779</v>
      </c>
      <c r="K373" s="110"/>
      <c r="L373" s="110"/>
      <c r="M373" s="109" t="s">
        <v>779</v>
      </c>
      <c r="N373" s="109" t="s">
        <v>779</v>
      </c>
      <c r="O373" s="109" t="s">
        <v>779</v>
      </c>
      <c r="P373" s="95"/>
      <c r="Q373" s="95"/>
      <c r="R373" s="95"/>
      <c r="S373" s="95"/>
      <c r="T373" s="95"/>
      <c r="U373" s="95"/>
      <c r="V373" s="95"/>
      <c r="W373" s="95"/>
      <c r="X373" s="95"/>
      <c r="Y373" s="95"/>
    </row>
    <row r="374" spans="2:25" s="481" customFormat="1" x14ac:dyDescent="0.25">
      <c r="B374" s="155" t="str">
        <f ca="1">Supporto!F272</f>
        <v>IfcColumn</v>
      </c>
      <c r="C374" s="147" t="str">
        <f ca="1">Supporto!H272</f>
        <v>ElementoDatiAntincendio</v>
      </c>
      <c r="D374" s="147" t="str">
        <f ca="1">Supporto!K272</f>
        <v>REI</v>
      </c>
      <c r="E374" s="125"/>
      <c r="F374" s="162"/>
      <c r="G374" s="110"/>
      <c r="H374" s="109"/>
      <c r="I374" s="514"/>
      <c r="J374" s="109" t="s">
        <v>779</v>
      </c>
      <c r="K374" s="110" t="s">
        <v>779</v>
      </c>
      <c r="L374" s="121" t="s">
        <v>779</v>
      </c>
      <c r="M374" s="109" t="s">
        <v>779</v>
      </c>
      <c r="N374" s="109" t="s">
        <v>779</v>
      </c>
      <c r="O374" s="109" t="s">
        <v>779</v>
      </c>
      <c r="P374" s="95"/>
      <c r="Q374" s="95"/>
      <c r="R374" s="95"/>
      <c r="S374" s="95"/>
      <c r="T374" s="95"/>
      <c r="U374" s="95"/>
      <c r="V374" s="95"/>
      <c r="W374" s="95"/>
      <c r="X374" s="95"/>
      <c r="Y374" s="95"/>
    </row>
    <row r="375" spans="2:25" s="481" customFormat="1" x14ac:dyDescent="0.25">
      <c r="B375" s="155" t="str">
        <f ca="1">Supporto!F273</f>
        <v>IfcColumn</v>
      </c>
      <c r="C375" s="148" t="str">
        <f ca="1">Supporto!H273</f>
        <v>ElementoCodifica</v>
      </c>
      <c r="D375" s="148" t="str">
        <f ca="1">Supporto!K273</f>
        <v>ClasseElementoTecnico</v>
      </c>
      <c r="E375" s="125"/>
      <c r="F375" s="162"/>
      <c r="G375" s="110"/>
      <c r="H375" s="109"/>
      <c r="I375" s="109" t="s">
        <v>779</v>
      </c>
      <c r="J375" s="109"/>
      <c r="K375" s="110" t="s">
        <v>779</v>
      </c>
      <c r="L375" s="109" t="s">
        <v>779</v>
      </c>
      <c r="M375" s="109" t="s">
        <v>779</v>
      </c>
      <c r="N375" s="109" t="s">
        <v>779</v>
      </c>
      <c r="O375" s="109" t="s">
        <v>779</v>
      </c>
      <c r="P375" s="95"/>
      <c r="Q375" s="95"/>
      <c r="R375" s="95"/>
      <c r="S375" s="95"/>
      <c r="T375" s="95"/>
      <c r="U375" s="95"/>
      <c r="V375" s="95"/>
      <c r="W375" s="95"/>
      <c r="X375" s="95"/>
      <c r="Y375" s="95"/>
    </row>
    <row r="376" spans="2:25" s="481" customFormat="1" x14ac:dyDescent="0.25">
      <c r="B376" s="155" t="str">
        <f ca="1">Supporto!F274</f>
        <v>IfcColumn</v>
      </c>
      <c r="C376" s="149" t="str">
        <f ca="1">Supporto!H274</f>
        <v>ElementoFase</v>
      </c>
      <c r="D376" s="149" t="str">
        <f ca="1">Supporto!K274</f>
        <v>Stato</v>
      </c>
      <c r="E376" s="125"/>
      <c r="F376" s="162"/>
      <c r="G376" s="522"/>
      <c r="H376" s="514"/>
      <c r="I376" s="109" t="s">
        <v>779</v>
      </c>
      <c r="J376" s="109"/>
      <c r="K376" s="110" t="s">
        <v>779</v>
      </c>
      <c r="L376" s="116" t="s">
        <v>779</v>
      </c>
      <c r="M376" s="109" t="s">
        <v>779</v>
      </c>
      <c r="N376" s="109" t="s">
        <v>779</v>
      </c>
      <c r="O376" s="109" t="s">
        <v>779</v>
      </c>
      <c r="P376" s="95"/>
      <c r="Q376" s="95"/>
      <c r="R376" s="95"/>
      <c r="S376" s="95"/>
      <c r="T376" s="95"/>
      <c r="U376" s="95"/>
      <c r="V376" s="95"/>
      <c r="W376" s="95"/>
      <c r="X376" s="95"/>
      <c r="Y376" s="95"/>
    </row>
    <row r="377" spans="2:25" s="481" customFormat="1" hidden="1" x14ac:dyDescent="0.25">
      <c r="B377" s="113" t="str">
        <f ca="1">Supporto!F275</f>
        <v>IfcColumn</v>
      </c>
      <c r="C377" s="148" t="str">
        <f ca="1">Supporto!H275</f>
        <v>ElementoDocumenti</v>
      </c>
      <c r="D377" s="148" t="str">
        <f ca="1">Supporto!K275</f>
        <v>SchedaTecnica</v>
      </c>
      <c r="E377" s="125"/>
      <c r="F377" s="162"/>
      <c r="G377" s="110"/>
      <c r="H377" s="109"/>
      <c r="I377" s="109"/>
      <c r="J377" s="109"/>
      <c r="K377" s="110"/>
      <c r="L377" s="110"/>
      <c r="M377" s="109" t="s">
        <v>779</v>
      </c>
      <c r="N377" s="109" t="s">
        <v>779</v>
      </c>
      <c r="O377" s="109" t="s">
        <v>779</v>
      </c>
      <c r="P377" s="95"/>
      <c r="Q377" s="95"/>
      <c r="R377" s="95"/>
      <c r="S377" s="95"/>
      <c r="T377" s="95"/>
      <c r="U377" s="95"/>
      <c r="V377" s="95"/>
      <c r="W377" s="95"/>
      <c r="X377" s="95"/>
      <c r="Y377" s="95"/>
    </row>
    <row r="378" spans="2:25" s="481" customFormat="1" hidden="1" x14ac:dyDescent="0.25">
      <c r="B378" s="113" t="str">
        <f ca="1">Supporto!F276</f>
        <v>IfcColumn</v>
      </c>
      <c r="C378" s="148" t="str">
        <f ca="1">Supporto!H276</f>
        <v>ElementoDocumenti</v>
      </c>
      <c r="D378" s="148" t="str">
        <f ca="1">Supporto!K276</f>
        <v>Website</v>
      </c>
      <c r="E378" s="125"/>
      <c r="F378" s="162"/>
      <c r="G378" s="110"/>
      <c r="H378" s="109"/>
      <c r="I378" s="109"/>
      <c r="J378" s="109"/>
      <c r="K378" s="110"/>
      <c r="L378" s="110"/>
      <c r="M378" s="109" t="s">
        <v>779</v>
      </c>
      <c r="N378" s="109" t="s">
        <v>779</v>
      </c>
      <c r="O378" s="109" t="s">
        <v>779</v>
      </c>
      <c r="P378" s="95"/>
      <c r="Q378" s="95"/>
      <c r="R378" s="95"/>
      <c r="S378" s="95"/>
      <c r="T378" s="95"/>
      <c r="U378" s="95"/>
      <c r="V378" s="95"/>
      <c r="W378" s="95"/>
      <c r="X378" s="95"/>
      <c r="Y378" s="95"/>
    </row>
    <row r="379" spans="2:25" s="481" customFormat="1" hidden="1" x14ac:dyDescent="0.25">
      <c r="B379" s="113" t="str">
        <f ca="1">Supporto!F277</f>
        <v>IfcColumn</v>
      </c>
      <c r="C379" s="148" t="str">
        <f ca="1">Supporto!H277</f>
        <v>ElementoDocumenti</v>
      </c>
      <c r="D379" s="148" t="str">
        <f ca="1">Supporto!K277</f>
        <v>DB</v>
      </c>
      <c r="E379" s="125"/>
      <c r="F379" s="162"/>
      <c r="G379" s="110"/>
      <c r="H379" s="109"/>
      <c r="I379" s="109"/>
      <c r="J379" s="109"/>
      <c r="K379" s="110"/>
      <c r="L379" s="110"/>
      <c r="M379" s="109"/>
      <c r="N379" s="109" t="s">
        <v>779</v>
      </c>
      <c r="O379" s="109" t="s">
        <v>779</v>
      </c>
      <c r="P379" s="95"/>
      <c r="Q379" s="95"/>
      <c r="R379" s="95"/>
      <c r="S379" s="95"/>
      <c r="T379" s="95"/>
      <c r="U379" s="95"/>
      <c r="V379" s="95"/>
      <c r="W379" s="95"/>
      <c r="X379" s="95"/>
      <c r="Y379" s="95"/>
    </row>
    <row r="380" spans="2:25" s="481" customFormat="1" hidden="1" x14ac:dyDescent="0.25">
      <c r="B380" s="113" t="str">
        <f ca="1">Supporto!F278</f>
        <v>IfcColumn</v>
      </c>
      <c r="C380" s="148" t="str">
        <f ca="1">Supporto!H278</f>
        <v>ElementoDocumenti</v>
      </c>
      <c r="D380" s="148" t="str">
        <f ca="1">Supporto!K278</f>
        <v>CertProd</v>
      </c>
      <c r="E380" s="125"/>
      <c r="F380" s="162"/>
      <c r="G380" s="110"/>
      <c r="H380" s="109"/>
      <c r="I380" s="109"/>
      <c r="J380" s="109"/>
      <c r="K380" s="110"/>
      <c r="L380" s="110"/>
      <c r="M380" s="109"/>
      <c r="N380" s="109" t="s">
        <v>779</v>
      </c>
      <c r="O380" s="109" t="s">
        <v>779</v>
      </c>
      <c r="P380" s="95"/>
      <c r="Q380" s="95"/>
      <c r="R380" s="95"/>
      <c r="S380" s="95"/>
      <c r="T380" s="95"/>
      <c r="U380" s="95"/>
      <c r="V380" s="95"/>
      <c r="W380" s="95"/>
      <c r="X380" s="95"/>
      <c r="Y380" s="95"/>
    </row>
    <row r="381" spans="2:25" s="481" customFormat="1" hidden="1" x14ac:dyDescent="0.25">
      <c r="B381" s="113" t="str">
        <f ca="1">Supporto!F279</f>
        <v>IfcColumn</v>
      </c>
      <c r="C381" s="148" t="str">
        <f ca="1">Supporto!H279</f>
        <v>ElementoDocumenti</v>
      </c>
      <c r="D381" s="148" t="str">
        <f ca="1">Supporto!K279</f>
        <v>SertSupl</v>
      </c>
      <c r="E381" s="125"/>
      <c r="F381" s="162"/>
      <c r="G381" s="110"/>
      <c r="H381" s="109"/>
      <c r="I381" s="109"/>
      <c r="J381" s="109"/>
      <c r="K381" s="110"/>
      <c r="L381" s="110"/>
      <c r="M381" s="109"/>
      <c r="N381" s="109" t="s">
        <v>779</v>
      </c>
      <c r="O381" s="109" t="s">
        <v>779</v>
      </c>
      <c r="P381" s="95"/>
      <c r="Q381" s="95"/>
      <c r="R381" s="95"/>
      <c r="S381" s="95"/>
      <c r="T381" s="95"/>
      <c r="U381" s="95"/>
      <c r="V381" s="95"/>
      <c r="W381" s="95"/>
      <c r="X381" s="95"/>
      <c r="Y381" s="95"/>
    </row>
    <row r="382" spans="2:25" s="481" customFormat="1" hidden="1" x14ac:dyDescent="0.25">
      <c r="B382" s="113" t="str">
        <f ca="1">Supporto!F280</f>
        <v>IfcColumn</v>
      </c>
      <c r="C382" s="148" t="str">
        <f ca="1">Supporto!H280</f>
        <v>ElementoDocumenti</v>
      </c>
      <c r="D382" s="148" t="str">
        <f ca="1">Supporto!K280</f>
        <v>SchedaMontaggio</v>
      </c>
      <c r="E382" s="125"/>
      <c r="F382" s="162"/>
      <c r="G382" s="110"/>
      <c r="H382" s="109"/>
      <c r="I382" s="109"/>
      <c r="J382" s="109"/>
      <c r="K382" s="110"/>
      <c r="L382" s="110"/>
      <c r="M382" s="109"/>
      <c r="N382" s="109" t="s">
        <v>779</v>
      </c>
      <c r="O382" s="109" t="s">
        <v>779</v>
      </c>
      <c r="P382" s="95"/>
      <c r="Q382" s="95"/>
      <c r="R382" s="95"/>
      <c r="S382" s="95"/>
      <c r="T382" s="95"/>
      <c r="U382" s="95"/>
      <c r="V382" s="95"/>
      <c r="W382" s="95"/>
      <c r="X382" s="95"/>
      <c r="Y382" s="95"/>
    </row>
    <row r="383" spans="2:25" s="481" customFormat="1" hidden="1" x14ac:dyDescent="0.25">
      <c r="B383" s="113" t="str">
        <f ca="1">Supporto!F281</f>
        <v>IfcColumn</v>
      </c>
      <c r="C383" s="148" t="str">
        <f ca="1">Supporto!H281</f>
        <v>ElementoDocumenti</v>
      </c>
      <c r="D383" s="148" t="str">
        <f ca="1">Supporto!K281</f>
        <v>Installazione</v>
      </c>
      <c r="E383" s="125"/>
      <c r="F383" s="162"/>
      <c r="G383" s="110"/>
      <c r="H383" s="109"/>
      <c r="I383" s="109"/>
      <c r="J383" s="109"/>
      <c r="K383" s="110"/>
      <c r="L383" s="110"/>
      <c r="M383" s="109"/>
      <c r="N383" s="109" t="s">
        <v>779</v>
      </c>
      <c r="O383" s="109" t="s">
        <v>779</v>
      </c>
      <c r="P383" s="95"/>
      <c r="Q383" s="95"/>
      <c r="R383" s="95"/>
      <c r="S383" s="95"/>
      <c r="T383" s="95"/>
      <c r="U383" s="95"/>
      <c r="V383" s="95"/>
      <c r="W383" s="95"/>
      <c r="X383" s="95"/>
      <c r="Y383" s="95"/>
    </row>
    <row r="384" spans="2:25" s="481" customFormat="1" hidden="1" x14ac:dyDescent="0.25">
      <c r="B384" s="113" t="str">
        <f ca="1">Supporto!F282</f>
        <v>IfcColumn</v>
      </c>
      <c r="C384" s="148" t="str">
        <f ca="1">Supporto!H282</f>
        <v>ElementoDocumenti</v>
      </c>
      <c r="D384" s="148" t="str">
        <f ca="1">Supporto!K282</f>
        <v>MatSupp</v>
      </c>
      <c r="E384" s="125"/>
      <c r="F384" s="162"/>
      <c r="G384" s="110"/>
      <c r="H384" s="109"/>
      <c r="I384" s="109"/>
      <c r="J384" s="109"/>
      <c r="K384" s="110"/>
      <c r="L384" s="110"/>
      <c r="M384" s="109"/>
      <c r="N384" s="109" t="s">
        <v>779</v>
      </c>
      <c r="O384" s="109" t="s">
        <v>779</v>
      </c>
      <c r="P384" s="95"/>
      <c r="Q384" s="95"/>
      <c r="R384" s="95"/>
      <c r="S384" s="95"/>
      <c r="T384" s="95"/>
      <c r="U384" s="95"/>
      <c r="V384" s="95"/>
      <c r="W384" s="95"/>
      <c r="X384" s="95"/>
      <c r="Y384" s="95"/>
    </row>
    <row r="385" spans="2:25" s="481" customFormat="1" hidden="1" x14ac:dyDescent="0.25">
      <c r="B385" s="113" t="str">
        <f ca="1">Supporto!F283</f>
        <v>IfcColumn</v>
      </c>
      <c r="C385" s="148" t="str">
        <f ca="1">Supporto!H283</f>
        <v>ElementoDocumenti</v>
      </c>
      <c r="D385" s="148" t="str">
        <f ca="1">Supporto!K283</f>
        <v>Collaudo</v>
      </c>
      <c r="E385" s="125"/>
      <c r="F385" s="162"/>
      <c r="G385" s="110"/>
      <c r="H385" s="109" t="s">
        <v>779</v>
      </c>
      <c r="I385" s="109"/>
      <c r="J385" s="109"/>
      <c r="K385" s="110"/>
      <c r="L385" s="110"/>
      <c r="M385" s="109"/>
      <c r="N385" s="109" t="s">
        <v>779</v>
      </c>
      <c r="O385" s="109" t="s">
        <v>779</v>
      </c>
      <c r="P385" s="95"/>
      <c r="Q385" s="95"/>
      <c r="R385" s="95"/>
      <c r="S385" s="95"/>
      <c r="T385" s="95"/>
      <c r="U385" s="95"/>
      <c r="V385" s="95"/>
      <c r="W385" s="95"/>
      <c r="X385" s="95"/>
      <c r="Y385" s="95"/>
    </row>
    <row r="386" spans="2:25" s="481" customFormat="1" hidden="1" x14ac:dyDescent="0.25">
      <c r="B386" s="115" t="str">
        <f ca="1">Supporto!F284</f>
        <v>IfcColumn</v>
      </c>
      <c r="C386" s="149" t="str">
        <f ca="1">Supporto!H284</f>
        <v>ElementoDocumenti</v>
      </c>
      <c r="D386" s="149" t="str">
        <f ca="1">Supporto!K284</f>
        <v>Conformità</v>
      </c>
      <c r="E386" s="124"/>
      <c r="F386" s="163"/>
      <c r="G386" s="117"/>
      <c r="H386" s="116" t="s">
        <v>779</v>
      </c>
      <c r="I386" s="116"/>
      <c r="J386" s="116"/>
      <c r="K386" s="117"/>
      <c r="L386" s="117"/>
      <c r="M386" s="116"/>
      <c r="N386" s="116" t="s">
        <v>779</v>
      </c>
      <c r="O386" s="116" t="s">
        <v>779</v>
      </c>
      <c r="P386" s="95"/>
      <c r="Q386" s="95"/>
      <c r="R386" s="95"/>
      <c r="S386" s="95"/>
      <c r="T386" s="95"/>
      <c r="U386" s="95"/>
      <c r="V386" s="95"/>
      <c r="W386" s="95"/>
      <c r="X386" s="95"/>
      <c r="Y386" s="95"/>
    </row>
    <row r="387" spans="2:25" s="481" customFormat="1" hidden="1" x14ac:dyDescent="0.25">
      <c r="B387" s="113" t="str">
        <f ca="1">Supporto!F285</f>
        <v>IfcRailing</v>
      </c>
      <c r="C387" s="148" t="str">
        <f ca="1">Supporto!H285</f>
        <v>ElementoDatiAnagrafici</v>
      </c>
      <c r="D387" s="148" t="str">
        <f ca="1">Supporto!K285</f>
        <v>Numero_di_serie</v>
      </c>
      <c r="E387" s="125"/>
      <c r="F387" s="162"/>
      <c r="G387" s="110"/>
      <c r="H387" s="109"/>
      <c r="I387" s="109"/>
      <c r="J387" s="109"/>
      <c r="K387" s="110"/>
      <c r="L387" s="110"/>
      <c r="M387" s="109"/>
      <c r="N387" s="109" t="s">
        <v>779</v>
      </c>
      <c r="O387" s="109" t="s">
        <v>779</v>
      </c>
      <c r="P387" s="95"/>
      <c r="Q387" s="95"/>
      <c r="R387" s="95"/>
      <c r="S387" s="95"/>
      <c r="T387" s="95"/>
      <c r="U387" s="95"/>
      <c r="V387" s="95"/>
      <c r="W387" s="95"/>
      <c r="X387" s="95"/>
      <c r="Y387" s="95"/>
    </row>
    <row r="388" spans="2:25" s="481" customFormat="1" hidden="1" x14ac:dyDescent="0.25">
      <c r="B388" s="113" t="str">
        <f ca="1">Supporto!F286</f>
        <v>IfcRailing</v>
      </c>
      <c r="C388" s="148" t="str">
        <f ca="1">Supporto!H286</f>
        <v>ElementoDatiAnagrafici</v>
      </c>
      <c r="D388" s="148" t="str">
        <f ca="1">Supporto!K286</f>
        <v>Fornitore</v>
      </c>
      <c r="E388" s="125"/>
      <c r="F388" s="162"/>
      <c r="G388" s="110"/>
      <c r="H388" s="109"/>
      <c r="I388" s="109"/>
      <c r="J388" s="109"/>
      <c r="K388" s="110"/>
      <c r="L388" s="110"/>
      <c r="M388" s="109"/>
      <c r="N388" s="109" t="s">
        <v>779</v>
      </c>
      <c r="O388" s="109" t="s">
        <v>779</v>
      </c>
      <c r="P388" s="95"/>
      <c r="Q388" s="95"/>
      <c r="R388" s="95"/>
      <c r="S388" s="95"/>
      <c r="T388" s="95"/>
      <c r="U388" s="95"/>
      <c r="V388" s="95"/>
      <c r="W388" s="95"/>
      <c r="X388" s="95"/>
      <c r="Y388" s="95"/>
    </row>
    <row r="389" spans="2:25" s="481" customFormat="1" hidden="1" x14ac:dyDescent="0.25">
      <c r="B389" s="113" t="str">
        <f ca="1">Supporto!F287</f>
        <v>IfcRailing</v>
      </c>
      <c r="C389" s="148" t="str">
        <f ca="1">Supporto!H287</f>
        <v>ElementoDatiAnagrafici</v>
      </c>
      <c r="D389" s="148" t="str">
        <f ca="1">Supporto!K287</f>
        <v>Installatore</v>
      </c>
      <c r="E389" s="125"/>
      <c r="F389" s="162"/>
      <c r="G389" s="110"/>
      <c r="H389" s="109"/>
      <c r="I389" s="109"/>
      <c r="J389" s="109"/>
      <c r="K389" s="110"/>
      <c r="L389" s="110"/>
      <c r="M389" s="109"/>
      <c r="N389" s="109" t="s">
        <v>779</v>
      </c>
      <c r="O389" s="109" t="s">
        <v>779</v>
      </c>
      <c r="P389" s="95"/>
      <c r="Q389" s="95"/>
      <c r="R389" s="95"/>
      <c r="S389" s="95"/>
      <c r="T389" s="95"/>
      <c r="U389" s="95"/>
      <c r="V389" s="95"/>
      <c r="W389" s="95"/>
      <c r="X389" s="95"/>
      <c r="Y389" s="95"/>
    </row>
    <row r="390" spans="2:25" s="481" customFormat="1" x14ac:dyDescent="0.25">
      <c r="B390" s="155" t="str">
        <f ca="1">Supporto!F288</f>
        <v>IfcRailing</v>
      </c>
      <c r="C390" s="155" t="str">
        <f ca="1">Supporto!H288</f>
        <v>ElementoDatiAnagrafici</v>
      </c>
      <c r="D390" s="155" t="str">
        <f ca="1">Supporto!K288</f>
        <v>Descrizione</v>
      </c>
      <c r="E390" s="125"/>
      <c r="F390" s="162"/>
      <c r="G390" s="110"/>
      <c r="H390" s="109"/>
      <c r="I390" s="109" t="s">
        <v>779</v>
      </c>
      <c r="J390" s="109"/>
      <c r="K390" s="110" t="s">
        <v>779</v>
      </c>
      <c r="L390" s="135" t="s">
        <v>779</v>
      </c>
      <c r="M390" s="109" t="s">
        <v>779</v>
      </c>
      <c r="N390" s="109" t="s">
        <v>779</v>
      </c>
      <c r="O390" s="109" t="s">
        <v>779</v>
      </c>
      <c r="P390" s="95"/>
      <c r="Q390" s="95"/>
      <c r="R390" s="95"/>
      <c r="S390" s="95"/>
      <c r="T390" s="95"/>
      <c r="U390" s="95"/>
      <c r="V390" s="95"/>
      <c r="W390" s="95"/>
      <c r="X390" s="95"/>
      <c r="Y390" s="95"/>
    </row>
    <row r="391" spans="2:25" s="481" customFormat="1" hidden="1" x14ac:dyDescent="0.25">
      <c r="B391" s="113" t="str">
        <f ca="1">Supporto!F289</f>
        <v>IfcRailing</v>
      </c>
      <c r="C391" s="148" t="str">
        <f ca="1">Supporto!H289</f>
        <v>ElementoDatiAnagrafici</v>
      </c>
      <c r="D391" s="148" t="str">
        <f ca="1">Supporto!K289</f>
        <v>Modello</v>
      </c>
      <c r="E391" s="125"/>
      <c r="F391" s="162"/>
      <c r="G391" s="110"/>
      <c r="H391" s="109"/>
      <c r="I391" s="109"/>
      <c r="J391" s="109"/>
      <c r="K391" s="110"/>
      <c r="L391" s="110"/>
      <c r="M391" s="109" t="s">
        <v>779</v>
      </c>
      <c r="N391" s="109" t="s">
        <v>779</v>
      </c>
      <c r="O391" s="109" t="s">
        <v>779</v>
      </c>
      <c r="P391" s="95"/>
      <c r="Q391" s="95"/>
      <c r="R391" s="95"/>
      <c r="S391" s="95"/>
      <c r="T391" s="95"/>
      <c r="U391" s="95"/>
      <c r="V391" s="95"/>
      <c r="W391" s="95"/>
      <c r="X391" s="95"/>
      <c r="Y391" s="95"/>
    </row>
    <row r="392" spans="2:25" s="481" customFormat="1" hidden="1" x14ac:dyDescent="0.25">
      <c r="B392" s="113" t="str">
        <f ca="1">Supporto!F290</f>
        <v>IfcRailing</v>
      </c>
      <c r="C392" s="148" t="str">
        <f ca="1">Supporto!H290</f>
        <v>ElementoDatiAnagrafici</v>
      </c>
      <c r="D392" s="148" t="str">
        <f ca="1">Supporto!K290</f>
        <v>Produttore</v>
      </c>
      <c r="E392" s="125"/>
      <c r="F392" s="162"/>
      <c r="G392" s="110"/>
      <c r="H392" s="109"/>
      <c r="I392" s="109"/>
      <c r="J392" s="109"/>
      <c r="K392" s="110"/>
      <c r="L392" s="110"/>
      <c r="M392" s="109" t="s">
        <v>779</v>
      </c>
      <c r="N392" s="109" t="s">
        <v>779</v>
      </c>
      <c r="O392" s="109" t="s">
        <v>779</v>
      </c>
      <c r="P392" s="95"/>
      <c r="Q392" s="95"/>
      <c r="R392" s="95"/>
      <c r="S392" s="95"/>
      <c r="T392" s="95"/>
      <c r="U392" s="95"/>
      <c r="V392" s="95"/>
      <c r="W392" s="95"/>
      <c r="X392" s="95"/>
      <c r="Y392" s="95"/>
    </row>
    <row r="393" spans="2:25" s="481" customFormat="1" x14ac:dyDescent="0.25">
      <c r="B393" s="155" t="str">
        <f ca="1">Supporto!F291</f>
        <v>IfcRailing</v>
      </c>
      <c r="C393" s="147" t="str">
        <f ca="1">Supporto!H291</f>
        <v>ElementoDatiQualitativi</v>
      </c>
      <c r="D393" s="147" t="str">
        <f ca="1">Supporto!K291</f>
        <v>Esterno</v>
      </c>
      <c r="E393" s="125"/>
      <c r="F393" s="162"/>
      <c r="G393" s="110"/>
      <c r="H393" s="109"/>
      <c r="I393" s="109" t="s">
        <v>779</v>
      </c>
      <c r="J393" s="109"/>
      <c r="K393" s="110" t="s">
        <v>779</v>
      </c>
      <c r="L393" s="121" t="s">
        <v>779</v>
      </c>
      <c r="M393" s="109" t="s">
        <v>779</v>
      </c>
      <c r="N393" s="109" t="s">
        <v>779</v>
      </c>
      <c r="O393" s="109" t="s">
        <v>779</v>
      </c>
      <c r="P393" s="95"/>
      <c r="Q393" s="95"/>
      <c r="R393" s="95"/>
      <c r="S393" s="95"/>
      <c r="T393" s="95"/>
      <c r="U393" s="95"/>
      <c r="V393" s="95"/>
      <c r="W393" s="95"/>
      <c r="X393" s="95"/>
      <c r="Y393" s="95"/>
    </row>
    <row r="394" spans="2:25" s="481" customFormat="1" x14ac:dyDescent="0.25">
      <c r="B394" s="155" t="str">
        <f ca="1">Supporto!F292</f>
        <v>IfcRailing</v>
      </c>
      <c r="C394" s="149" t="str">
        <f ca="1">Supporto!H292</f>
        <v>ElementoDatiQualitativi</v>
      </c>
      <c r="D394" s="149" t="str">
        <f ca="1">Supporto!K292</f>
        <v>Tipologia costruttiva</v>
      </c>
      <c r="E394" s="125"/>
      <c r="F394" s="162"/>
      <c r="G394" s="110"/>
      <c r="H394" s="109" t="s">
        <v>779</v>
      </c>
      <c r="I394" s="514"/>
      <c r="J394" s="109"/>
      <c r="K394" s="110" t="s">
        <v>779</v>
      </c>
      <c r="L394" s="116" t="s">
        <v>779</v>
      </c>
      <c r="M394" s="109" t="s">
        <v>779</v>
      </c>
      <c r="N394" s="109" t="s">
        <v>779</v>
      </c>
      <c r="O394" s="109" t="s">
        <v>779</v>
      </c>
      <c r="P394" s="95"/>
      <c r="Q394" s="95"/>
      <c r="R394" s="95"/>
      <c r="S394" s="95"/>
      <c r="T394" s="95"/>
      <c r="U394" s="95"/>
      <c r="V394" s="95"/>
      <c r="W394" s="95"/>
      <c r="X394" s="95"/>
      <c r="Y394" s="95"/>
    </row>
    <row r="395" spans="2:25" s="481" customFormat="1" hidden="1" x14ac:dyDescent="0.25">
      <c r="B395" s="113" t="str">
        <f ca="1">Supporto!F293</f>
        <v>IfcRailing</v>
      </c>
      <c r="C395" s="148" t="str">
        <f ca="1">Supporto!H293</f>
        <v>ElementoDatiQualitativi</v>
      </c>
      <c r="D395" s="148" t="str">
        <f ca="1">Supporto!K293</f>
        <v>Criticità Riscontrata</v>
      </c>
      <c r="E395" s="125"/>
      <c r="F395" s="162"/>
      <c r="G395" s="110"/>
      <c r="H395" s="109"/>
      <c r="I395" s="514"/>
      <c r="J395" s="109" t="s">
        <v>779</v>
      </c>
      <c r="K395" s="110"/>
      <c r="L395" s="110"/>
      <c r="M395" s="109"/>
      <c r="N395" s="109" t="s">
        <v>779</v>
      </c>
      <c r="O395" s="109" t="s">
        <v>779</v>
      </c>
      <c r="P395" s="95"/>
      <c r="Q395" s="95"/>
      <c r="R395" s="95"/>
      <c r="S395" s="95"/>
      <c r="T395" s="95"/>
      <c r="U395" s="95"/>
      <c r="V395" s="95"/>
      <c r="W395" s="95"/>
      <c r="X395" s="95"/>
      <c r="Y395" s="95"/>
    </row>
    <row r="396" spans="2:25" s="481" customFormat="1" hidden="1" x14ac:dyDescent="0.25">
      <c r="B396" s="113" t="str">
        <f ca="1">Supporto!F294</f>
        <v>IfcRailing</v>
      </c>
      <c r="C396" s="148" t="str">
        <f ca="1">Supporto!H294</f>
        <v>ElementoDatiAntincendio</v>
      </c>
      <c r="D396" s="148" t="str">
        <f ca="1">Supporto!K294</f>
        <v>ClassePropagazioneFiamma</v>
      </c>
      <c r="E396" s="125"/>
      <c r="F396" s="162"/>
      <c r="G396" s="110"/>
      <c r="H396" s="109"/>
      <c r="I396" s="514"/>
      <c r="J396" s="109" t="s">
        <v>779</v>
      </c>
      <c r="K396" s="110"/>
      <c r="L396" s="110"/>
      <c r="M396" s="109" t="s">
        <v>779</v>
      </c>
      <c r="N396" s="109" t="s">
        <v>779</v>
      </c>
      <c r="O396" s="109" t="s">
        <v>779</v>
      </c>
      <c r="P396" s="95"/>
      <c r="Q396" s="95"/>
      <c r="R396" s="95"/>
      <c r="S396" s="95"/>
      <c r="T396" s="95"/>
      <c r="U396" s="95"/>
      <c r="V396" s="95"/>
      <c r="W396" s="95"/>
      <c r="X396" s="95"/>
      <c r="Y396" s="95"/>
    </row>
    <row r="397" spans="2:25" s="481" customFormat="1" x14ac:dyDescent="0.25">
      <c r="B397" s="155" t="str">
        <f ca="1">Supporto!F295</f>
        <v>IfcRailing</v>
      </c>
      <c r="C397" s="147" t="str">
        <f ca="1">Supporto!H295</f>
        <v>ElementoCodifica</v>
      </c>
      <c r="D397" s="147" t="str">
        <f ca="1">Supporto!K295</f>
        <v>ClasseElementoTecnico</v>
      </c>
      <c r="E397" s="125"/>
      <c r="F397" s="162"/>
      <c r="G397" s="110"/>
      <c r="H397" s="109"/>
      <c r="I397" s="109" t="s">
        <v>779</v>
      </c>
      <c r="J397" s="109"/>
      <c r="K397" s="110" t="s">
        <v>779</v>
      </c>
      <c r="L397" s="121" t="s">
        <v>779</v>
      </c>
      <c r="M397" s="109" t="s">
        <v>779</v>
      </c>
      <c r="N397" s="109" t="s">
        <v>779</v>
      </c>
      <c r="O397" s="109" t="s">
        <v>779</v>
      </c>
      <c r="P397" s="95"/>
      <c r="Q397" s="95"/>
      <c r="R397" s="95"/>
      <c r="S397" s="95"/>
      <c r="T397" s="95"/>
      <c r="U397" s="95"/>
      <c r="V397" s="95"/>
      <c r="W397" s="95"/>
      <c r="X397" s="95"/>
      <c r="Y397" s="95"/>
    </row>
    <row r="398" spans="2:25" s="481" customFormat="1" x14ac:dyDescent="0.25">
      <c r="B398" s="155" t="str">
        <f ca="1">Supporto!F296</f>
        <v>IfcRailing</v>
      </c>
      <c r="C398" s="149" t="str">
        <f ca="1">Supporto!H296</f>
        <v>ElementoFase</v>
      </c>
      <c r="D398" s="149" t="str">
        <f ca="1">Supporto!K296</f>
        <v>Stato</v>
      </c>
      <c r="E398" s="125"/>
      <c r="F398" s="162"/>
      <c r="G398" s="522"/>
      <c r="H398" s="514"/>
      <c r="I398" s="109" t="s">
        <v>779</v>
      </c>
      <c r="J398" s="109"/>
      <c r="K398" s="110" t="s">
        <v>779</v>
      </c>
      <c r="L398" s="116" t="s">
        <v>779</v>
      </c>
      <c r="M398" s="109" t="s">
        <v>779</v>
      </c>
      <c r="N398" s="109" t="s">
        <v>779</v>
      </c>
      <c r="O398" s="109" t="s">
        <v>779</v>
      </c>
      <c r="P398" s="95"/>
      <c r="Q398" s="95"/>
      <c r="R398" s="95"/>
      <c r="S398" s="95"/>
      <c r="T398" s="95"/>
      <c r="U398" s="95"/>
      <c r="V398" s="95"/>
      <c r="W398" s="95"/>
      <c r="X398" s="95"/>
      <c r="Y398" s="95"/>
    </row>
    <row r="399" spans="2:25" s="481" customFormat="1" hidden="1" x14ac:dyDescent="0.25">
      <c r="B399" s="113" t="str">
        <f ca="1">Supporto!F297</f>
        <v>IfcRailing</v>
      </c>
      <c r="C399" s="148" t="str">
        <f ca="1">Supporto!H297</f>
        <v>ElementoDocumenti</v>
      </c>
      <c r="D399" s="148" t="str">
        <f ca="1">Supporto!K297</f>
        <v>SchedaTecnica</v>
      </c>
      <c r="E399" s="125"/>
      <c r="F399" s="162"/>
      <c r="G399" s="110"/>
      <c r="H399" s="109"/>
      <c r="I399" s="109"/>
      <c r="J399" s="109"/>
      <c r="K399" s="110"/>
      <c r="L399" s="110"/>
      <c r="M399" s="109" t="s">
        <v>779</v>
      </c>
      <c r="N399" s="109" t="s">
        <v>779</v>
      </c>
      <c r="O399" s="109" t="s">
        <v>779</v>
      </c>
      <c r="P399" s="95"/>
      <c r="Q399" s="95"/>
      <c r="R399" s="95"/>
      <c r="S399" s="95"/>
      <c r="T399" s="95"/>
      <c r="U399" s="95"/>
      <c r="V399" s="95"/>
      <c r="W399" s="95"/>
      <c r="X399" s="95"/>
      <c r="Y399" s="95"/>
    </row>
    <row r="400" spans="2:25" s="481" customFormat="1" hidden="1" x14ac:dyDescent="0.25">
      <c r="B400" s="113" t="str">
        <f ca="1">Supporto!F298</f>
        <v>IfcRailing</v>
      </c>
      <c r="C400" s="148" t="str">
        <f ca="1">Supporto!H298</f>
        <v>ElementoDocumenti</v>
      </c>
      <c r="D400" s="148" t="str">
        <f ca="1">Supporto!K298</f>
        <v>Website</v>
      </c>
      <c r="E400" s="125"/>
      <c r="F400" s="162"/>
      <c r="G400" s="110"/>
      <c r="H400" s="109"/>
      <c r="I400" s="109"/>
      <c r="J400" s="109"/>
      <c r="K400" s="110"/>
      <c r="L400" s="110"/>
      <c r="M400" s="109" t="s">
        <v>779</v>
      </c>
      <c r="N400" s="109" t="s">
        <v>779</v>
      </c>
      <c r="O400" s="109" t="s">
        <v>779</v>
      </c>
      <c r="P400" s="95"/>
      <c r="Q400" s="95"/>
      <c r="R400" s="95"/>
      <c r="S400" s="95"/>
      <c r="T400" s="95"/>
      <c r="U400" s="95"/>
      <c r="V400" s="95"/>
      <c r="W400" s="95"/>
      <c r="X400" s="95"/>
      <c r="Y400" s="95"/>
    </row>
    <row r="401" spans="2:25" s="481" customFormat="1" hidden="1" x14ac:dyDescent="0.25">
      <c r="B401" s="113" t="str">
        <f ca="1">Supporto!F299</f>
        <v>IfcRailing</v>
      </c>
      <c r="C401" s="148" t="str">
        <f ca="1">Supporto!H299</f>
        <v>ElementoDocumenti</v>
      </c>
      <c r="D401" s="148" t="str">
        <f ca="1">Supporto!K299</f>
        <v>DB</v>
      </c>
      <c r="E401" s="125"/>
      <c r="F401" s="162"/>
      <c r="G401" s="110"/>
      <c r="H401" s="109"/>
      <c r="I401" s="109"/>
      <c r="J401" s="109"/>
      <c r="K401" s="110"/>
      <c r="L401" s="110"/>
      <c r="M401" s="109"/>
      <c r="N401" s="109" t="s">
        <v>779</v>
      </c>
      <c r="O401" s="109" t="s">
        <v>779</v>
      </c>
      <c r="P401" s="95"/>
      <c r="Q401" s="95"/>
      <c r="R401" s="95"/>
      <c r="S401" s="95"/>
      <c r="T401" s="95"/>
      <c r="U401" s="95"/>
      <c r="V401" s="95"/>
      <c r="W401" s="95"/>
      <c r="X401" s="95"/>
      <c r="Y401" s="95"/>
    </row>
    <row r="402" spans="2:25" s="481" customFormat="1" hidden="1" x14ac:dyDescent="0.25">
      <c r="B402" s="113" t="str">
        <f ca="1">Supporto!F300</f>
        <v>IfcRailing</v>
      </c>
      <c r="C402" s="148" t="str">
        <f ca="1">Supporto!H300</f>
        <v>ElementoDocumenti</v>
      </c>
      <c r="D402" s="148" t="str">
        <f ca="1">Supporto!K300</f>
        <v>CertProd</v>
      </c>
      <c r="E402" s="125"/>
      <c r="F402" s="162"/>
      <c r="G402" s="110"/>
      <c r="H402" s="109"/>
      <c r="I402" s="109"/>
      <c r="J402" s="109"/>
      <c r="K402" s="110"/>
      <c r="L402" s="110"/>
      <c r="M402" s="109" t="s">
        <v>779</v>
      </c>
      <c r="N402" s="109" t="s">
        <v>779</v>
      </c>
      <c r="O402" s="109" t="s">
        <v>779</v>
      </c>
      <c r="P402" s="95"/>
      <c r="Q402" s="95"/>
      <c r="R402" s="95"/>
      <c r="S402" s="95"/>
      <c r="T402" s="95"/>
      <c r="U402" s="95"/>
      <c r="V402" s="95"/>
      <c r="W402" s="95"/>
      <c r="X402" s="95"/>
      <c r="Y402" s="95"/>
    </row>
    <row r="403" spans="2:25" s="481" customFormat="1" hidden="1" x14ac:dyDescent="0.25">
      <c r="B403" s="113" t="str">
        <f ca="1">Supporto!F301</f>
        <v>IfcRailing</v>
      </c>
      <c r="C403" s="148" t="str">
        <f ca="1">Supporto!H301</f>
        <v>ElementoDocumenti</v>
      </c>
      <c r="D403" s="148" t="str">
        <f ca="1">Supporto!K301</f>
        <v>SertSupl</v>
      </c>
      <c r="E403" s="125"/>
      <c r="F403" s="162"/>
      <c r="G403" s="110"/>
      <c r="H403" s="109"/>
      <c r="I403" s="109"/>
      <c r="J403" s="109"/>
      <c r="K403" s="110"/>
      <c r="L403" s="110"/>
      <c r="M403" s="109"/>
      <c r="N403" s="109" t="s">
        <v>779</v>
      </c>
      <c r="O403" s="109" t="s">
        <v>779</v>
      </c>
      <c r="P403" s="95"/>
      <c r="Q403" s="95"/>
      <c r="R403" s="95"/>
      <c r="S403" s="95"/>
      <c r="T403" s="95"/>
      <c r="U403" s="95"/>
      <c r="V403" s="95"/>
      <c r="W403" s="95"/>
      <c r="X403" s="95"/>
      <c r="Y403" s="95"/>
    </row>
    <row r="404" spans="2:25" s="481" customFormat="1" hidden="1" x14ac:dyDescent="0.25">
      <c r="B404" s="113" t="str">
        <f ca="1">Supporto!F302</f>
        <v>IfcRailing</v>
      </c>
      <c r="C404" s="148" t="str">
        <f ca="1">Supporto!H302</f>
        <v>ElementoDocumenti</v>
      </c>
      <c r="D404" s="148" t="str">
        <f ca="1">Supporto!K302</f>
        <v>SchedaMontaggio</v>
      </c>
      <c r="E404" s="125"/>
      <c r="F404" s="162"/>
      <c r="G404" s="110"/>
      <c r="H404" s="109"/>
      <c r="I404" s="109"/>
      <c r="J404" s="109"/>
      <c r="K404" s="110"/>
      <c r="L404" s="110"/>
      <c r="M404" s="109"/>
      <c r="N404" s="109" t="s">
        <v>779</v>
      </c>
      <c r="O404" s="109" t="s">
        <v>779</v>
      </c>
      <c r="P404" s="95"/>
      <c r="Q404" s="95"/>
      <c r="R404" s="95"/>
      <c r="S404" s="95"/>
      <c r="T404" s="95"/>
      <c r="U404" s="95"/>
      <c r="V404" s="95"/>
      <c r="W404" s="95"/>
      <c r="X404" s="95"/>
      <c r="Y404" s="95"/>
    </row>
    <row r="405" spans="2:25" s="481" customFormat="1" hidden="1" x14ac:dyDescent="0.25">
      <c r="B405" s="113" t="str">
        <f ca="1">Supporto!F303</f>
        <v>IfcRailing</v>
      </c>
      <c r="C405" s="148" t="str">
        <f ca="1">Supporto!H303</f>
        <v>ElementoDocumenti</v>
      </c>
      <c r="D405" s="148" t="str">
        <f ca="1">Supporto!K303</f>
        <v>Installazione</v>
      </c>
      <c r="E405" s="125"/>
      <c r="F405" s="162"/>
      <c r="G405" s="110"/>
      <c r="H405" s="109"/>
      <c r="I405" s="109"/>
      <c r="J405" s="109"/>
      <c r="K405" s="110"/>
      <c r="L405" s="110"/>
      <c r="M405" s="109"/>
      <c r="N405" s="109" t="s">
        <v>779</v>
      </c>
      <c r="O405" s="109" t="s">
        <v>779</v>
      </c>
      <c r="P405" s="95"/>
      <c r="Q405" s="95"/>
      <c r="R405" s="95"/>
      <c r="S405" s="95"/>
      <c r="T405" s="95"/>
      <c r="U405" s="95"/>
      <c r="V405" s="95"/>
      <c r="W405" s="95"/>
      <c r="X405" s="95"/>
      <c r="Y405" s="95"/>
    </row>
    <row r="406" spans="2:25" s="481" customFormat="1" hidden="1" x14ac:dyDescent="0.25">
      <c r="B406" s="115" t="str">
        <f ca="1">Supporto!F304</f>
        <v>IfcRailing</v>
      </c>
      <c r="C406" s="149" t="str">
        <f ca="1">Supporto!H304</f>
        <v>ElementoDocumenti</v>
      </c>
      <c r="D406" s="149" t="str">
        <f ca="1">Supporto!K304</f>
        <v>MatSupp</v>
      </c>
      <c r="E406" s="124"/>
      <c r="F406" s="163"/>
      <c r="G406" s="117"/>
      <c r="H406" s="116"/>
      <c r="I406" s="116"/>
      <c r="J406" s="116"/>
      <c r="K406" s="117"/>
      <c r="L406" s="117"/>
      <c r="M406" s="116"/>
      <c r="N406" s="116" t="s">
        <v>779</v>
      </c>
      <c r="O406" s="116" t="s">
        <v>779</v>
      </c>
      <c r="P406" s="95"/>
      <c r="Q406" s="95"/>
      <c r="R406" s="95"/>
      <c r="S406" s="95"/>
      <c r="T406" s="95"/>
      <c r="U406" s="95"/>
      <c r="V406" s="95"/>
      <c r="W406" s="95"/>
      <c r="X406" s="95"/>
      <c r="Y406" s="95"/>
    </row>
    <row r="407" spans="2:25" s="481" customFormat="1" hidden="1" x14ac:dyDescent="0.25">
      <c r="B407" s="113" t="str">
        <f ca="1">Supporto!F305</f>
        <v>IfcReinforcingBar</v>
      </c>
      <c r="C407" s="148" t="str">
        <f ca="1">Supporto!H305</f>
        <v>ElementoDatiAnagrafici</v>
      </c>
      <c r="D407" s="148" t="str">
        <f ca="1">Supporto!K305</f>
        <v>Fornitore</v>
      </c>
      <c r="E407" s="125"/>
      <c r="F407" s="162"/>
      <c r="G407" s="110"/>
      <c r="H407" s="109"/>
      <c r="I407" s="109"/>
      <c r="J407" s="109"/>
      <c r="K407" s="110"/>
      <c r="L407" s="110"/>
      <c r="M407" s="109"/>
      <c r="N407" s="109" t="s">
        <v>779</v>
      </c>
      <c r="O407" s="109" t="s">
        <v>779</v>
      </c>
      <c r="P407" s="95"/>
      <c r="Q407" s="95"/>
      <c r="R407" s="95"/>
      <c r="S407" s="95"/>
      <c r="T407" s="95"/>
      <c r="U407" s="95"/>
      <c r="V407" s="95"/>
      <c r="W407" s="95"/>
      <c r="X407" s="95"/>
      <c r="Y407" s="95"/>
    </row>
    <row r="408" spans="2:25" s="481" customFormat="1" x14ac:dyDescent="0.25">
      <c r="B408" s="155" t="str">
        <f ca="1">Supporto!F306</f>
        <v>IfcReinforcingBar</v>
      </c>
      <c r="C408" s="155" t="str">
        <f ca="1">Supporto!H306</f>
        <v>ElementoDatiAnagrafici</v>
      </c>
      <c r="D408" s="155" t="str">
        <f ca="1">Supporto!K306</f>
        <v>Descrizione</v>
      </c>
      <c r="E408" s="125"/>
      <c r="F408" s="162"/>
      <c r="G408" s="110"/>
      <c r="H408" s="109"/>
      <c r="I408" s="109" t="s">
        <v>779</v>
      </c>
      <c r="J408" s="109"/>
      <c r="K408" s="110" t="s">
        <v>779</v>
      </c>
      <c r="L408" s="135" t="s">
        <v>779</v>
      </c>
      <c r="M408" s="109" t="s">
        <v>779</v>
      </c>
      <c r="N408" s="109" t="s">
        <v>779</v>
      </c>
      <c r="O408" s="109" t="s">
        <v>779</v>
      </c>
      <c r="P408" s="95"/>
      <c r="Q408" s="95"/>
      <c r="R408" s="95"/>
      <c r="S408" s="95"/>
      <c r="T408" s="95"/>
      <c r="U408" s="95"/>
      <c r="V408" s="95"/>
      <c r="W408" s="95"/>
      <c r="X408" s="95"/>
      <c r="Y408" s="95"/>
    </row>
    <row r="409" spans="2:25" s="481" customFormat="1" hidden="1" x14ac:dyDescent="0.25">
      <c r="B409" s="113" t="str">
        <f ca="1">Supporto!F307</f>
        <v>IfcReinforcingBar</v>
      </c>
      <c r="C409" s="148" t="str">
        <f ca="1">Supporto!H307</f>
        <v>ElementoDatiAnagrafici</v>
      </c>
      <c r="D409" s="148" t="str">
        <f ca="1">Supporto!K307</f>
        <v>Produttore</v>
      </c>
      <c r="E409" s="125"/>
      <c r="F409" s="162"/>
      <c r="G409" s="110"/>
      <c r="H409" s="109"/>
      <c r="I409" s="109"/>
      <c r="J409" s="109"/>
      <c r="K409" s="110"/>
      <c r="L409" s="110"/>
      <c r="M409" s="109" t="s">
        <v>779</v>
      </c>
      <c r="N409" s="109" t="s">
        <v>779</v>
      </c>
      <c r="O409" s="109" t="s">
        <v>779</v>
      </c>
      <c r="P409" s="95"/>
      <c r="Q409" s="95"/>
      <c r="R409" s="95"/>
      <c r="S409" s="95"/>
      <c r="T409" s="95"/>
      <c r="U409" s="95"/>
      <c r="V409" s="95"/>
      <c r="W409" s="95"/>
      <c r="X409" s="95"/>
      <c r="Y409" s="95"/>
    </row>
    <row r="410" spans="2:25" s="481" customFormat="1" x14ac:dyDescent="0.25">
      <c r="B410" s="155" t="str">
        <f ca="1">Supporto!F308</f>
        <v>IfcReinforcingBar</v>
      </c>
      <c r="C410" s="147" t="str">
        <f ca="1">Supporto!H308</f>
        <v>ElementoDatiQualitativi</v>
      </c>
      <c r="D410" s="147" t="str">
        <f ca="1">Supporto!K308</f>
        <v>Portante</v>
      </c>
      <c r="E410" s="125"/>
      <c r="F410" s="162"/>
      <c r="G410" s="110"/>
      <c r="H410" s="514"/>
      <c r="I410" s="109" t="s">
        <v>779</v>
      </c>
      <c r="J410" s="109"/>
      <c r="K410" s="110" t="s">
        <v>779</v>
      </c>
      <c r="L410" s="121" t="s">
        <v>779</v>
      </c>
      <c r="M410" s="109" t="s">
        <v>779</v>
      </c>
      <c r="N410" s="109" t="s">
        <v>779</v>
      </c>
      <c r="O410" s="109" t="s">
        <v>779</v>
      </c>
      <c r="P410" s="95"/>
      <c r="Q410" s="95"/>
      <c r="R410" s="95"/>
      <c r="S410" s="95"/>
      <c r="T410" s="95"/>
      <c r="U410" s="95"/>
      <c r="V410" s="95"/>
      <c r="W410" s="95"/>
      <c r="X410" s="95"/>
      <c r="Y410" s="95"/>
    </row>
    <row r="411" spans="2:25" s="481" customFormat="1" x14ac:dyDescent="0.25">
      <c r="B411" s="155" t="str">
        <f ca="1">Supporto!F309</f>
        <v>IfcReinforcingBar</v>
      </c>
      <c r="C411" s="149" t="str">
        <f ca="1">Supporto!H309</f>
        <v>ElementoDatiQualitativi</v>
      </c>
      <c r="D411" s="149" t="str">
        <f ca="1">Supporto!K309</f>
        <v>Tipologia costruttiva</v>
      </c>
      <c r="E411" s="125"/>
      <c r="F411" s="162"/>
      <c r="G411" s="110"/>
      <c r="H411" s="109" t="s">
        <v>779</v>
      </c>
      <c r="I411" s="514"/>
      <c r="J411" s="109"/>
      <c r="K411" s="110" t="s">
        <v>779</v>
      </c>
      <c r="L411" s="116" t="s">
        <v>779</v>
      </c>
      <c r="M411" s="109" t="s">
        <v>779</v>
      </c>
      <c r="N411" s="109" t="s">
        <v>779</v>
      </c>
      <c r="O411" s="109" t="s">
        <v>779</v>
      </c>
      <c r="P411" s="95"/>
      <c r="Q411" s="95"/>
      <c r="R411" s="95"/>
      <c r="S411" s="95"/>
      <c r="T411" s="95"/>
      <c r="U411" s="95"/>
      <c r="V411" s="95"/>
      <c r="W411" s="95"/>
      <c r="X411" s="95"/>
      <c r="Y411" s="95"/>
    </row>
    <row r="412" spans="2:25" s="481" customFormat="1" hidden="1" x14ac:dyDescent="0.25">
      <c r="B412" s="113" t="str">
        <f ca="1">Supporto!F310</f>
        <v>IfcReinforcingBar</v>
      </c>
      <c r="C412" s="148" t="str">
        <f ca="1">Supporto!H310</f>
        <v>ElementoDatiQualitativi</v>
      </c>
      <c r="D412" s="148" t="str">
        <f ca="1">Supporto!K310</f>
        <v>Criticità Riscontrata</v>
      </c>
      <c r="E412" s="125"/>
      <c r="F412" s="162"/>
      <c r="G412" s="110"/>
      <c r="H412" s="109"/>
      <c r="I412" s="514"/>
      <c r="J412" s="109" t="s">
        <v>779</v>
      </c>
      <c r="K412" s="110"/>
      <c r="L412" s="110"/>
      <c r="M412" s="109"/>
      <c r="N412" s="109" t="s">
        <v>779</v>
      </c>
      <c r="O412" s="109" t="s">
        <v>779</v>
      </c>
      <c r="P412" s="95"/>
      <c r="Q412" s="95"/>
      <c r="R412" s="95"/>
      <c r="S412" s="95"/>
      <c r="T412" s="95"/>
      <c r="U412" s="95"/>
      <c r="V412" s="95"/>
      <c r="W412" s="95"/>
      <c r="X412" s="95"/>
      <c r="Y412" s="95"/>
    </row>
    <row r="413" spans="2:25" s="481" customFormat="1" x14ac:dyDescent="0.25">
      <c r="B413" s="155" t="str">
        <f ca="1">Supporto!F311</f>
        <v>IfcReinforcingBar</v>
      </c>
      <c r="C413" s="147" t="str">
        <f ca="1">Supporto!H311</f>
        <v>ElementoCodifica</v>
      </c>
      <c r="D413" s="147" t="str">
        <f ca="1">Supporto!K311</f>
        <v>ClasseElementoTecnico</v>
      </c>
      <c r="E413" s="125"/>
      <c r="F413" s="162"/>
      <c r="G413" s="110"/>
      <c r="H413" s="109"/>
      <c r="I413" s="109" t="s">
        <v>779</v>
      </c>
      <c r="J413" s="109"/>
      <c r="K413" s="110" t="s">
        <v>779</v>
      </c>
      <c r="L413" s="121" t="s">
        <v>779</v>
      </c>
      <c r="M413" s="109" t="s">
        <v>779</v>
      </c>
      <c r="N413" s="109" t="s">
        <v>779</v>
      </c>
      <c r="O413" s="109" t="s">
        <v>779</v>
      </c>
      <c r="P413" s="95"/>
      <c r="Q413" s="95"/>
      <c r="R413" s="95"/>
      <c r="S413" s="95"/>
      <c r="T413" s="95"/>
      <c r="U413" s="95"/>
      <c r="V413" s="95"/>
      <c r="W413" s="95"/>
      <c r="X413" s="95"/>
      <c r="Y413" s="95"/>
    </row>
    <row r="414" spans="2:25" s="481" customFormat="1" x14ac:dyDescent="0.25">
      <c r="B414" s="155" t="str">
        <f ca="1">Supporto!F312</f>
        <v>IfcReinforcingBar</v>
      </c>
      <c r="C414" s="149" t="str">
        <f ca="1">Supporto!H312</f>
        <v>ElementoFase</v>
      </c>
      <c r="D414" s="149" t="str">
        <f ca="1">Supporto!K312</f>
        <v>Stato</v>
      </c>
      <c r="E414" s="125"/>
      <c r="F414" s="162"/>
      <c r="G414" s="522"/>
      <c r="H414" s="514"/>
      <c r="I414" s="109" t="s">
        <v>779</v>
      </c>
      <c r="J414" s="109"/>
      <c r="K414" s="110" t="s">
        <v>779</v>
      </c>
      <c r="L414" s="116" t="s">
        <v>779</v>
      </c>
      <c r="M414" s="109" t="s">
        <v>779</v>
      </c>
      <c r="N414" s="109" t="s">
        <v>779</v>
      </c>
      <c r="O414" s="109" t="s">
        <v>779</v>
      </c>
      <c r="P414" s="95"/>
      <c r="Q414" s="95"/>
      <c r="R414" s="95"/>
      <c r="S414" s="95"/>
      <c r="T414" s="95"/>
      <c r="U414" s="95"/>
      <c r="V414" s="95"/>
      <c r="W414" s="95"/>
      <c r="X414" s="95"/>
      <c r="Y414" s="95"/>
    </row>
    <row r="415" spans="2:25" s="481" customFormat="1" hidden="1" x14ac:dyDescent="0.25">
      <c r="B415" s="113" t="str">
        <f ca="1">Supporto!F313</f>
        <v>IfcReinforcingBar</v>
      </c>
      <c r="C415" s="148" t="str">
        <f ca="1">Supporto!H313</f>
        <v>ElementoDocumenti</v>
      </c>
      <c r="D415" s="148" t="str">
        <f ca="1">Supporto!K313</f>
        <v>DB</v>
      </c>
      <c r="E415" s="125"/>
      <c r="F415" s="162"/>
      <c r="G415" s="110"/>
      <c r="H415" s="109"/>
      <c r="I415" s="109"/>
      <c r="J415" s="109"/>
      <c r="K415" s="110"/>
      <c r="L415" s="110"/>
      <c r="M415" s="109"/>
      <c r="N415" s="109" t="s">
        <v>779</v>
      </c>
      <c r="O415" s="109" t="s">
        <v>779</v>
      </c>
      <c r="P415" s="95"/>
      <c r="Q415" s="95"/>
      <c r="R415" s="95"/>
      <c r="S415" s="95"/>
      <c r="T415" s="95"/>
      <c r="U415" s="95"/>
      <c r="V415" s="95"/>
      <c r="W415" s="95"/>
      <c r="X415" s="95"/>
      <c r="Y415" s="95"/>
    </row>
    <row r="416" spans="2:25" s="481" customFormat="1" hidden="1" x14ac:dyDescent="0.25">
      <c r="B416" s="113" t="str">
        <f ca="1">Supporto!F314</f>
        <v>IfcReinforcingBar</v>
      </c>
      <c r="C416" s="148" t="str">
        <f ca="1">Supporto!H314</f>
        <v>ElementoDocumenti</v>
      </c>
      <c r="D416" s="148" t="str">
        <f ca="1">Supporto!K314</f>
        <v>CertProd</v>
      </c>
      <c r="E416" s="125"/>
      <c r="F416" s="162"/>
      <c r="G416" s="110"/>
      <c r="H416" s="109"/>
      <c r="I416" s="109"/>
      <c r="J416" s="109"/>
      <c r="K416" s="110"/>
      <c r="L416" s="110"/>
      <c r="M416" s="109"/>
      <c r="N416" s="109" t="s">
        <v>779</v>
      </c>
      <c r="O416" s="109" t="s">
        <v>779</v>
      </c>
      <c r="P416" s="95"/>
      <c r="Q416" s="95"/>
      <c r="R416" s="95"/>
      <c r="S416" s="95"/>
      <c r="T416" s="95"/>
      <c r="U416" s="95"/>
      <c r="V416" s="95"/>
      <c r="W416" s="95"/>
      <c r="X416" s="95"/>
      <c r="Y416" s="95"/>
    </row>
    <row r="417" spans="2:25" s="481" customFormat="1" hidden="1" x14ac:dyDescent="0.25">
      <c r="B417" s="113" t="str">
        <f ca="1">Supporto!F315</f>
        <v>IfcReinforcingBar</v>
      </c>
      <c r="C417" s="148" t="str">
        <f ca="1">Supporto!H315</f>
        <v>ElementoDocumenti</v>
      </c>
      <c r="D417" s="148" t="str">
        <f ca="1">Supporto!K315</f>
        <v>SertSupl</v>
      </c>
      <c r="E417" s="125"/>
      <c r="F417" s="162"/>
      <c r="G417" s="110"/>
      <c r="H417" s="109"/>
      <c r="I417" s="109"/>
      <c r="J417" s="109"/>
      <c r="K417" s="110"/>
      <c r="L417" s="110"/>
      <c r="M417" s="109"/>
      <c r="N417" s="109" t="s">
        <v>779</v>
      </c>
      <c r="O417" s="109" t="s">
        <v>779</v>
      </c>
      <c r="P417" s="95"/>
      <c r="Q417" s="95"/>
      <c r="R417" s="95"/>
      <c r="S417" s="95"/>
      <c r="T417" s="95"/>
      <c r="U417" s="95"/>
      <c r="V417" s="95"/>
      <c r="W417" s="95"/>
      <c r="X417" s="95"/>
      <c r="Y417" s="95"/>
    </row>
    <row r="418" spans="2:25" s="481" customFormat="1" hidden="1" x14ac:dyDescent="0.25">
      <c r="B418" s="113" t="str">
        <f ca="1">Supporto!F316</f>
        <v>IfcReinforcingBar</v>
      </c>
      <c r="C418" s="148" t="str">
        <f ca="1">Supporto!H316</f>
        <v>ElementoDocumenti</v>
      </c>
      <c r="D418" s="148" t="str">
        <f ca="1">Supporto!K316</f>
        <v>Collaudo</v>
      </c>
      <c r="E418" s="125"/>
      <c r="F418" s="162"/>
      <c r="G418" s="110"/>
      <c r="H418" s="109"/>
      <c r="I418" s="109"/>
      <c r="J418" s="109"/>
      <c r="K418" s="110"/>
      <c r="L418" s="110"/>
      <c r="M418" s="109"/>
      <c r="N418" s="109" t="s">
        <v>779</v>
      </c>
      <c r="O418" s="109" t="s">
        <v>779</v>
      </c>
      <c r="P418" s="95"/>
      <c r="Q418" s="95"/>
      <c r="R418" s="95"/>
      <c r="S418" s="95"/>
      <c r="T418" s="95"/>
      <c r="U418" s="95"/>
      <c r="V418" s="95"/>
      <c r="W418" s="95"/>
      <c r="X418" s="95"/>
      <c r="Y418" s="95"/>
    </row>
    <row r="419" spans="2:25" s="481" customFormat="1" hidden="1" x14ac:dyDescent="0.25">
      <c r="B419" s="115" t="str">
        <f ca="1">Supporto!F317</f>
        <v>IfcReinforcingBar</v>
      </c>
      <c r="C419" s="149" t="str">
        <f ca="1">Supporto!H317</f>
        <v>ElementoDocumenti</v>
      </c>
      <c r="D419" s="149" t="str">
        <f ca="1">Supporto!K317</f>
        <v>Conformità</v>
      </c>
      <c r="E419" s="124"/>
      <c r="F419" s="163"/>
      <c r="G419" s="117"/>
      <c r="H419" s="116"/>
      <c r="I419" s="116"/>
      <c r="J419" s="116"/>
      <c r="K419" s="117"/>
      <c r="L419" s="117"/>
      <c r="M419" s="116"/>
      <c r="N419" s="116" t="s">
        <v>779</v>
      </c>
      <c r="O419" s="116" t="s">
        <v>779</v>
      </c>
      <c r="P419" s="95"/>
      <c r="Q419" s="95"/>
      <c r="R419" s="95"/>
      <c r="S419" s="95"/>
      <c r="T419" s="95"/>
      <c r="U419" s="95"/>
      <c r="V419" s="95"/>
      <c r="W419" s="95"/>
      <c r="X419" s="95"/>
      <c r="Y419" s="95"/>
    </row>
    <row r="420" spans="2:25" s="481" customFormat="1" hidden="1" x14ac:dyDescent="0.25">
      <c r="B420" s="113" t="str">
        <f ca="1">Supporto!F318</f>
        <v>IfcReinforcingMesh</v>
      </c>
      <c r="C420" s="148" t="str">
        <f ca="1">Supporto!H318</f>
        <v>ElementoDatiAnagrafici</v>
      </c>
      <c r="D420" s="148" t="str">
        <f ca="1">Supporto!K318</f>
        <v>Fornitore</v>
      </c>
      <c r="E420" s="125"/>
      <c r="F420" s="162"/>
      <c r="G420" s="110"/>
      <c r="H420" s="109"/>
      <c r="I420" s="109"/>
      <c r="J420" s="109"/>
      <c r="K420" s="110"/>
      <c r="L420" s="110"/>
      <c r="M420" s="109"/>
      <c r="N420" s="109" t="s">
        <v>779</v>
      </c>
      <c r="O420" s="109" t="s">
        <v>779</v>
      </c>
      <c r="P420" s="95"/>
      <c r="Q420" s="95"/>
      <c r="R420" s="95"/>
      <c r="S420" s="95"/>
      <c r="T420" s="95"/>
      <c r="U420" s="95"/>
      <c r="V420" s="95"/>
      <c r="W420" s="95"/>
      <c r="X420" s="95"/>
      <c r="Y420" s="95"/>
    </row>
    <row r="421" spans="2:25" s="481" customFormat="1" x14ac:dyDescent="0.25">
      <c r="B421" s="155" t="str">
        <f ca="1">Supporto!F319</f>
        <v>IfcReinforcingMesh</v>
      </c>
      <c r="C421" s="155" t="str">
        <f ca="1">Supporto!H319</f>
        <v>ElementoDatiAnagrafici</v>
      </c>
      <c r="D421" s="155" t="str">
        <f ca="1">Supporto!K319</f>
        <v>Descrizione</v>
      </c>
      <c r="E421" s="125"/>
      <c r="F421" s="162"/>
      <c r="G421" s="110"/>
      <c r="H421" s="109"/>
      <c r="I421" s="109" t="s">
        <v>779</v>
      </c>
      <c r="J421" s="109"/>
      <c r="K421" s="110" t="s">
        <v>779</v>
      </c>
      <c r="L421" s="135" t="s">
        <v>779</v>
      </c>
      <c r="M421" s="109" t="s">
        <v>779</v>
      </c>
      <c r="N421" s="109" t="s">
        <v>779</v>
      </c>
      <c r="O421" s="109" t="s">
        <v>779</v>
      </c>
      <c r="P421" s="95"/>
      <c r="Q421" s="95"/>
      <c r="R421" s="95"/>
      <c r="S421" s="95"/>
      <c r="T421" s="95"/>
      <c r="U421" s="95"/>
      <c r="V421" s="95"/>
      <c r="W421" s="95"/>
      <c r="X421" s="95"/>
      <c r="Y421" s="95"/>
    </row>
    <row r="422" spans="2:25" s="481" customFormat="1" hidden="1" x14ac:dyDescent="0.25">
      <c r="B422" s="113" t="str">
        <f ca="1">Supporto!F320</f>
        <v>IfcReinforcingMesh</v>
      </c>
      <c r="C422" s="148" t="str">
        <f ca="1">Supporto!H320</f>
        <v>ElementoDatiAnagrafici</v>
      </c>
      <c r="D422" s="148" t="str">
        <f ca="1">Supporto!K320</f>
        <v>Produttore</v>
      </c>
      <c r="E422" s="125"/>
      <c r="F422" s="162"/>
      <c r="G422" s="110"/>
      <c r="H422" s="109"/>
      <c r="I422" s="109"/>
      <c r="J422" s="109"/>
      <c r="K422" s="110"/>
      <c r="L422" s="110"/>
      <c r="M422" s="109" t="s">
        <v>779</v>
      </c>
      <c r="N422" s="109" t="s">
        <v>779</v>
      </c>
      <c r="O422" s="109" t="s">
        <v>779</v>
      </c>
      <c r="P422" s="95"/>
      <c r="Q422" s="95"/>
      <c r="R422" s="95"/>
      <c r="S422" s="95"/>
      <c r="T422" s="95"/>
      <c r="U422" s="95"/>
      <c r="V422" s="95"/>
      <c r="W422" s="95"/>
      <c r="X422" s="95"/>
      <c r="Y422" s="95"/>
    </row>
    <row r="423" spans="2:25" s="481" customFormat="1" x14ac:dyDescent="0.25">
      <c r="B423" s="155" t="str">
        <f ca="1">Supporto!F321</f>
        <v>IfcReinforcingMesh</v>
      </c>
      <c r="C423" s="147" t="str">
        <f ca="1">Supporto!H321</f>
        <v>ElementoDatiQualitativi</v>
      </c>
      <c r="D423" s="147" t="str">
        <f ca="1">Supporto!K321</f>
        <v>Portante</v>
      </c>
      <c r="E423" s="125"/>
      <c r="F423" s="162"/>
      <c r="G423" s="110"/>
      <c r="H423" s="109"/>
      <c r="I423" s="109" t="s">
        <v>779</v>
      </c>
      <c r="J423" s="109"/>
      <c r="K423" s="110" t="s">
        <v>779</v>
      </c>
      <c r="L423" s="121" t="s">
        <v>779</v>
      </c>
      <c r="M423" s="109" t="s">
        <v>779</v>
      </c>
      <c r="N423" s="109" t="s">
        <v>779</v>
      </c>
      <c r="O423" s="109" t="s">
        <v>779</v>
      </c>
      <c r="P423" s="95"/>
      <c r="Q423" s="95"/>
      <c r="R423" s="95"/>
      <c r="S423" s="95"/>
      <c r="T423" s="95"/>
      <c r="U423" s="95"/>
      <c r="V423" s="95"/>
      <c r="W423" s="95"/>
      <c r="X423" s="95"/>
      <c r="Y423" s="95"/>
    </row>
    <row r="424" spans="2:25" s="481" customFormat="1" x14ac:dyDescent="0.25">
      <c r="B424" s="155" t="str">
        <f ca="1">Supporto!F322</f>
        <v>IfcReinforcingMesh</v>
      </c>
      <c r="C424" s="149" t="str">
        <f ca="1">Supporto!H322</f>
        <v>ElementoDatiQualitativi</v>
      </c>
      <c r="D424" s="149" t="str">
        <f ca="1">Supporto!K322</f>
        <v>Tipologia costruttiva</v>
      </c>
      <c r="E424" s="125"/>
      <c r="F424" s="162"/>
      <c r="G424" s="110"/>
      <c r="H424" s="109" t="s">
        <v>779</v>
      </c>
      <c r="I424" s="514"/>
      <c r="J424" s="109"/>
      <c r="K424" s="110" t="s">
        <v>779</v>
      </c>
      <c r="L424" s="116" t="s">
        <v>779</v>
      </c>
      <c r="M424" s="109" t="s">
        <v>779</v>
      </c>
      <c r="N424" s="109" t="s">
        <v>779</v>
      </c>
      <c r="O424" s="109" t="s">
        <v>779</v>
      </c>
      <c r="P424" s="95"/>
      <c r="Q424" s="95"/>
      <c r="R424" s="95"/>
      <c r="S424" s="95"/>
      <c r="T424" s="95"/>
      <c r="U424" s="95"/>
      <c r="V424" s="95"/>
      <c r="W424" s="95"/>
      <c r="X424" s="95"/>
      <c r="Y424" s="95"/>
    </row>
    <row r="425" spans="2:25" s="481" customFormat="1" hidden="1" x14ac:dyDescent="0.25">
      <c r="B425" s="113" t="str">
        <f ca="1">Supporto!F323</f>
        <v>IfcReinforcingMesh</v>
      </c>
      <c r="C425" s="148" t="str">
        <f ca="1">Supporto!H323</f>
        <v>ElementoDatiQualitativi</v>
      </c>
      <c r="D425" s="148" t="str">
        <f ca="1">Supporto!K323</f>
        <v>Criticità Riscontrata</v>
      </c>
      <c r="E425" s="125"/>
      <c r="F425" s="162"/>
      <c r="G425" s="110"/>
      <c r="H425" s="109"/>
      <c r="I425" s="514"/>
      <c r="J425" s="109" t="s">
        <v>779</v>
      </c>
      <c r="K425" s="110"/>
      <c r="L425" s="110"/>
      <c r="M425" s="109"/>
      <c r="N425" s="109" t="s">
        <v>779</v>
      </c>
      <c r="O425" s="109" t="s">
        <v>779</v>
      </c>
      <c r="P425" s="95"/>
      <c r="Q425" s="95"/>
      <c r="R425" s="95"/>
      <c r="S425" s="95"/>
      <c r="T425" s="95"/>
      <c r="U425" s="95"/>
      <c r="V425" s="95"/>
      <c r="W425" s="95"/>
      <c r="X425" s="95"/>
      <c r="Y425" s="95"/>
    </row>
    <row r="426" spans="2:25" s="481" customFormat="1" x14ac:dyDescent="0.25">
      <c r="B426" s="155" t="str">
        <f ca="1">Supporto!F324</f>
        <v>IfcReinforcingMesh</v>
      </c>
      <c r="C426" s="147" t="str">
        <f ca="1">Supporto!H324</f>
        <v>ElementoCodifica</v>
      </c>
      <c r="D426" s="147" t="str">
        <f ca="1">Supporto!K324</f>
        <v>ClasseElementoTecnico</v>
      </c>
      <c r="E426" s="125"/>
      <c r="F426" s="162"/>
      <c r="G426" s="110"/>
      <c r="H426" s="109"/>
      <c r="I426" s="109" t="s">
        <v>779</v>
      </c>
      <c r="J426" s="109"/>
      <c r="K426" s="110" t="s">
        <v>779</v>
      </c>
      <c r="L426" s="121" t="s">
        <v>779</v>
      </c>
      <c r="M426" s="109" t="s">
        <v>779</v>
      </c>
      <c r="N426" s="109" t="s">
        <v>779</v>
      </c>
      <c r="O426" s="109" t="s">
        <v>779</v>
      </c>
      <c r="P426" s="95"/>
      <c r="Q426" s="95"/>
      <c r="R426" s="95"/>
      <c r="S426" s="95"/>
      <c r="T426" s="95"/>
      <c r="U426" s="95"/>
      <c r="V426" s="95"/>
      <c r="W426" s="95"/>
      <c r="X426" s="95"/>
      <c r="Y426" s="95"/>
    </row>
    <row r="427" spans="2:25" s="481" customFormat="1" x14ac:dyDescent="0.25">
      <c r="B427" s="155" t="str">
        <f ca="1">Supporto!F325</f>
        <v>IfcReinforcingMesh</v>
      </c>
      <c r="C427" s="149" t="str">
        <f ca="1">Supporto!H325</f>
        <v>ElementoFase</v>
      </c>
      <c r="D427" s="149" t="str">
        <f ca="1">Supporto!K325</f>
        <v>Stato</v>
      </c>
      <c r="E427" s="125"/>
      <c r="F427" s="162"/>
      <c r="G427" s="522"/>
      <c r="H427" s="514"/>
      <c r="I427" s="109" t="s">
        <v>779</v>
      </c>
      <c r="J427" s="109"/>
      <c r="K427" s="110" t="s">
        <v>779</v>
      </c>
      <c r="L427" s="116" t="s">
        <v>779</v>
      </c>
      <c r="M427" s="109" t="s">
        <v>779</v>
      </c>
      <c r="N427" s="109" t="s">
        <v>779</v>
      </c>
      <c r="O427" s="109" t="s">
        <v>779</v>
      </c>
      <c r="P427" s="95"/>
      <c r="Q427" s="95"/>
      <c r="R427" s="95"/>
      <c r="S427" s="95"/>
      <c r="T427" s="95"/>
      <c r="U427" s="95"/>
      <c r="V427" s="95"/>
      <c r="W427" s="95"/>
      <c r="X427" s="95"/>
      <c r="Y427" s="95"/>
    </row>
    <row r="428" spans="2:25" s="481" customFormat="1" hidden="1" x14ac:dyDescent="0.25">
      <c r="B428" s="113" t="str">
        <f ca="1">Supporto!F326</f>
        <v>IfcReinforcingMesh</v>
      </c>
      <c r="C428" s="148" t="str">
        <f ca="1">Supporto!H326</f>
        <v>ElementoDocumenti</v>
      </c>
      <c r="D428" s="148" t="str">
        <f ca="1">Supporto!K326</f>
        <v>DB</v>
      </c>
      <c r="E428" s="125"/>
      <c r="F428" s="162"/>
      <c r="G428" s="110"/>
      <c r="H428" s="109"/>
      <c r="I428" s="109"/>
      <c r="J428" s="109"/>
      <c r="K428" s="110"/>
      <c r="L428" s="110"/>
      <c r="M428" s="109"/>
      <c r="N428" s="109" t="s">
        <v>779</v>
      </c>
      <c r="O428" s="109" t="s">
        <v>779</v>
      </c>
      <c r="P428" s="95"/>
      <c r="Q428" s="95"/>
      <c r="R428" s="95"/>
      <c r="S428" s="95"/>
      <c r="T428" s="95"/>
      <c r="U428" s="95"/>
      <c r="V428" s="95"/>
      <c r="W428" s="95"/>
      <c r="X428" s="95"/>
      <c r="Y428" s="95"/>
    </row>
    <row r="429" spans="2:25" s="481" customFormat="1" hidden="1" x14ac:dyDescent="0.25">
      <c r="B429" s="113" t="str">
        <f ca="1">Supporto!F327</f>
        <v>IfcReinforcingMesh</v>
      </c>
      <c r="C429" s="148" t="str">
        <f ca="1">Supporto!H327</f>
        <v>ElementoDocumenti</v>
      </c>
      <c r="D429" s="148" t="str">
        <f ca="1">Supporto!K327</f>
        <v>CertProd</v>
      </c>
      <c r="E429" s="125"/>
      <c r="F429" s="162"/>
      <c r="G429" s="110"/>
      <c r="H429" s="109"/>
      <c r="I429" s="109"/>
      <c r="J429" s="109"/>
      <c r="K429" s="110"/>
      <c r="L429" s="110"/>
      <c r="M429" s="109"/>
      <c r="N429" s="109" t="s">
        <v>779</v>
      </c>
      <c r="O429" s="109" t="s">
        <v>779</v>
      </c>
      <c r="P429" s="95"/>
      <c r="Q429" s="95"/>
      <c r="R429" s="95"/>
      <c r="S429" s="95"/>
      <c r="T429" s="95"/>
      <c r="U429" s="95"/>
      <c r="V429" s="95"/>
      <c r="W429" s="95"/>
      <c r="X429" s="95"/>
      <c r="Y429" s="95"/>
    </row>
    <row r="430" spans="2:25" s="481" customFormat="1" hidden="1" x14ac:dyDescent="0.25">
      <c r="B430" s="113" t="str">
        <f ca="1">Supporto!F328</f>
        <v>IfcReinforcingMesh</v>
      </c>
      <c r="C430" s="148" t="str">
        <f ca="1">Supporto!H328</f>
        <v>ElementoDocumenti</v>
      </c>
      <c r="D430" s="148" t="str">
        <f ca="1">Supporto!K328</f>
        <v>SertSupl</v>
      </c>
      <c r="E430" s="125"/>
      <c r="F430" s="162"/>
      <c r="G430" s="110"/>
      <c r="H430" s="109"/>
      <c r="I430" s="109"/>
      <c r="J430" s="109"/>
      <c r="K430" s="110"/>
      <c r="L430" s="110"/>
      <c r="M430" s="109"/>
      <c r="N430" s="109" t="s">
        <v>779</v>
      </c>
      <c r="O430" s="109" t="s">
        <v>779</v>
      </c>
      <c r="P430" s="95"/>
      <c r="Q430" s="95"/>
      <c r="R430" s="95"/>
      <c r="S430" s="95"/>
      <c r="T430" s="95"/>
      <c r="U430" s="95"/>
      <c r="V430" s="95"/>
      <c r="W430" s="95"/>
      <c r="X430" s="95"/>
      <c r="Y430" s="95"/>
    </row>
    <row r="431" spans="2:25" s="481" customFormat="1" hidden="1" x14ac:dyDescent="0.25">
      <c r="B431" s="113" t="str">
        <f ca="1">Supporto!F329</f>
        <v>IfcReinforcingMesh</v>
      </c>
      <c r="C431" s="148" t="str">
        <f ca="1">Supporto!H329</f>
        <v>ElementoDocumenti</v>
      </c>
      <c r="D431" s="148" t="str">
        <f ca="1">Supporto!K329</f>
        <v>Collaudo</v>
      </c>
      <c r="E431" s="125"/>
      <c r="F431" s="162"/>
      <c r="G431" s="110"/>
      <c r="H431" s="109"/>
      <c r="I431" s="109"/>
      <c r="J431" s="109"/>
      <c r="K431" s="110"/>
      <c r="L431" s="110"/>
      <c r="M431" s="109"/>
      <c r="N431" s="109" t="s">
        <v>779</v>
      </c>
      <c r="O431" s="109" t="s">
        <v>779</v>
      </c>
      <c r="P431" s="95"/>
      <c r="Q431" s="95"/>
      <c r="R431" s="95"/>
      <c r="S431" s="95"/>
      <c r="T431" s="95"/>
      <c r="U431" s="95"/>
      <c r="V431" s="95"/>
      <c r="W431" s="95"/>
      <c r="X431" s="95"/>
      <c r="Y431" s="95"/>
    </row>
    <row r="432" spans="2:25" s="481" customFormat="1" hidden="1" x14ac:dyDescent="0.25">
      <c r="B432" s="115" t="str">
        <f ca="1">Supporto!F330</f>
        <v>IfcReinforcingMesh</v>
      </c>
      <c r="C432" s="149" t="str">
        <f ca="1">Supporto!H330</f>
        <v>ElementoDocumenti</v>
      </c>
      <c r="D432" s="149" t="str">
        <f ca="1">Supporto!K330</f>
        <v>Conformità</v>
      </c>
      <c r="E432" s="124"/>
      <c r="F432" s="163"/>
      <c r="G432" s="117"/>
      <c r="H432" s="116"/>
      <c r="I432" s="116"/>
      <c r="J432" s="116"/>
      <c r="K432" s="117"/>
      <c r="L432" s="117"/>
      <c r="M432" s="116"/>
      <c r="N432" s="116" t="s">
        <v>779</v>
      </c>
      <c r="O432" s="116" t="s">
        <v>779</v>
      </c>
      <c r="P432" s="95"/>
      <c r="Q432" s="95"/>
      <c r="R432" s="95"/>
      <c r="S432" s="95"/>
      <c r="T432" s="95"/>
      <c r="U432" s="95"/>
      <c r="V432" s="95"/>
      <c r="W432" s="95"/>
      <c r="X432" s="95"/>
      <c r="Y432" s="95"/>
    </row>
    <row r="433" spans="2:25" s="481" customFormat="1" hidden="1" x14ac:dyDescent="0.25">
      <c r="B433" s="113" t="str">
        <f ca="1">Supporto!F331</f>
        <v>IfcTendon</v>
      </c>
      <c r="C433" s="148" t="str">
        <f ca="1">Supporto!H331</f>
        <v>ElementoDatiAnagrafici</v>
      </c>
      <c r="D433" s="148" t="str">
        <f ca="1">Supporto!K331</f>
        <v>Fornitore</v>
      </c>
      <c r="E433" s="125"/>
      <c r="F433" s="162"/>
      <c r="G433" s="110"/>
      <c r="H433" s="109"/>
      <c r="I433" s="109"/>
      <c r="J433" s="109"/>
      <c r="K433" s="110"/>
      <c r="L433" s="110"/>
      <c r="M433" s="109"/>
      <c r="N433" s="109" t="s">
        <v>779</v>
      </c>
      <c r="O433" s="109" t="s">
        <v>779</v>
      </c>
      <c r="P433" s="95"/>
      <c r="Q433" s="95"/>
      <c r="R433" s="95"/>
      <c r="S433" s="95"/>
      <c r="T433" s="95"/>
      <c r="U433" s="95"/>
      <c r="V433" s="95"/>
      <c r="W433" s="95"/>
      <c r="X433" s="95"/>
      <c r="Y433" s="95"/>
    </row>
    <row r="434" spans="2:25" s="481" customFormat="1" x14ac:dyDescent="0.25">
      <c r="B434" s="155" t="str">
        <f ca="1">Supporto!F332</f>
        <v>IfcTendon</v>
      </c>
      <c r="C434" s="155" t="str">
        <f ca="1">Supporto!H332</f>
        <v>ElementoDatiAnagrafici</v>
      </c>
      <c r="D434" s="155" t="str">
        <f ca="1">Supporto!K332</f>
        <v>Descrizione</v>
      </c>
      <c r="E434" s="125"/>
      <c r="F434" s="162"/>
      <c r="G434" s="110"/>
      <c r="H434" s="109"/>
      <c r="I434" s="109"/>
      <c r="J434" s="109"/>
      <c r="K434" s="110" t="s">
        <v>779</v>
      </c>
      <c r="L434" s="135" t="s">
        <v>779</v>
      </c>
      <c r="M434" s="109" t="s">
        <v>779</v>
      </c>
      <c r="N434" s="109" t="s">
        <v>779</v>
      </c>
      <c r="O434" s="109" t="s">
        <v>779</v>
      </c>
      <c r="P434" s="95"/>
      <c r="Q434" s="95"/>
      <c r="R434" s="95"/>
      <c r="S434" s="95"/>
      <c r="T434" s="95"/>
      <c r="U434" s="95"/>
      <c r="V434" s="95"/>
      <c r="W434" s="95"/>
      <c r="X434" s="95"/>
      <c r="Y434" s="95"/>
    </row>
    <row r="435" spans="2:25" s="481" customFormat="1" hidden="1" x14ac:dyDescent="0.25">
      <c r="B435" s="113" t="str">
        <f ca="1">Supporto!F333</f>
        <v>IfcTendon</v>
      </c>
      <c r="C435" s="148" t="str">
        <f ca="1">Supporto!H333</f>
        <v>ElementoDatiAnagrafici</v>
      </c>
      <c r="D435" s="148" t="str">
        <f ca="1">Supporto!K333</f>
        <v>Produttore</v>
      </c>
      <c r="E435" s="125"/>
      <c r="F435" s="162"/>
      <c r="G435" s="110"/>
      <c r="H435" s="109"/>
      <c r="I435" s="109"/>
      <c r="J435" s="109"/>
      <c r="K435" s="110"/>
      <c r="L435" s="110"/>
      <c r="M435" s="109" t="s">
        <v>779</v>
      </c>
      <c r="N435" s="109" t="s">
        <v>779</v>
      </c>
      <c r="O435" s="109" t="s">
        <v>779</v>
      </c>
      <c r="P435" s="95"/>
      <c r="Q435" s="95"/>
      <c r="R435" s="95"/>
      <c r="S435" s="95"/>
      <c r="T435" s="95"/>
      <c r="U435" s="95"/>
      <c r="V435" s="95"/>
      <c r="W435" s="95"/>
      <c r="X435" s="95"/>
      <c r="Y435" s="95"/>
    </row>
    <row r="436" spans="2:25" s="481" customFormat="1" x14ac:dyDescent="0.25">
      <c r="B436" s="155" t="str">
        <f ca="1">Supporto!F334</f>
        <v>IfcTendon</v>
      </c>
      <c r="C436" s="147" t="str">
        <f ca="1">Supporto!H334</f>
        <v>ElementoDatiQualitativi</v>
      </c>
      <c r="D436" s="147" t="str">
        <f ca="1">Supporto!K334</f>
        <v>Portante</v>
      </c>
      <c r="E436" s="125"/>
      <c r="F436" s="162"/>
      <c r="G436" s="110"/>
      <c r="H436" s="109"/>
      <c r="I436" s="109" t="s">
        <v>779</v>
      </c>
      <c r="J436" s="109"/>
      <c r="K436" s="110" t="s">
        <v>779</v>
      </c>
      <c r="L436" s="121" t="s">
        <v>779</v>
      </c>
      <c r="M436" s="109" t="s">
        <v>779</v>
      </c>
      <c r="N436" s="109" t="s">
        <v>779</v>
      </c>
      <c r="O436" s="109" t="s">
        <v>779</v>
      </c>
      <c r="P436" s="95"/>
      <c r="Q436" s="95"/>
      <c r="R436" s="95"/>
      <c r="S436" s="95"/>
      <c r="T436" s="95"/>
      <c r="U436" s="95"/>
      <c r="V436" s="95"/>
      <c r="W436" s="95"/>
      <c r="X436" s="95"/>
      <c r="Y436" s="95"/>
    </row>
    <row r="437" spans="2:25" s="481" customFormat="1" x14ac:dyDescent="0.25">
      <c r="B437" s="155" t="str">
        <f ca="1">Supporto!F335</f>
        <v>IfcTendon</v>
      </c>
      <c r="C437" s="149" t="str">
        <f ca="1">Supporto!H335</f>
        <v>ElementoDatiQualitativi</v>
      </c>
      <c r="D437" s="149" t="str">
        <f ca="1">Supporto!K335</f>
        <v>Tipologia costruttiva</v>
      </c>
      <c r="E437" s="125"/>
      <c r="F437" s="162"/>
      <c r="G437" s="110"/>
      <c r="H437" s="109" t="s">
        <v>779</v>
      </c>
      <c r="I437" s="514"/>
      <c r="J437" s="109"/>
      <c r="K437" s="110" t="s">
        <v>779</v>
      </c>
      <c r="L437" s="116" t="s">
        <v>779</v>
      </c>
      <c r="M437" s="109" t="s">
        <v>779</v>
      </c>
      <c r="N437" s="109" t="s">
        <v>779</v>
      </c>
      <c r="O437" s="109" t="s">
        <v>779</v>
      </c>
      <c r="P437" s="95"/>
      <c r="Q437" s="95"/>
      <c r="R437" s="95"/>
      <c r="S437" s="95"/>
      <c r="T437" s="95"/>
      <c r="U437" s="95"/>
      <c r="V437" s="95"/>
      <c r="W437" s="95"/>
      <c r="X437" s="95"/>
      <c r="Y437" s="95"/>
    </row>
    <row r="438" spans="2:25" s="481" customFormat="1" hidden="1" x14ac:dyDescent="0.25">
      <c r="B438" s="113" t="str">
        <f ca="1">Supporto!F336</f>
        <v>IfcTendon</v>
      </c>
      <c r="C438" s="148" t="str">
        <f ca="1">Supporto!H336</f>
        <v>ElementoDatiQualitativi</v>
      </c>
      <c r="D438" s="148" t="str">
        <f ca="1">Supporto!K336</f>
        <v>Criticità Riscontrata</v>
      </c>
      <c r="E438" s="125"/>
      <c r="F438" s="162"/>
      <c r="G438" s="110"/>
      <c r="H438" s="109"/>
      <c r="I438" s="514"/>
      <c r="J438" s="109" t="s">
        <v>779</v>
      </c>
      <c r="K438" s="110"/>
      <c r="L438" s="110"/>
      <c r="M438" s="109"/>
      <c r="N438" s="109" t="s">
        <v>779</v>
      </c>
      <c r="O438" s="109" t="s">
        <v>779</v>
      </c>
      <c r="P438" s="95"/>
      <c r="Q438" s="95"/>
      <c r="R438" s="95"/>
      <c r="S438" s="95"/>
      <c r="T438" s="95"/>
      <c r="U438" s="95"/>
      <c r="V438" s="95"/>
      <c r="W438" s="95"/>
      <c r="X438" s="95"/>
      <c r="Y438" s="95"/>
    </row>
    <row r="439" spans="2:25" s="481" customFormat="1" x14ac:dyDescent="0.25">
      <c r="B439" s="155" t="str">
        <f ca="1">Supporto!F337</f>
        <v>IfcTendon</v>
      </c>
      <c r="C439" s="147" t="str">
        <f ca="1">Supporto!H337</f>
        <v>ElementoCodifica</v>
      </c>
      <c r="D439" s="147" t="str">
        <f ca="1">Supporto!K337</f>
        <v>ClasseElementoTecnico</v>
      </c>
      <c r="E439" s="125"/>
      <c r="F439" s="162"/>
      <c r="G439" s="110"/>
      <c r="H439" s="109"/>
      <c r="I439" s="109" t="s">
        <v>779</v>
      </c>
      <c r="J439" s="109"/>
      <c r="K439" s="110" t="s">
        <v>779</v>
      </c>
      <c r="L439" s="121" t="s">
        <v>779</v>
      </c>
      <c r="M439" s="109" t="s">
        <v>779</v>
      </c>
      <c r="N439" s="109" t="s">
        <v>779</v>
      </c>
      <c r="O439" s="109" t="s">
        <v>779</v>
      </c>
      <c r="P439" s="95"/>
      <c r="Q439" s="95"/>
      <c r="R439" s="95"/>
      <c r="S439" s="95"/>
      <c r="T439" s="95"/>
      <c r="U439" s="95"/>
      <c r="V439" s="95"/>
      <c r="W439" s="95"/>
      <c r="X439" s="95"/>
      <c r="Y439" s="95"/>
    </row>
    <row r="440" spans="2:25" s="481" customFormat="1" x14ac:dyDescent="0.25">
      <c r="B440" s="155" t="str">
        <f ca="1">Supporto!F338</f>
        <v>IfcTendon</v>
      </c>
      <c r="C440" s="149" t="str">
        <f ca="1">Supporto!H338</f>
        <v>ElementoFase</v>
      </c>
      <c r="D440" s="149" t="str">
        <f ca="1">Supporto!K338</f>
        <v>Stato</v>
      </c>
      <c r="E440" s="125"/>
      <c r="F440" s="162"/>
      <c r="G440" s="522"/>
      <c r="H440" s="514"/>
      <c r="I440" s="109" t="s">
        <v>779</v>
      </c>
      <c r="J440" s="109"/>
      <c r="K440" s="110" t="s">
        <v>779</v>
      </c>
      <c r="L440" s="116" t="s">
        <v>779</v>
      </c>
      <c r="M440" s="109" t="s">
        <v>779</v>
      </c>
      <c r="N440" s="109" t="s">
        <v>779</v>
      </c>
      <c r="O440" s="109" t="s">
        <v>779</v>
      </c>
      <c r="P440" s="95"/>
      <c r="Q440" s="95"/>
      <c r="R440" s="95"/>
      <c r="S440" s="95"/>
      <c r="T440" s="95"/>
      <c r="U440" s="95"/>
      <c r="V440" s="95"/>
      <c r="W440" s="95"/>
      <c r="X440" s="95"/>
      <c r="Y440" s="95"/>
    </row>
    <row r="441" spans="2:25" s="481" customFormat="1" hidden="1" x14ac:dyDescent="0.25">
      <c r="B441" s="113" t="str">
        <f ca="1">Supporto!F339</f>
        <v>IfcTendon</v>
      </c>
      <c r="C441" s="148" t="str">
        <f ca="1">Supporto!H339</f>
        <v>ElementoDocumenti</v>
      </c>
      <c r="D441" s="148" t="str">
        <f ca="1">Supporto!K339</f>
        <v>DB</v>
      </c>
      <c r="E441" s="125"/>
      <c r="F441" s="162"/>
      <c r="G441" s="110"/>
      <c r="H441" s="109"/>
      <c r="I441" s="109"/>
      <c r="J441" s="109"/>
      <c r="K441" s="110"/>
      <c r="L441" s="110"/>
      <c r="M441" s="109"/>
      <c r="N441" s="109" t="s">
        <v>779</v>
      </c>
      <c r="O441" s="109" t="s">
        <v>779</v>
      </c>
      <c r="P441" s="95"/>
      <c r="Q441" s="95"/>
      <c r="R441" s="95"/>
      <c r="S441" s="95"/>
      <c r="T441" s="95"/>
      <c r="U441" s="95"/>
      <c r="V441" s="95"/>
      <c r="W441" s="95"/>
      <c r="X441" s="95"/>
      <c r="Y441" s="95"/>
    </row>
    <row r="442" spans="2:25" s="481" customFormat="1" hidden="1" x14ac:dyDescent="0.25">
      <c r="B442" s="113" t="str">
        <f ca="1">Supporto!F340</f>
        <v>IfcTendon</v>
      </c>
      <c r="C442" s="148" t="str">
        <f ca="1">Supporto!H340</f>
        <v>ElementoDocumenti</v>
      </c>
      <c r="D442" s="148" t="str">
        <f ca="1">Supporto!K340</f>
        <v>CertProd</v>
      </c>
      <c r="E442" s="125"/>
      <c r="F442" s="162"/>
      <c r="G442" s="110"/>
      <c r="H442" s="109"/>
      <c r="I442" s="109"/>
      <c r="J442" s="109"/>
      <c r="K442" s="110"/>
      <c r="L442" s="110"/>
      <c r="M442" s="109" t="s">
        <v>779</v>
      </c>
      <c r="N442" s="109" t="s">
        <v>779</v>
      </c>
      <c r="O442" s="109" t="s">
        <v>779</v>
      </c>
      <c r="P442" s="95"/>
      <c r="Q442" s="95"/>
      <c r="R442" s="95"/>
      <c r="S442" s="95"/>
      <c r="T442" s="95"/>
      <c r="U442" s="95"/>
      <c r="V442" s="95"/>
      <c r="W442" s="95"/>
      <c r="X442" s="95"/>
      <c r="Y442" s="95"/>
    </row>
    <row r="443" spans="2:25" s="481" customFormat="1" hidden="1" x14ac:dyDescent="0.25">
      <c r="B443" s="113" t="str">
        <f ca="1">Supporto!F341</f>
        <v>IfcTendon</v>
      </c>
      <c r="C443" s="148" t="str">
        <f ca="1">Supporto!H341</f>
        <v>ElementoDocumenti</v>
      </c>
      <c r="D443" s="148" t="str">
        <f ca="1">Supporto!K341</f>
        <v>SertSupl</v>
      </c>
      <c r="E443" s="125"/>
      <c r="F443" s="162"/>
      <c r="G443" s="110"/>
      <c r="H443" s="109"/>
      <c r="I443" s="109"/>
      <c r="J443" s="109"/>
      <c r="K443" s="110"/>
      <c r="L443" s="110"/>
      <c r="M443" s="109"/>
      <c r="N443" s="109" t="s">
        <v>779</v>
      </c>
      <c r="O443" s="109" t="s">
        <v>779</v>
      </c>
      <c r="P443" s="95"/>
      <c r="Q443" s="95"/>
      <c r="R443" s="95"/>
      <c r="S443" s="95"/>
      <c r="T443" s="95"/>
      <c r="U443" s="95"/>
      <c r="V443" s="95"/>
      <c r="W443" s="95"/>
      <c r="X443" s="95"/>
      <c r="Y443" s="95"/>
    </row>
    <row r="444" spans="2:25" s="481" customFormat="1" hidden="1" x14ac:dyDescent="0.25">
      <c r="B444" s="113" t="str">
        <f ca="1">Supporto!F342</f>
        <v>IfcTendon</v>
      </c>
      <c r="C444" s="148" t="str">
        <f ca="1">Supporto!H342</f>
        <v>ElementoDocumenti</v>
      </c>
      <c r="D444" s="148" t="str">
        <f ca="1">Supporto!K342</f>
        <v>Collaudo</v>
      </c>
      <c r="E444" s="125"/>
      <c r="F444" s="162"/>
      <c r="G444" s="110"/>
      <c r="H444" s="109"/>
      <c r="I444" s="109"/>
      <c r="J444" s="109"/>
      <c r="K444" s="110"/>
      <c r="L444" s="110"/>
      <c r="M444" s="109"/>
      <c r="N444" s="109" t="s">
        <v>779</v>
      </c>
      <c r="O444" s="109" t="s">
        <v>779</v>
      </c>
      <c r="P444" s="95"/>
      <c r="Q444" s="95"/>
      <c r="R444" s="95"/>
      <c r="S444" s="95"/>
      <c r="T444" s="95"/>
      <c r="U444" s="95"/>
      <c r="V444" s="95"/>
      <c r="W444" s="95"/>
      <c r="X444" s="95"/>
      <c r="Y444" s="95"/>
    </row>
    <row r="445" spans="2:25" s="481" customFormat="1" hidden="1" x14ac:dyDescent="0.25">
      <c r="B445" s="113" t="str">
        <f ca="1">Supporto!F343</f>
        <v>IfcTendon</v>
      </c>
      <c r="C445" s="149" t="str">
        <f ca="1">Supporto!H343</f>
        <v>ElementoDocumenti</v>
      </c>
      <c r="D445" s="149" t="str">
        <f ca="1">Supporto!K343</f>
        <v>Conformità</v>
      </c>
      <c r="E445" s="124"/>
      <c r="F445" s="163"/>
      <c r="G445" s="117"/>
      <c r="H445" s="116"/>
      <c r="I445" s="116"/>
      <c r="J445" s="116"/>
      <c r="K445" s="117"/>
      <c r="L445" s="117"/>
      <c r="M445" s="116"/>
      <c r="N445" s="116" t="s">
        <v>779</v>
      </c>
      <c r="O445" s="116" t="s">
        <v>779</v>
      </c>
      <c r="P445" s="95"/>
      <c r="Q445" s="95"/>
      <c r="R445" s="95"/>
      <c r="S445" s="95"/>
      <c r="T445" s="95"/>
      <c r="U445" s="95"/>
      <c r="V445" s="95"/>
      <c r="W445" s="95"/>
      <c r="X445" s="95"/>
      <c r="Y445" s="95"/>
    </row>
    <row r="446" spans="2:25" s="481" customFormat="1" x14ac:dyDescent="0.25">
      <c r="B446" s="155" t="str">
        <f ca="1">Supporto!F344</f>
        <v>IfcFooting</v>
      </c>
      <c r="C446" s="147" t="str">
        <f ca="1">Supporto!H344</f>
        <v>ElementoDatiQualitativi</v>
      </c>
      <c r="D446" s="147" t="str">
        <f ca="1">Supporto!K344</f>
        <v>Portante</v>
      </c>
      <c r="E446" s="125"/>
      <c r="F446" s="162"/>
      <c r="G446" s="110"/>
      <c r="H446" s="109"/>
      <c r="I446" s="109" t="s">
        <v>779</v>
      </c>
      <c r="J446" s="109"/>
      <c r="K446" s="110" t="s">
        <v>779</v>
      </c>
      <c r="L446" s="121" t="s">
        <v>779</v>
      </c>
      <c r="M446" s="109" t="s">
        <v>779</v>
      </c>
      <c r="N446" s="109" t="s">
        <v>779</v>
      </c>
      <c r="O446" s="109" t="s">
        <v>779</v>
      </c>
      <c r="P446" s="95"/>
      <c r="Q446" s="95"/>
      <c r="R446" s="95"/>
      <c r="S446" s="95"/>
      <c r="T446" s="95"/>
      <c r="U446" s="95"/>
      <c r="V446" s="95"/>
      <c r="W446" s="95"/>
      <c r="X446" s="95"/>
      <c r="Y446" s="95"/>
    </row>
    <row r="447" spans="2:25" s="481" customFormat="1" x14ac:dyDescent="0.25">
      <c r="B447" s="155" t="str">
        <f ca="1">Supporto!F345</f>
        <v>IfcFooting</v>
      </c>
      <c r="C447" s="148" t="str">
        <f ca="1">Supporto!H345</f>
        <v>ElementoCodifica</v>
      </c>
      <c r="D447" s="148" t="str">
        <f ca="1">Supporto!K345</f>
        <v>ClasseElementoTecnico</v>
      </c>
      <c r="E447" s="125"/>
      <c r="F447" s="162"/>
      <c r="G447" s="110"/>
      <c r="H447" s="109"/>
      <c r="I447" s="109" t="s">
        <v>779</v>
      </c>
      <c r="J447" s="109"/>
      <c r="K447" s="110" t="s">
        <v>779</v>
      </c>
      <c r="L447" s="109" t="s">
        <v>779</v>
      </c>
      <c r="M447" s="109" t="s">
        <v>779</v>
      </c>
      <c r="N447" s="109" t="s">
        <v>779</v>
      </c>
      <c r="O447" s="109" t="s">
        <v>779</v>
      </c>
      <c r="P447" s="95"/>
      <c r="Q447" s="95"/>
      <c r="R447" s="95"/>
      <c r="S447" s="95"/>
      <c r="T447" s="95"/>
      <c r="U447" s="95"/>
      <c r="V447" s="95"/>
      <c r="W447" s="95"/>
      <c r="X447" s="95"/>
      <c r="Y447" s="95"/>
    </row>
    <row r="448" spans="2:25" s="481" customFormat="1" x14ac:dyDescent="0.25">
      <c r="B448" s="155" t="str">
        <f ca="1">Supporto!F346</f>
        <v>IfcFooting</v>
      </c>
      <c r="C448" s="149" t="str">
        <f ca="1">Supporto!H346</f>
        <v>ElementoFase</v>
      </c>
      <c r="D448" s="149" t="str">
        <f ca="1">Supporto!K346</f>
        <v>Stato</v>
      </c>
      <c r="E448" s="125"/>
      <c r="F448" s="162"/>
      <c r="G448" s="522"/>
      <c r="H448" s="514"/>
      <c r="I448" s="109" t="s">
        <v>779</v>
      </c>
      <c r="J448" s="109"/>
      <c r="K448" s="110" t="s">
        <v>779</v>
      </c>
      <c r="L448" s="116" t="s">
        <v>779</v>
      </c>
      <c r="M448" s="109" t="s">
        <v>779</v>
      </c>
      <c r="N448" s="109" t="s">
        <v>779</v>
      </c>
      <c r="O448" s="109" t="s">
        <v>779</v>
      </c>
      <c r="P448" s="95"/>
      <c r="Q448" s="95"/>
      <c r="R448" s="95"/>
      <c r="S448" s="95"/>
      <c r="T448" s="95"/>
      <c r="U448" s="95"/>
      <c r="V448" s="95"/>
      <c r="W448" s="95"/>
      <c r="X448" s="95"/>
      <c r="Y448" s="95"/>
    </row>
    <row r="449" spans="2:25" s="481" customFormat="1" hidden="1" x14ac:dyDescent="0.25">
      <c r="B449" s="113" t="str">
        <f ca="1">Supporto!F347</f>
        <v>IfcFooting</v>
      </c>
      <c r="C449" s="148" t="str">
        <f ca="1">Supporto!H347</f>
        <v>ElementoDocumenti</v>
      </c>
      <c r="D449" s="148" t="str">
        <f ca="1">Supporto!K347</f>
        <v>DB</v>
      </c>
      <c r="E449" s="125"/>
      <c r="F449" s="162"/>
      <c r="G449" s="110"/>
      <c r="H449" s="109"/>
      <c r="I449" s="109"/>
      <c r="J449" s="109"/>
      <c r="K449" s="110"/>
      <c r="L449" s="110"/>
      <c r="M449" s="109"/>
      <c r="N449" s="109" t="s">
        <v>779</v>
      </c>
      <c r="O449" s="109" t="s">
        <v>779</v>
      </c>
      <c r="P449" s="95"/>
      <c r="Q449" s="95"/>
      <c r="R449" s="95"/>
      <c r="S449" s="95"/>
      <c r="T449" s="95"/>
      <c r="U449" s="95"/>
      <c r="V449" s="95"/>
      <c r="W449" s="95"/>
      <c r="X449" s="95"/>
      <c r="Y449" s="95"/>
    </row>
    <row r="450" spans="2:25" s="481" customFormat="1" hidden="1" x14ac:dyDescent="0.25">
      <c r="B450" s="113" t="str">
        <f ca="1">Supporto!F348</f>
        <v>IfcFooting</v>
      </c>
      <c r="C450" s="148" t="str">
        <f ca="1">Supporto!H348</f>
        <v>ElementoDocumenti</v>
      </c>
      <c r="D450" s="148" t="str">
        <f ca="1">Supporto!K348</f>
        <v>Collaudo</v>
      </c>
      <c r="E450" s="125"/>
      <c r="F450" s="162"/>
      <c r="G450" s="110"/>
      <c r="H450" s="109"/>
      <c r="I450" s="109"/>
      <c r="J450" s="109"/>
      <c r="K450" s="110"/>
      <c r="L450" s="110"/>
      <c r="M450" s="109"/>
      <c r="N450" s="109" t="s">
        <v>779</v>
      </c>
      <c r="O450" s="109" t="s">
        <v>779</v>
      </c>
      <c r="P450" s="95"/>
      <c r="Q450" s="95"/>
      <c r="R450" s="95"/>
      <c r="S450" s="95"/>
      <c r="T450" s="95"/>
      <c r="U450" s="95"/>
      <c r="V450" s="95"/>
      <c r="W450" s="95"/>
      <c r="X450" s="95"/>
      <c r="Y450" s="95"/>
    </row>
    <row r="451" spans="2:25" s="481" customFormat="1" hidden="1" x14ac:dyDescent="0.25">
      <c r="B451" s="113" t="str">
        <f ca="1">Supporto!F349</f>
        <v>IfcFooting</v>
      </c>
      <c r="C451" s="148" t="str">
        <f ca="1">Supporto!H349</f>
        <v>ElementoDocumenti</v>
      </c>
      <c r="D451" s="148" t="str">
        <f ca="1">Supporto!K349</f>
        <v>Conformità</v>
      </c>
      <c r="E451" s="125"/>
      <c r="F451" s="162"/>
      <c r="G451" s="110"/>
      <c r="H451" s="109"/>
      <c r="I451" s="109"/>
      <c r="J451" s="109"/>
      <c r="K451" s="110"/>
      <c r="L451" s="110"/>
      <c r="M451" s="109"/>
      <c r="N451" s="109" t="s">
        <v>779</v>
      </c>
      <c r="O451" s="109" t="s">
        <v>779</v>
      </c>
      <c r="P451" s="95"/>
      <c r="Q451" s="95"/>
      <c r="R451" s="95"/>
      <c r="S451" s="95"/>
      <c r="T451" s="95"/>
      <c r="U451" s="95"/>
      <c r="V451" s="95"/>
      <c r="W451" s="95"/>
      <c r="X451" s="95"/>
      <c r="Y451" s="95"/>
    </row>
    <row r="452" spans="2:25" s="481" customFormat="1" x14ac:dyDescent="0.25">
      <c r="B452" s="155" t="str">
        <f ca="1">Supporto!F350</f>
        <v>IfcMember</v>
      </c>
      <c r="C452" s="147" t="str">
        <f ca="1">Supporto!H350</f>
        <v>ElementoDatiQualitativi</v>
      </c>
      <c r="D452" s="147" t="str">
        <f ca="1">Supporto!K350</f>
        <v>Portante</v>
      </c>
      <c r="E452" s="125"/>
      <c r="F452" s="162"/>
      <c r="G452" s="110"/>
      <c r="H452" s="109"/>
      <c r="I452" s="109" t="s">
        <v>779</v>
      </c>
      <c r="J452" s="109"/>
      <c r="K452" s="110" t="s">
        <v>779</v>
      </c>
      <c r="L452" s="121" t="s">
        <v>779</v>
      </c>
      <c r="M452" s="109" t="s">
        <v>779</v>
      </c>
      <c r="N452" s="109" t="s">
        <v>779</v>
      </c>
      <c r="O452" s="109" t="s">
        <v>779</v>
      </c>
      <c r="P452" s="95"/>
      <c r="Q452" s="95"/>
      <c r="R452" s="95"/>
      <c r="S452" s="95"/>
      <c r="T452" s="95"/>
      <c r="U452" s="95"/>
      <c r="V452" s="95"/>
      <c r="W452" s="95"/>
      <c r="X452" s="95"/>
      <c r="Y452" s="95"/>
    </row>
    <row r="453" spans="2:25" s="481" customFormat="1" x14ac:dyDescent="0.25">
      <c r="B453" s="155" t="str">
        <f ca="1">Supporto!F351</f>
        <v>IfcMember</v>
      </c>
      <c r="C453" s="148" t="str">
        <f ca="1">Supporto!H351</f>
        <v>ElementoCodifica</v>
      </c>
      <c r="D453" s="148" t="str">
        <f ca="1">Supporto!K351</f>
        <v>ClasseElementoTecnico</v>
      </c>
      <c r="E453" s="125"/>
      <c r="F453" s="162"/>
      <c r="G453" s="110"/>
      <c r="H453" s="109"/>
      <c r="I453" s="109" t="s">
        <v>779</v>
      </c>
      <c r="J453" s="109"/>
      <c r="K453" s="110" t="s">
        <v>779</v>
      </c>
      <c r="L453" s="109" t="s">
        <v>779</v>
      </c>
      <c r="M453" s="109" t="s">
        <v>779</v>
      </c>
      <c r="N453" s="109" t="s">
        <v>779</v>
      </c>
      <c r="O453" s="109" t="s">
        <v>779</v>
      </c>
      <c r="P453" s="95"/>
      <c r="Q453" s="95"/>
      <c r="R453" s="95"/>
      <c r="S453" s="95"/>
      <c r="T453" s="95"/>
      <c r="U453" s="95"/>
      <c r="V453" s="95"/>
      <c r="W453" s="95"/>
      <c r="X453" s="95"/>
      <c r="Y453" s="95"/>
    </row>
    <row r="454" spans="2:25" s="481" customFormat="1" x14ac:dyDescent="0.25">
      <c r="B454" s="155" t="str">
        <f ca="1">Supporto!F352</f>
        <v>IfcMember</v>
      </c>
      <c r="C454" s="149" t="str">
        <f ca="1">Supporto!H352</f>
        <v>ElementoFase</v>
      </c>
      <c r="D454" s="149" t="str">
        <f ca="1">Supporto!K352</f>
        <v>Stato</v>
      </c>
      <c r="E454" s="125"/>
      <c r="F454" s="162"/>
      <c r="G454" s="522"/>
      <c r="H454" s="514"/>
      <c r="I454" s="109" t="s">
        <v>779</v>
      </c>
      <c r="J454" s="109"/>
      <c r="K454" s="110" t="s">
        <v>779</v>
      </c>
      <c r="L454" s="116" t="s">
        <v>779</v>
      </c>
      <c r="M454" s="109" t="s">
        <v>779</v>
      </c>
      <c r="N454" s="109" t="s">
        <v>779</v>
      </c>
      <c r="O454" s="109" t="s">
        <v>779</v>
      </c>
      <c r="P454" s="95"/>
      <c r="Q454" s="95"/>
      <c r="R454" s="95"/>
      <c r="S454" s="95"/>
      <c r="T454" s="95"/>
      <c r="U454" s="95"/>
      <c r="V454" s="95"/>
      <c r="W454" s="95"/>
      <c r="X454" s="95"/>
      <c r="Y454" s="95"/>
    </row>
    <row r="455" spans="2:25" s="481" customFormat="1" hidden="1" x14ac:dyDescent="0.25">
      <c r="B455" s="113" t="str">
        <f ca="1">Supporto!F353</f>
        <v>IfcMember</v>
      </c>
      <c r="C455" s="148" t="str">
        <f ca="1">Supporto!H353</f>
        <v>ElementoDocumenti</v>
      </c>
      <c r="D455" s="148" t="str">
        <f ca="1">Supporto!K353</f>
        <v>DB</v>
      </c>
      <c r="E455" s="125"/>
      <c r="F455" s="162"/>
      <c r="G455" s="110"/>
      <c r="H455" s="109"/>
      <c r="I455" s="109"/>
      <c r="J455" s="109"/>
      <c r="K455" s="110"/>
      <c r="L455" s="110"/>
      <c r="M455" s="109"/>
      <c r="N455" s="109" t="s">
        <v>779</v>
      </c>
      <c r="O455" s="109" t="s">
        <v>779</v>
      </c>
      <c r="P455" s="95"/>
      <c r="Q455" s="95"/>
      <c r="R455" s="95"/>
      <c r="S455" s="95"/>
      <c r="T455" s="95"/>
      <c r="U455" s="95"/>
      <c r="V455" s="95"/>
      <c r="W455" s="95"/>
      <c r="X455" s="95"/>
      <c r="Y455" s="95"/>
    </row>
    <row r="456" spans="2:25" s="481" customFormat="1" hidden="1" x14ac:dyDescent="0.25">
      <c r="B456" s="113" t="str">
        <f ca="1">Supporto!F354</f>
        <v>IfcMember</v>
      </c>
      <c r="C456" s="148" t="str">
        <f ca="1">Supporto!H354</f>
        <v>ElementoDocumenti</v>
      </c>
      <c r="D456" s="148" t="str">
        <f ca="1">Supporto!K354</f>
        <v>Collaudo</v>
      </c>
      <c r="E456" s="125"/>
      <c r="F456" s="162"/>
      <c r="G456" s="110"/>
      <c r="H456" s="109"/>
      <c r="I456" s="109"/>
      <c r="J456" s="109"/>
      <c r="K456" s="110"/>
      <c r="L456" s="110"/>
      <c r="M456" s="109"/>
      <c r="N456" s="109" t="s">
        <v>779</v>
      </c>
      <c r="O456" s="109" t="s">
        <v>779</v>
      </c>
      <c r="P456" s="95"/>
      <c r="Q456" s="95"/>
      <c r="R456" s="95"/>
      <c r="S456" s="95"/>
      <c r="T456" s="95"/>
      <c r="U456" s="95"/>
      <c r="V456" s="95"/>
      <c r="W456" s="95"/>
      <c r="X456" s="95"/>
      <c r="Y456" s="95"/>
    </row>
    <row r="457" spans="2:25" s="481" customFormat="1" hidden="1" x14ac:dyDescent="0.25">
      <c r="B457" s="113" t="str">
        <f ca="1">Supporto!F355</f>
        <v>IfcMember</v>
      </c>
      <c r="C457" s="149" t="str">
        <f ca="1">Supporto!H355</f>
        <v>ElementoDocumenti</v>
      </c>
      <c r="D457" s="149" t="str">
        <f ca="1">Supporto!K355</f>
        <v>Conformità</v>
      </c>
      <c r="E457" s="124"/>
      <c r="F457" s="163"/>
      <c r="G457" s="117"/>
      <c r="H457" s="116"/>
      <c r="I457" s="116"/>
      <c r="J457" s="116"/>
      <c r="K457" s="117"/>
      <c r="L457" s="117"/>
      <c r="M457" s="116"/>
      <c r="N457" s="116" t="s">
        <v>779</v>
      </c>
      <c r="O457" s="116" t="s">
        <v>779</v>
      </c>
      <c r="P457" s="95"/>
      <c r="Q457" s="95"/>
      <c r="R457" s="95"/>
      <c r="S457" s="95"/>
      <c r="T457" s="95"/>
      <c r="U457" s="95"/>
      <c r="V457" s="95"/>
      <c r="W457" s="95"/>
      <c r="X457" s="95"/>
      <c r="Y457" s="95"/>
    </row>
    <row r="458" spans="2:25" s="481" customFormat="1" x14ac:dyDescent="0.25">
      <c r="B458" s="155" t="str">
        <f ca="1">Supporto!F356</f>
        <v>IfcPile</v>
      </c>
      <c r="C458" s="147" t="str">
        <f ca="1">Supporto!H356</f>
        <v>ElementoDatiQualitativi</v>
      </c>
      <c r="D458" s="147" t="str">
        <f ca="1">Supporto!K356</f>
        <v>Portante</v>
      </c>
      <c r="E458" s="125"/>
      <c r="F458" s="162"/>
      <c r="G458" s="110"/>
      <c r="H458" s="109"/>
      <c r="I458" s="109" t="s">
        <v>779</v>
      </c>
      <c r="J458" s="109"/>
      <c r="K458" s="110" t="s">
        <v>779</v>
      </c>
      <c r="L458" s="121" t="s">
        <v>779</v>
      </c>
      <c r="M458" s="109" t="s">
        <v>779</v>
      </c>
      <c r="N458" s="109" t="s">
        <v>779</v>
      </c>
      <c r="O458" s="109" t="s">
        <v>779</v>
      </c>
      <c r="P458" s="95"/>
      <c r="Q458" s="95"/>
      <c r="R458" s="95"/>
      <c r="S458" s="95"/>
      <c r="T458" s="95"/>
      <c r="U458" s="95"/>
      <c r="V458" s="95"/>
      <c r="W458" s="95"/>
      <c r="X458" s="95"/>
      <c r="Y458" s="95"/>
    </row>
    <row r="459" spans="2:25" s="481" customFormat="1" x14ac:dyDescent="0.25">
      <c r="B459" s="155" t="str">
        <f ca="1">Supporto!F357</f>
        <v>IfcPile</v>
      </c>
      <c r="C459" s="148" t="str">
        <f ca="1">Supporto!H357</f>
        <v>ElementoCodifica</v>
      </c>
      <c r="D459" s="148" t="str">
        <f ca="1">Supporto!K357</f>
        <v>ClasseElementoTecnico</v>
      </c>
      <c r="E459" s="125"/>
      <c r="F459" s="162"/>
      <c r="G459" s="110"/>
      <c r="H459" s="109"/>
      <c r="I459" s="109" t="s">
        <v>779</v>
      </c>
      <c r="J459" s="109"/>
      <c r="K459" s="110" t="s">
        <v>779</v>
      </c>
      <c r="L459" s="109" t="s">
        <v>779</v>
      </c>
      <c r="M459" s="109" t="s">
        <v>779</v>
      </c>
      <c r="N459" s="109" t="s">
        <v>779</v>
      </c>
      <c r="O459" s="109" t="s">
        <v>779</v>
      </c>
      <c r="P459" s="95"/>
      <c r="Q459" s="95"/>
      <c r="R459" s="95"/>
      <c r="S459" s="95"/>
      <c r="T459" s="95"/>
      <c r="U459" s="95"/>
      <c r="V459" s="95"/>
      <c r="W459" s="95"/>
      <c r="X459" s="95"/>
      <c r="Y459" s="95"/>
    </row>
    <row r="460" spans="2:25" s="481" customFormat="1" x14ac:dyDescent="0.25">
      <c r="B460" s="155" t="str">
        <f ca="1">Supporto!F358</f>
        <v>IfcPile</v>
      </c>
      <c r="C460" s="149" t="str">
        <f ca="1">Supporto!H358</f>
        <v>ElementoFase</v>
      </c>
      <c r="D460" s="149" t="str">
        <f ca="1">Supporto!K358</f>
        <v>Stato</v>
      </c>
      <c r="E460" s="125"/>
      <c r="F460" s="162"/>
      <c r="G460" s="522"/>
      <c r="H460" s="514"/>
      <c r="I460" s="109" t="s">
        <v>779</v>
      </c>
      <c r="J460" s="109"/>
      <c r="K460" s="110" t="s">
        <v>779</v>
      </c>
      <c r="L460" s="116" t="s">
        <v>779</v>
      </c>
      <c r="M460" s="109" t="s">
        <v>779</v>
      </c>
      <c r="N460" s="109" t="s">
        <v>779</v>
      </c>
      <c r="O460" s="109" t="s">
        <v>779</v>
      </c>
      <c r="P460" s="95"/>
      <c r="Q460" s="95"/>
      <c r="R460" s="95"/>
      <c r="S460" s="95"/>
      <c r="T460" s="95"/>
      <c r="U460" s="95"/>
      <c r="V460" s="95"/>
      <c r="W460" s="95"/>
      <c r="X460" s="95"/>
      <c r="Y460" s="95"/>
    </row>
    <row r="461" spans="2:25" s="481" customFormat="1" hidden="1" x14ac:dyDescent="0.25">
      <c r="B461" s="113" t="str">
        <f ca="1">Supporto!F359</f>
        <v>IfcPile</v>
      </c>
      <c r="C461" s="148" t="str">
        <f ca="1">Supporto!H359</f>
        <v>ElementoDocumenti</v>
      </c>
      <c r="D461" s="148" t="str">
        <f ca="1">Supporto!K359</f>
        <v>DB</v>
      </c>
      <c r="E461" s="125"/>
      <c r="F461" s="162"/>
      <c r="G461" s="110"/>
      <c r="H461" s="109"/>
      <c r="I461" s="109"/>
      <c r="J461" s="109"/>
      <c r="K461" s="110"/>
      <c r="L461" s="110"/>
      <c r="M461" s="109"/>
      <c r="N461" s="109" t="s">
        <v>779</v>
      </c>
      <c r="O461" s="109" t="s">
        <v>779</v>
      </c>
      <c r="P461" s="95"/>
      <c r="Q461" s="95"/>
      <c r="R461" s="95"/>
      <c r="S461" s="95"/>
      <c r="T461" s="95"/>
      <c r="U461" s="95"/>
      <c r="V461" s="95"/>
      <c r="W461" s="95"/>
      <c r="X461" s="95"/>
      <c r="Y461" s="95"/>
    </row>
    <row r="462" spans="2:25" s="481" customFormat="1" hidden="1" x14ac:dyDescent="0.25">
      <c r="B462" s="113" t="str">
        <f ca="1">Supporto!F360</f>
        <v>IfcPile</v>
      </c>
      <c r="C462" s="148" t="str">
        <f ca="1">Supporto!H360</f>
        <v>ElementoDocumenti</v>
      </c>
      <c r="D462" s="148" t="str">
        <f ca="1">Supporto!K360</f>
        <v>Collaudo</v>
      </c>
      <c r="E462" s="125"/>
      <c r="F462" s="162"/>
      <c r="G462" s="110"/>
      <c r="H462" s="109"/>
      <c r="I462" s="109"/>
      <c r="J462" s="109"/>
      <c r="K462" s="110"/>
      <c r="L462" s="110"/>
      <c r="M462" s="109"/>
      <c r="N462" s="109" t="s">
        <v>779</v>
      </c>
      <c r="O462" s="109" t="s">
        <v>779</v>
      </c>
      <c r="P462" s="95"/>
      <c r="Q462" s="95"/>
      <c r="R462" s="95"/>
      <c r="S462" s="95"/>
      <c r="T462" s="95"/>
      <c r="U462" s="95"/>
      <c r="V462" s="95"/>
      <c r="W462" s="95"/>
      <c r="X462" s="95"/>
      <c r="Y462" s="95"/>
    </row>
    <row r="463" spans="2:25" s="481" customFormat="1" hidden="1" x14ac:dyDescent="0.25">
      <c r="B463" s="113" t="str">
        <f ca="1">Supporto!F361</f>
        <v>IfcPile</v>
      </c>
      <c r="C463" s="149" t="str">
        <f ca="1">Supporto!H361</f>
        <v>ElementoDocumenti</v>
      </c>
      <c r="D463" s="149" t="str">
        <f ca="1">Supporto!K361</f>
        <v>Conformità</v>
      </c>
      <c r="E463" s="124"/>
      <c r="F463" s="163"/>
      <c r="G463" s="117"/>
      <c r="H463" s="116"/>
      <c r="I463" s="116"/>
      <c r="J463" s="116"/>
      <c r="K463" s="117"/>
      <c r="L463" s="117"/>
      <c r="M463" s="116"/>
      <c r="N463" s="116" t="s">
        <v>779</v>
      </c>
      <c r="O463" s="116" t="s">
        <v>779</v>
      </c>
      <c r="P463" s="95"/>
      <c r="Q463" s="95"/>
      <c r="R463" s="95"/>
      <c r="S463" s="95"/>
      <c r="T463" s="95"/>
      <c r="U463" s="95"/>
      <c r="V463" s="95"/>
      <c r="W463" s="95"/>
      <c r="X463" s="95"/>
      <c r="Y463" s="95"/>
    </row>
    <row r="464" spans="2:25" s="481" customFormat="1" x14ac:dyDescent="0.25">
      <c r="B464" s="155" t="str">
        <f ca="1">Supporto!F362</f>
        <v>fastener</v>
      </c>
      <c r="C464" s="147" t="str">
        <f ca="1">Supporto!H362</f>
        <v>ElementoDatiQualitativi</v>
      </c>
      <c r="D464" s="147" t="str">
        <f ca="1">Supporto!K362</f>
        <v>Portante</v>
      </c>
      <c r="E464" s="125"/>
      <c r="F464" s="162"/>
      <c r="G464" s="110"/>
      <c r="H464" s="109"/>
      <c r="I464" s="109" t="s">
        <v>779</v>
      </c>
      <c r="J464" s="109"/>
      <c r="K464" s="110" t="s">
        <v>779</v>
      </c>
      <c r="L464" s="121" t="s">
        <v>779</v>
      </c>
      <c r="M464" s="109" t="s">
        <v>779</v>
      </c>
      <c r="N464" s="109" t="s">
        <v>779</v>
      </c>
      <c r="O464" s="109" t="s">
        <v>779</v>
      </c>
      <c r="P464" s="95"/>
      <c r="Q464" s="95"/>
      <c r="R464" s="95"/>
      <c r="S464" s="95"/>
      <c r="T464" s="95"/>
      <c r="U464" s="95"/>
      <c r="V464" s="95"/>
      <c r="W464" s="95"/>
      <c r="X464" s="95"/>
      <c r="Y464" s="95"/>
    </row>
    <row r="465" spans="2:25" s="481" customFormat="1" x14ac:dyDescent="0.25">
      <c r="B465" s="155" t="str">
        <f ca="1">Supporto!F363</f>
        <v>fastener</v>
      </c>
      <c r="C465" s="148" t="str">
        <f ca="1">Supporto!H363</f>
        <v>ElementoCodifica</v>
      </c>
      <c r="D465" s="148" t="str">
        <f ca="1">Supporto!K363</f>
        <v>ClasseElementoTecnico</v>
      </c>
      <c r="E465" s="125"/>
      <c r="F465" s="162"/>
      <c r="G465" s="110"/>
      <c r="H465" s="109"/>
      <c r="I465" s="109" t="s">
        <v>779</v>
      </c>
      <c r="J465" s="109"/>
      <c r="K465" s="110" t="s">
        <v>779</v>
      </c>
      <c r="L465" s="109" t="s">
        <v>779</v>
      </c>
      <c r="M465" s="109" t="s">
        <v>779</v>
      </c>
      <c r="N465" s="109" t="s">
        <v>779</v>
      </c>
      <c r="O465" s="109" t="s">
        <v>779</v>
      </c>
      <c r="P465" s="95"/>
      <c r="Q465" s="95"/>
      <c r="R465" s="95"/>
      <c r="S465" s="95"/>
      <c r="T465" s="95"/>
      <c r="U465" s="95"/>
      <c r="V465" s="95"/>
      <c r="W465" s="95"/>
      <c r="X465" s="95"/>
      <c r="Y465" s="95"/>
    </row>
    <row r="466" spans="2:25" s="481" customFormat="1" x14ac:dyDescent="0.25">
      <c r="B466" s="155" t="str">
        <f ca="1">Supporto!F364</f>
        <v>fastener</v>
      </c>
      <c r="C466" s="149" t="str">
        <f ca="1">Supporto!H364</f>
        <v>ElementoFase</v>
      </c>
      <c r="D466" s="149" t="str">
        <f ca="1">Supporto!K364</f>
        <v>Stato</v>
      </c>
      <c r="E466" s="125"/>
      <c r="F466" s="162"/>
      <c r="G466" s="522"/>
      <c r="H466" s="514"/>
      <c r="I466" s="109" t="s">
        <v>779</v>
      </c>
      <c r="J466" s="109"/>
      <c r="K466" s="110" t="s">
        <v>779</v>
      </c>
      <c r="L466" s="116" t="s">
        <v>779</v>
      </c>
      <c r="M466" s="109" t="s">
        <v>779</v>
      </c>
      <c r="N466" s="109" t="s">
        <v>779</v>
      </c>
      <c r="O466" s="109" t="s">
        <v>779</v>
      </c>
      <c r="P466" s="95"/>
      <c r="Q466" s="95"/>
      <c r="R466" s="95"/>
      <c r="S466" s="95"/>
      <c r="T466" s="95"/>
      <c r="U466" s="95"/>
      <c r="V466" s="95"/>
      <c r="W466" s="95"/>
      <c r="X466" s="95"/>
      <c r="Y466" s="95"/>
    </row>
    <row r="467" spans="2:25" s="481" customFormat="1" hidden="1" x14ac:dyDescent="0.25">
      <c r="B467" s="113" t="str">
        <f ca="1">Supporto!F365</f>
        <v>fastener</v>
      </c>
      <c r="C467" s="148" t="str">
        <f ca="1">Supporto!H365</f>
        <v>ElementoDocumenti</v>
      </c>
      <c r="D467" s="148" t="str">
        <f ca="1">Supporto!K365</f>
        <v>DB</v>
      </c>
      <c r="E467" s="125"/>
      <c r="F467" s="162"/>
      <c r="G467" s="110"/>
      <c r="H467" s="109"/>
      <c r="I467" s="109"/>
      <c r="J467" s="109"/>
      <c r="K467" s="110"/>
      <c r="L467" s="110"/>
      <c r="M467" s="109"/>
      <c r="N467" s="109" t="s">
        <v>779</v>
      </c>
      <c r="O467" s="109" t="s">
        <v>779</v>
      </c>
      <c r="P467" s="95"/>
      <c r="Q467" s="95"/>
      <c r="R467" s="95"/>
      <c r="S467" s="95"/>
      <c r="T467" s="95"/>
      <c r="U467" s="95"/>
      <c r="V467" s="95"/>
      <c r="W467" s="95"/>
      <c r="X467" s="95"/>
      <c r="Y467" s="95"/>
    </row>
    <row r="468" spans="2:25" s="481" customFormat="1" hidden="1" x14ac:dyDescent="0.25">
      <c r="B468" s="113" t="str">
        <f ca="1">Supporto!F366</f>
        <v>fastener</v>
      </c>
      <c r="C468" s="148" t="str">
        <f ca="1">Supporto!H366</f>
        <v>ElementoDocumenti</v>
      </c>
      <c r="D468" s="148" t="str">
        <f ca="1">Supporto!K366</f>
        <v>Collaudo</v>
      </c>
      <c r="E468" s="125"/>
      <c r="F468" s="162"/>
      <c r="G468" s="110"/>
      <c r="H468" s="109"/>
      <c r="I468" s="109"/>
      <c r="J468" s="109"/>
      <c r="K468" s="110"/>
      <c r="L468" s="110"/>
      <c r="M468" s="109"/>
      <c r="N468" s="109" t="s">
        <v>779</v>
      </c>
      <c r="O468" s="109" t="s">
        <v>779</v>
      </c>
      <c r="P468" s="95"/>
      <c r="Q468" s="95"/>
      <c r="R468" s="95"/>
      <c r="S468" s="95"/>
      <c r="T468" s="95"/>
      <c r="U468" s="95"/>
      <c r="V468" s="95"/>
      <c r="W468" s="95"/>
      <c r="X468" s="95"/>
      <c r="Y468" s="95"/>
    </row>
    <row r="469" spans="2:25" s="481" customFormat="1" hidden="1" x14ac:dyDescent="0.25">
      <c r="B469" s="115" t="str">
        <f ca="1">Supporto!F367</f>
        <v>fastener</v>
      </c>
      <c r="C469" s="149" t="str">
        <f ca="1">Supporto!H367</f>
        <v>ElementoDocumenti</v>
      </c>
      <c r="D469" s="149" t="str">
        <f ca="1">Supporto!K367</f>
        <v>Conformità</v>
      </c>
      <c r="E469" s="124"/>
      <c r="F469" s="163"/>
      <c r="G469" s="117"/>
      <c r="H469" s="116"/>
      <c r="I469" s="116"/>
      <c r="J469" s="116"/>
      <c r="K469" s="117"/>
      <c r="L469" s="117"/>
      <c r="M469" s="116"/>
      <c r="N469" s="116" t="s">
        <v>779</v>
      </c>
      <c r="O469" s="116" t="s">
        <v>779</v>
      </c>
      <c r="P469" s="95"/>
      <c r="Q469" s="95"/>
      <c r="R469" s="95"/>
      <c r="S469" s="95"/>
      <c r="T469" s="95"/>
      <c r="U469" s="95"/>
      <c r="V469" s="95"/>
      <c r="W469" s="95"/>
      <c r="X469" s="95"/>
      <c r="Y469" s="95"/>
    </row>
    <row r="470" spans="2:25" s="481" customFormat="1" hidden="1" x14ac:dyDescent="0.25">
      <c r="B470" s="113" t="str">
        <f ca="1">Supporto!F368</f>
        <v>IfcDistributionControlElement</v>
      </c>
      <c r="C470" s="148" t="str">
        <f ca="1">Supporto!H368</f>
        <v>ElementoDatiAnagrafici</v>
      </c>
      <c r="D470" s="148" t="str">
        <f ca="1">Supporto!K368</f>
        <v>Numero_di_serie</v>
      </c>
      <c r="E470" s="125"/>
      <c r="F470" s="162"/>
      <c r="G470" s="110"/>
      <c r="H470" s="109"/>
      <c r="I470" s="109"/>
      <c r="J470" s="109"/>
      <c r="K470" s="110"/>
      <c r="L470" s="110"/>
      <c r="M470" s="109"/>
      <c r="N470" s="109" t="s">
        <v>779</v>
      </c>
      <c r="O470" s="109" t="s">
        <v>779</v>
      </c>
      <c r="P470" s="95"/>
      <c r="Q470" s="95"/>
      <c r="R470" s="95"/>
      <c r="S470" s="95"/>
      <c r="T470" s="95"/>
      <c r="U470" s="95"/>
      <c r="V470" s="95"/>
      <c r="W470" s="95"/>
      <c r="X470" s="95"/>
      <c r="Y470" s="95"/>
    </row>
    <row r="471" spans="2:25" s="481" customFormat="1" hidden="1" x14ac:dyDescent="0.25">
      <c r="B471" s="113" t="str">
        <f ca="1">Supporto!F369</f>
        <v>IfcDistributionControlElement</v>
      </c>
      <c r="C471" s="148" t="str">
        <f ca="1">Supporto!H369</f>
        <v>ElementoDatiAnagrafici</v>
      </c>
      <c r="D471" s="148" t="str">
        <f ca="1">Supporto!K369</f>
        <v>Fornitore</v>
      </c>
      <c r="E471" s="125"/>
      <c r="F471" s="162"/>
      <c r="G471" s="110"/>
      <c r="H471" s="109"/>
      <c r="I471" s="109"/>
      <c r="J471" s="109"/>
      <c r="K471" s="110"/>
      <c r="L471" s="110"/>
      <c r="M471" s="109"/>
      <c r="N471" s="109" t="s">
        <v>779</v>
      </c>
      <c r="O471" s="109" t="s">
        <v>779</v>
      </c>
      <c r="P471" s="95"/>
      <c r="Q471" s="95"/>
      <c r="R471" s="95"/>
      <c r="S471" s="95"/>
      <c r="T471" s="95"/>
      <c r="U471" s="95"/>
      <c r="V471" s="95"/>
      <c r="W471" s="95"/>
      <c r="X471" s="95"/>
      <c r="Y471" s="95"/>
    </row>
    <row r="472" spans="2:25" s="481" customFormat="1" hidden="1" x14ac:dyDescent="0.25">
      <c r="B472" s="113" t="str">
        <f ca="1">Supporto!F370</f>
        <v>IfcDistributionControlElement</v>
      </c>
      <c r="C472" s="148" t="str">
        <f ca="1">Supporto!H370</f>
        <v>ElementoDatiAnagrafici</v>
      </c>
      <c r="D472" s="148" t="str">
        <f ca="1">Supporto!K370</f>
        <v>Installatore</v>
      </c>
      <c r="E472" s="125"/>
      <c r="F472" s="162"/>
      <c r="G472" s="110"/>
      <c r="H472" s="109"/>
      <c r="I472" s="109"/>
      <c r="J472" s="109"/>
      <c r="K472" s="110"/>
      <c r="L472" s="110"/>
      <c r="M472" s="109"/>
      <c r="N472" s="109" t="s">
        <v>779</v>
      </c>
      <c r="O472" s="109" t="s">
        <v>779</v>
      </c>
      <c r="P472" s="95"/>
      <c r="Q472" s="95"/>
      <c r="R472" s="95"/>
      <c r="S472" s="95"/>
      <c r="T472" s="95"/>
      <c r="U472" s="95"/>
      <c r="V472" s="95"/>
      <c r="W472" s="95"/>
      <c r="X472" s="95"/>
      <c r="Y472" s="95"/>
    </row>
    <row r="473" spans="2:25" s="481" customFormat="1" x14ac:dyDescent="0.25">
      <c r="B473" s="155" t="str">
        <f ca="1">Supporto!F371</f>
        <v>IfcDistributionControlElement</v>
      </c>
      <c r="C473" s="155" t="str">
        <f ca="1">Supporto!H371</f>
        <v>ElementoDatiAnagrafici</v>
      </c>
      <c r="D473" s="155" t="str">
        <f ca="1">Supporto!K371</f>
        <v>Descrizione</v>
      </c>
      <c r="E473" s="125"/>
      <c r="F473" s="162"/>
      <c r="G473" s="110"/>
      <c r="H473" s="109"/>
      <c r="I473" s="109" t="s">
        <v>779</v>
      </c>
      <c r="J473" s="109"/>
      <c r="K473" s="110" t="s">
        <v>779</v>
      </c>
      <c r="L473" s="135" t="s">
        <v>779</v>
      </c>
      <c r="M473" s="109" t="s">
        <v>779</v>
      </c>
      <c r="N473" s="109" t="s">
        <v>779</v>
      </c>
      <c r="O473" s="109" t="s">
        <v>779</v>
      </c>
      <c r="P473" s="95"/>
      <c r="Q473" s="95"/>
      <c r="R473" s="95"/>
      <c r="S473" s="95"/>
      <c r="T473" s="95"/>
      <c r="U473" s="95"/>
      <c r="V473" s="95"/>
      <c r="W473" s="95"/>
      <c r="X473" s="95"/>
      <c r="Y473" s="95"/>
    </row>
    <row r="474" spans="2:25" s="481" customFormat="1" hidden="1" x14ac:dyDescent="0.25">
      <c r="B474" s="113" t="str">
        <f ca="1">Supporto!F372</f>
        <v>IfcDistributionControlElement</v>
      </c>
      <c r="C474" s="148" t="str">
        <f ca="1">Supporto!H372</f>
        <v>ElementoDatiAnagrafici</v>
      </c>
      <c r="D474" s="148" t="str">
        <f ca="1">Supporto!K372</f>
        <v>Modello</v>
      </c>
      <c r="E474" s="125"/>
      <c r="F474" s="162"/>
      <c r="G474" s="110"/>
      <c r="H474" s="109"/>
      <c r="I474" s="109"/>
      <c r="J474" s="109"/>
      <c r="K474" s="110"/>
      <c r="L474" s="110"/>
      <c r="M474" s="109" t="s">
        <v>779</v>
      </c>
      <c r="N474" s="109" t="s">
        <v>779</v>
      </c>
      <c r="O474" s="109" t="s">
        <v>779</v>
      </c>
      <c r="P474" s="95"/>
      <c r="Q474" s="95"/>
      <c r="R474" s="95"/>
      <c r="S474" s="95"/>
      <c r="T474" s="95"/>
      <c r="U474" s="95"/>
      <c r="V474" s="95"/>
      <c r="W474" s="95"/>
      <c r="X474" s="95"/>
      <c r="Y474" s="95"/>
    </row>
    <row r="475" spans="2:25" s="481" customFormat="1" hidden="1" x14ac:dyDescent="0.25">
      <c r="B475" s="113" t="str">
        <f ca="1">Supporto!F373</f>
        <v>IfcDistributionControlElement</v>
      </c>
      <c r="C475" s="148" t="str">
        <f ca="1">Supporto!H373</f>
        <v>ElementoDatiAnagrafici</v>
      </c>
      <c r="D475" s="148" t="str">
        <f ca="1">Supporto!K373</f>
        <v>Produttore</v>
      </c>
      <c r="E475" s="125"/>
      <c r="F475" s="162"/>
      <c r="G475" s="110"/>
      <c r="H475" s="109"/>
      <c r="I475" s="109"/>
      <c r="J475" s="109"/>
      <c r="K475" s="110"/>
      <c r="L475" s="110"/>
      <c r="M475" s="109" t="s">
        <v>779</v>
      </c>
      <c r="N475" s="109" t="s">
        <v>779</v>
      </c>
      <c r="O475" s="109" t="s">
        <v>779</v>
      </c>
      <c r="P475" s="95"/>
      <c r="Q475" s="95"/>
      <c r="R475" s="95"/>
      <c r="S475" s="95"/>
      <c r="T475" s="95"/>
      <c r="U475" s="95"/>
      <c r="V475" s="95"/>
      <c r="W475" s="95"/>
      <c r="X475" s="95"/>
      <c r="Y475" s="95"/>
    </row>
    <row r="476" spans="2:25" s="481" customFormat="1" x14ac:dyDescent="0.25">
      <c r="B476" s="155" t="str">
        <f ca="1">Supporto!F374</f>
        <v>IfcDistributionControlElement</v>
      </c>
      <c r="C476" s="147" t="str">
        <f ca="1">Supporto!H374</f>
        <v>ElementoCodifica</v>
      </c>
      <c r="D476" s="147" t="str">
        <f ca="1">Supporto!K374</f>
        <v>ClasseElementoTecnico</v>
      </c>
      <c r="E476" s="125"/>
      <c r="F476" s="162"/>
      <c r="G476" s="110"/>
      <c r="H476" s="109"/>
      <c r="I476" s="109" t="s">
        <v>779</v>
      </c>
      <c r="J476" s="109"/>
      <c r="K476" s="110" t="s">
        <v>779</v>
      </c>
      <c r="L476" s="121" t="s">
        <v>779</v>
      </c>
      <c r="M476" s="109" t="s">
        <v>779</v>
      </c>
      <c r="N476" s="109" t="s">
        <v>779</v>
      </c>
      <c r="O476" s="109" t="s">
        <v>779</v>
      </c>
      <c r="P476" s="95"/>
      <c r="Q476" s="95"/>
      <c r="R476" s="95"/>
      <c r="S476" s="95"/>
      <c r="T476" s="95"/>
      <c r="U476" s="95"/>
      <c r="V476" s="95"/>
      <c r="W476" s="95"/>
      <c r="X476" s="95"/>
      <c r="Y476" s="95"/>
    </row>
    <row r="477" spans="2:25" s="481" customFormat="1" x14ac:dyDescent="0.25">
      <c r="B477" s="155" t="str">
        <f ca="1">Supporto!F375</f>
        <v>IfcDistributionControlElement</v>
      </c>
      <c r="C477" s="149" t="str">
        <f ca="1">Supporto!H375</f>
        <v>ElementoFase</v>
      </c>
      <c r="D477" s="149" t="str">
        <f ca="1">Supporto!K375</f>
        <v>Stato</v>
      </c>
      <c r="E477" s="125"/>
      <c r="F477" s="162"/>
      <c r="G477" s="522"/>
      <c r="H477" s="514"/>
      <c r="I477" s="109" t="s">
        <v>779</v>
      </c>
      <c r="J477" s="109"/>
      <c r="K477" s="110" t="s">
        <v>779</v>
      </c>
      <c r="L477" s="116" t="s">
        <v>779</v>
      </c>
      <c r="M477" s="109" t="s">
        <v>779</v>
      </c>
      <c r="N477" s="109" t="s">
        <v>779</v>
      </c>
      <c r="O477" s="109" t="s">
        <v>779</v>
      </c>
      <c r="P477" s="95"/>
      <c r="Q477" s="95"/>
      <c r="R477" s="95"/>
      <c r="S477" s="95"/>
      <c r="T477" s="95"/>
      <c r="U477" s="95"/>
      <c r="V477" s="95"/>
      <c r="W477" s="95"/>
      <c r="X477" s="95"/>
      <c r="Y477" s="95"/>
    </row>
    <row r="478" spans="2:25" s="481" customFormat="1" hidden="1" x14ac:dyDescent="0.25">
      <c r="B478" s="113" t="str">
        <f ca="1">Supporto!F376</f>
        <v>IfcDistributionControlElement</v>
      </c>
      <c r="C478" s="148" t="str">
        <f ca="1">Supporto!H376</f>
        <v>ElementoDocumenti</v>
      </c>
      <c r="D478" s="148" t="str">
        <f ca="1">Supporto!K376</f>
        <v>MUM</v>
      </c>
      <c r="E478" s="125"/>
      <c r="F478" s="162"/>
      <c r="G478" s="110"/>
      <c r="H478" s="109" t="s">
        <v>779</v>
      </c>
      <c r="I478" s="514"/>
      <c r="J478" s="109"/>
      <c r="K478" s="110"/>
      <c r="L478" s="110"/>
      <c r="M478" s="109"/>
      <c r="N478" s="109" t="s">
        <v>779</v>
      </c>
      <c r="O478" s="109" t="s">
        <v>779</v>
      </c>
      <c r="P478" s="95"/>
      <c r="Q478" s="95"/>
      <c r="R478" s="95"/>
      <c r="S478" s="95"/>
      <c r="T478" s="95"/>
      <c r="U478" s="95"/>
      <c r="V478" s="95"/>
      <c r="W478" s="95"/>
      <c r="X478" s="95"/>
      <c r="Y478" s="95"/>
    </row>
    <row r="479" spans="2:25" s="481" customFormat="1" hidden="1" x14ac:dyDescent="0.25">
      <c r="B479" s="113" t="str">
        <f ca="1">Supporto!F377</f>
        <v>IfcDistributionControlElement</v>
      </c>
      <c r="C479" s="148" t="str">
        <f ca="1">Supporto!H377</f>
        <v>ElementoDocumenti</v>
      </c>
      <c r="D479" s="148" t="str">
        <f ca="1">Supporto!K377</f>
        <v>SchedaTecnica</v>
      </c>
      <c r="E479" s="125"/>
      <c r="F479" s="162"/>
      <c r="G479" s="110"/>
      <c r="H479" s="109" t="s">
        <v>779</v>
      </c>
      <c r="I479" s="109"/>
      <c r="J479" s="109"/>
      <c r="K479" s="110"/>
      <c r="L479" s="110"/>
      <c r="M479" s="109" t="s">
        <v>779</v>
      </c>
      <c r="N479" s="109" t="s">
        <v>779</v>
      </c>
      <c r="O479" s="109" t="s">
        <v>779</v>
      </c>
      <c r="P479" s="95"/>
      <c r="Q479" s="95"/>
      <c r="R479" s="95"/>
      <c r="S479" s="95"/>
      <c r="T479" s="95"/>
      <c r="U479" s="95"/>
      <c r="V479" s="95"/>
      <c r="W479" s="95"/>
      <c r="X479" s="95"/>
      <c r="Y479" s="95"/>
    </row>
    <row r="480" spans="2:25" s="481" customFormat="1" hidden="1" x14ac:dyDescent="0.25">
      <c r="B480" s="113" t="str">
        <f ca="1">Supporto!F378</f>
        <v>IfcDistributionControlElement</v>
      </c>
      <c r="C480" s="148" t="str">
        <f ca="1">Supporto!H378</f>
        <v>ElementoDocumenti</v>
      </c>
      <c r="D480" s="148" t="str">
        <f ca="1">Supporto!K378</f>
        <v>Website</v>
      </c>
      <c r="E480" s="125"/>
      <c r="F480" s="162"/>
      <c r="G480" s="110"/>
      <c r="H480" s="109" t="s">
        <v>779</v>
      </c>
      <c r="I480" s="109"/>
      <c r="J480" s="109"/>
      <c r="K480" s="110"/>
      <c r="L480" s="110"/>
      <c r="M480" s="109" t="s">
        <v>779</v>
      </c>
      <c r="N480" s="109" t="s">
        <v>779</v>
      </c>
      <c r="O480" s="109" t="s">
        <v>779</v>
      </c>
      <c r="P480" s="95"/>
      <c r="Q480" s="95"/>
      <c r="R480" s="95"/>
      <c r="S480" s="95"/>
      <c r="T480" s="95"/>
      <c r="U480" s="95"/>
      <c r="V480" s="95"/>
      <c r="W480" s="95"/>
      <c r="X480" s="95"/>
      <c r="Y480" s="95"/>
    </row>
    <row r="481" spans="2:25" s="481" customFormat="1" hidden="1" x14ac:dyDescent="0.25">
      <c r="B481" s="113" t="str">
        <f ca="1">Supporto!F379</f>
        <v>IfcDistributionControlElement</v>
      </c>
      <c r="C481" s="148" t="str">
        <f ca="1">Supporto!H379</f>
        <v>ElementoDocumenti</v>
      </c>
      <c r="D481" s="148" t="str">
        <f ca="1">Supporto!K379</f>
        <v>DB</v>
      </c>
      <c r="E481" s="125"/>
      <c r="F481" s="162"/>
      <c r="G481" s="110"/>
      <c r="H481" s="109"/>
      <c r="I481" s="109"/>
      <c r="J481" s="109"/>
      <c r="K481" s="110"/>
      <c r="L481" s="110"/>
      <c r="M481" s="109"/>
      <c r="N481" s="109" t="s">
        <v>779</v>
      </c>
      <c r="O481" s="109" t="s">
        <v>779</v>
      </c>
      <c r="P481" s="95"/>
      <c r="Q481" s="95"/>
      <c r="R481" s="95"/>
      <c r="S481" s="95"/>
      <c r="T481" s="95"/>
      <c r="U481" s="95"/>
      <c r="V481" s="95"/>
      <c r="W481" s="95"/>
      <c r="X481" s="95"/>
      <c r="Y481" s="95"/>
    </row>
    <row r="482" spans="2:25" s="481" customFormat="1" hidden="1" x14ac:dyDescent="0.25">
      <c r="B482" s="113" t="str">
        <f ca="1">Supporto!F380</f>
        <v>IfcDistributionControlElement</v>
      </c>
      <c r="C482" s="148" t="str">
        <f ca="1">Supporto!H380</f>
        <v>ElementoDocumenti</v>
      </c>
      <c r="D482" s="148" t="str">
        <f ca="1">Supporto!K380</f>
        <v>CertProd</v>
      </c>
      <c r="E482" s="125"/>
      <c r="F482" s="162"/>
      <c r="G482" s="110"/>
      <c r="H482" s="109"/>
      <c r="I482" s="109"/>
      <c r="J482" s="109"/>
      <c r="K482" s="110"/>
      <c r="L482" s="110"/>
      <c r="M482" s="109" t="s">
        <v>779</v>
      </c>
      <c r="N482" s="109" t="s">
        <v>779</v>
      </c>
      <c r="O482" s="109" t="s">
        <v>779</v>
      </c>
      <c r="P482" s="95"/>
      <c r="Q482" s="95"/>
      <c r="R482" s="95"/>
      <c r="S482" s="95"/>
      <c r="T482" s="95"/>
      <c r="U482" s="95"/>
      <c r="V482" s="95"/>
      <c r="W482" s="95"/>
      <c r="X482" s="95"/>
      <c r="Y482" s="95"/>
    </row>
    <row r="483" spans="2:25" s="481" customFormat="1" hidden="1" x14ac:dyDescent="0.25">
      <c r="B483" s="113" t="str">
        <f ca="1">Supporto!F381</f>
        <v>IfcDistributionControlElement</v>
      </c>
      <c r="C483" s="148" t="str">
        <f ca="1">Supporto!H381</f>
        <v>ElementoDocumenti</v>
      </c>
      <c r="D483" s="148" t="str">
        <f ca="1">Supporto!K381</f>
        <v>SertSupl</v>
      </c>
      <c r="E483" s="125"/>
      <c r="F483" s="162"/>
      <c r="G483" s="110"/>
      <c r="H483" s="109"/>
      <c r="I483" s="109"/>
      <c r="J483" s="109"/>
      <c r="K483" s="110"/>
      <c r="L483" s="110"/>
      <c r="M483" s="109"/>
      <c r="N483" s="109" t="s">
        <v>779</v>
      </c>
      <c r="O483" s="109" t="s">
        <v>779</v>
      </c>
      <c r="P483" s="95"/>
      <c r="Q483" s="95"/>
      <c r="R483" s="95"/>
      <c r="S483" s="95"/>
      <c r="T483" s="95"/>
      <c r="U483" s="95"/>
      <c r="V483" s="95"/>
      <c r="W483" s="95"/>
      <c r="X483" s="95"/>
      <c r="Y483" s="95"/>
    </row>
    <row r="484" spans="2:25" s="481" customFormat="1" hidden="1" x14ac:dyDescent="0.25">
      <c r="B484" s="113" t="str">
        <f ca="1">Supporto!F382</f>
        <v>IfcDistributionControlElement</v>
      </c>
      <c r="C484" s="148" t="str">
        <f ca="1">Supporto!H382</f>
        <v>ElementoDocumenti</v>
      </c>
      <c r="D484" s="148" t="str">
        <f ca="1">Supporto!K382</f>
        <v>CertOmo</v>
      </c>
      <c r="E484" s="125"/>
      <c r="F484" s="162"/>
      <c r="G484" s="110"/>
      <c r="H484" s="109" t="s">
        <v>779</v>
      </c>
      <c r="I484" s="109"/>
      <c r="J484" s="109"/>
      <c r="K484" s="110"/>
      <c r="L484" s="110"/>
      <c r="M484" s="109"/>
      <c r="N484" s="109" t="s">
        <v>779</v>
      </c>
      <c r="O484" s="109" t="s">
        <v>779</v>
      </c>
      <c r="P484" s="95"/>
      <c r="Q484" s="95"/>
      <c r="R484" s="95"/>
      <c r="S484" s="95"/>
      <c r="T484" s="95"/>
      <c r="U484" s="95"/>
      <c r="V484" s="95"/>
      <c r="W484" s="95"/>
      <c r="X484" s="95"/>
      <c r="Y484" s="95"/>
    </row>
    <row r="485" spans="2:25" s="481" customFormat="1" hidden="1" x14ac:dyDescent="0.25">
      <c r="B485" s="113" t="str">
        <f ca="1">Supporto!F383</f>
        <v>IfcDistributionControlElement</v>
      </c>
      <c r="C485" s="148" t="str">
        <f ca="1">Supporto!H383</f>
        <v>ElementoDocumenti</v>
      </c>
      <c r="D485" s="148" t="str">
        <f ca="1">Supporto!K383</f>
        <v>SchedaMontaggio</v>
      </c>
      <c r="E485" s="125"/>
      <c r="F485" s="162"/>
      <c r="G485" s="110"/>
      <c r="H485" s="109"/>
      <c r="I485" s="109"/>
      <c r="J485" s="109"/>
      <c r="K485" s="110"/>
      <c r="L485" s="110"/>
      <c r="M485" s="109"/>
      <c r="N485" s="109" t="s">
        <v>779</v>
      </c>
      <c r="O485" s="109" t="s">
        <v>779</v>
      </c>
      <c r="P485" s="95"/>
      <c r="Q485" s="95"/>
      <c r="R485" s="95"/>
      <c r="S485" s="95"/>
      <c r="T485" s="95"/>
      <c r="U485" s="95"/>
      <c r="V485" s="95"/>
      <c r="W485" s="95"/>
      <c r="X485" s="95"/>
      <c r="Y485" s="95"/>
    </row>
    <row r="486" spans="2:25" s="481" customFormat="1" hidden="1" x14ac:dyDescent="0.25">
      <c r="B486" s="113" t="str">
        <f ca="1">Supporto!F384</f>
        <v>IfcDistributionControlElement</v>
      </c>
      <c r="C486" s="148" t="str">
        <f ca="1">Supporto!H384</f>
        <v>ElementoDocumenti</v>
      </c>
      <c r="D486" s="148" t="str">
        <f ca="1">Supporto!K384</f>
        <v>Installazione</v>
      </c>
      <c r="E486" s="125"/>
      <c r="F486" s="162"/>
      <c r="G486" s="110"/>
      <c r="H486" s="109"/>
      <c r="I486" s="109"/>
      <c r="J486" s="109"/>
      <c r="K486" s="110"/>
      <c r="L486" s="110"/>
      <c r="M486" s="109"/>
      <c r="N486" s="109" t="s">
        <v>779</v>
      </c>
      <c r="O486" s="109" t="s">
        <v>779</v>
      </c>
      <c r="P486" s="95"/>
      <c r="Q486" s="95"/>
      <c r="R486" s="95"/>
      <c r="S486" s="95"/>
      <c r="T486" s="95"/>
      <c r="U486" s="95"/>
      <c r="V486" s="95"/>
      <c r="W486" s="95"/>
      <c r="X486" s="95"/>
      <c r="Y486" s="95"/>
    </row>
    <row r="487" spans="2:25" s="481" customFormat="1" hidden="1" x14ac:dyDescent="0.25">
      <c r="B487" s="113" t="str">
        <f ca="1">Supporto!F385</f>
        <v>IfcDistributionControlElement</v>
      </c>
      <c r="C487" s="148" t="str">
        <f ca="1">Supporto!H385</f>
        <v>ElementoDocumenti</v>
      </c>
      <c r="D487" s="148" t="str">
        <f ca="1">Supporto!K385</f>
        <v>MatSupp</v>
      </c>
      <c r="E487" s="125"/>
      <c r="F487" s="162"/>
      <c r="G487" s="110"/>
      <c r="H487" s="109"/>
      <c r="I487" s="109"/>
      <c r="J487" s="109"/>
      <c r="K487" s="110"/>
      <c r="L487" s="110"/>
      <c r="M487" s="109"/>
      <c r="N487" s="109" t="s">
        <v>779</v>
      </c>
      <c r="O487" s="109" t="s">
        <v>779</v>
      </c>
      <c r="P487" s="95"/>
      <c r="Q487" s="95"/>
      <c r="R487" s="95"/>
      <c r="S487" s="95"/>
      <c r="T487" s="95"/>
      <c r="U487" s="95"/>
      <c r="V487" s="95"/>
      <c r="W487" s="95"/>
      <c r="X487" s="95"/>
      <c r="Y487" s="95"/>
    </row>
    <row r="488" spans="2:25" s="481" customFormat="1" hidden="1" x14ac:dyDescent="0.25">
      <c r="B488" s="113" t="str">
        <f ca="1">Supporto!F386</f>
        <v>IfcDistributionControlElement</v>
      </c>
      <c r="C488" s="148" t="str">
        <f ca="1">Supporto!H386</f>
        <v>ElementoDocumenti</v>
      </c>
      <c r="D488" s="148" t="str">
        <f ca="1">Supporto!K386</f>
        <v>Collaudo</v>
      </c>
      <c r="E488" s="125"/>
      <c r="F488" s="162"/>
      <c r="G488" s="110"/>
      <c r="H488" s="109"/>
      <c r="I488" s="109"/>
      <c r="J488" s="109"/>
      <c r="K488" s="110"/>
      <c r="L488" s="110"/>
      <c r="M488" s="109"/>
      <c r="N488" s="109" t="s">
        <v>779</v>
      </c>
      <c r="O488" s="109" t="s">
        <v>779</v>
      </c>
      <c r="P488" s="95"/>
      <c r="Q488" s="95"/>
      <c r="R488" s="95"/>
      <c r="S488" s="95"/>
      <c r="T488" s="95"/>
      <c r="U488" s="95"/>
      <c r="V488" s="95"/>
      <c r="W488" s="95"/>
      <c r="X488" s="95"/>
      <c r="Y488" s="95"/>
    </row>
    <row r="489" spans="2:25" s="481" customFormat="1" hidden="1" x14ac:dyDescent="0.25">
      <c r="B489" s="113" t="str">
        <f ca="1">Supporto!F387</f>
        <v>IfcDistributionControlElement</v>
      </c>
      <c r="C489" s="149" t="str">
        <f ca="1">Supporto!H387</f>
        <v>ElementoDocumenti</v>
      </c>
      <c r="D489" s="149" t="str">
        <f ca="1">Supporto!K387</f>
        <v>Conformità</v>
      </c>
      <c r="E489" s="124"/>
      <c r="F489" s="163"/>
      <c r="G489" s="117"/>
      <c r="H489" s="116"/>
      <c r="I489" s="116"/>
      <c r="J489" s="116"/>
      <c r="K489" s="117"/>
      <c r="L489" s="117"/>
      <c r="M489" s="116"/>
      <c r="N489" s="116" t="s">
        <v>779</v>
      </c>
      <c r="O489" s="116" t="s">
        <v>779</v>
      </c>
      <c r="P489" s="95"/>
      <c r="Q489" s="95"/>
      <c r="R489" s="95"/>
      <c r="S489" s="95"/>
      <c r="T489" s="95"/>
      <c r="U489" s="95"/>
      <c r="V489" s="95"/>
      <c r="W489" s="95"/>
      <c r="X489" s="95"/>
      <c r="Y489" s="95"/>
    </row>
    <row r="490" spans="2:25" s="481" customFormat="1" x14ac:dyDescent="0.25">
      <c r="B490" s="155" t="str">
        <f ca="1">Supporto!F388</f>
        <v>IfcDistributionChamberElement</v>
      </c>
      <c r="C490" s="147" t="str">
        <f ca="1">Supporto!H388</f>
        <v>ElementoCodifica</v>
      </c>
      <c r="D490" s="147" t="str">
        <f ca="1">Supporto!K388</f>
        <v>ClasseElementoTecnico</v>
      </c>
      <c r="E490" s="523"/>
      <c r="F490" s="524"/>
      <c r="G490" s="122"/>
      <c r="H490" s="121"/>
      <c r="I490" s="121" t="s">
        <v>779</v>
      </c>
      <c r="J490" s="121"/>
      <c r="K490" s="122" t="s">
        <v>779</v>
      </c>
      <c r="L490" s="121" t="s">
        <v>779</v>
      </c>
      <c r="M490" s="121" t="s">
        <v>779</v>
      </c>
      <c r="N490" s="121" t="s">
        <v>779</v>
      </c>
      <c r="O490" s="121" t="s">
        <v>779</v>
      </c>
      <c r="P490" s="95"/>
      <c r="Q490" s="95"/>
      <c r="R490" s="95"/>
      <c r="S490" s="95"/>
      <c r="T490" s="95"/>
      <c r="U490" s="95"/>
      <c r="V490" s="95"/>
      <c r="W490" s="95"/>
      <c r="X490" s="95"/>
      <c r="Y490" s="95"/>
    </row>
    <row r="491" spans="2:25" s="481" customFormat="1" x14ac:dyDescent="0.25">
      <c r="B491" s="155" t="str">
        <f ca="1">Supporto!F389</f>
        <v>IfcDistributionChamberElement</v>
      </c>
      <c r="C491" s="149" t="str">
        <f ca="1">Supporto!H389</f>
        <v>ElementoFase</v>
      </c>
      <c r="D491" s="149" t="str">
        <f ca="1">Supporto!K389</f>
        <v>Stato</v>
      </c>
      <c r="E491" s="125"/>
      <c r="F491" s="162"/>
      <c r="G491" s="522"/>
      <c r="H491" s="514"/>
      <c r="I491" s="109" t="s">
        <v>779</v>
      </c>
      <c r="J491" s="109"/>
      <c r="K491" s="110" t="s">
        <v>779</v>
      </c>
      <c r="L491" s="116" t="s">
        <v>779</v>
      </c>
      <c r="M491" s="109" t="s">
        <v>779</v>
      </c>
      <c r="N491" s="109" t="s">
        <v>779</v>
      </c>
      <c r="O491" s="109" t="s">
        <v>779</v>
      </c>
      <c r="P491" s="95"/>
      <c r="Q491" s="95"/>
      <c r="R491" s="95"/>
      <c r="S491" s="95"/>
      <c r="T491" s="95"/>
      <c r="U491" s="95"/>
      <c r="V491" s="95"/>
      <c r="W491" s="95"/>
      <c r="X491" s="95"/>
      <c r="Y491" s="95"/>
    </row>
    <row r="492" spans="2:25" s="481" customFormat="1" hidden="1" x14ac:dyDescent="0.25">
      <c r="B492" s="115" t="str">
        <f ca="1">Supporto!F390</f>
        <v>IfcDistributionChamberElement</v>
      </c>
      <c r="C492" s="149" t="str">
        <f ca="1">Supporto!H390</f>
        <v>ElementoDocumenti</v>
      </c>
      <c r="D492" s="149" t="str">
        <f ca="1">Supporto!K390</f>
        <v>DB</v>
      </c>
      <c r="E492" s="124"/>
      <c r="F492" s="163"/>
      <c r="G492" s="117"/>
      <c r="H492" s="116"/>
      <c r="I492" s="116"/>
      <c r="J492" s="116"/>
      <c r="K492" s="117"/>
      <c r="L492" s="117"/>
      <c r="M492" s="116"/>
      <c r="N492" s="116" t="s">
        <v>779</v>
      </c>
      <c r="O492" s="116" t="s">
        <v>779</v>
      </c>
      <c r="P492" s="95"/>
      <c r="Q492" s="95"/>
      <c r="R492" s="95"/>
      <c r="S492" s="95"/>
      <c r="T492" s="95"/>
      <c r="U492" s="95"/>
      <c r="V492" s="95"/>
      <c r="W492" s="95"/>
      <c r="X492" s="95"/>
      <c r="Y492" s="95"/>
    </row>
    <row r="493" spans="2:25" s="481" customFormat="1" hidden="1" x14ac:dyDescent="0.25">
      <c r="B493" s="113" t="str">
        <f ca="1">Supporto!F391</f>
        <v>IfcEnergyConversionDevice</v>
      </c>
      <c r="C493" s="148" t="str">
        <f ca="1">Supporto!H391</f>
        <v>ElementoDatiAnagrafici</v>
      </c>
      <c r="D493" s="148" t="str">
        <f ca="1">Supporto!K391</f>
        <v>Numero_di_serie</v>
      </c>
      <c r="E493" s="125"/>
      <c r="F493" s="162"/>
      <c r="G493" s="110"/>
      <c r="H493" s="109"/>
      <c r="I493" s="109"/>
      <c r="J493" s="109"/>
      <c r="K493" s="110"/>
      <c r="L493" s="110"/>
      <c r="M493" s="109"/>
      <c r="N493" s="109" t="s">
        <v>779</v>
      </c>
      <c r="O493" s="109" t="s">
        <v>779</v>
      </c>
      <c r="P493" s="95"/>
      <c r="Q493" s="95"/>
      <c r="R493" s="95"/>
      <c r="S493" s="95"/>
      <c r="T493" s="95"/>
      <c r="U493" s="95"/>
      <c r="V493" s="95"/>
      <c r="W493" s="95"/>
      <c r="X493" s="95"/>
      <c r="Y493" s="95"/>
    </row>
    <row r="494" spans="2:25" s="481" customFormat="1" hidden="1" x14ac:dyDescent="0.25">
      <c r="B494" s="113" t="str">
        <f ca="1">Supporto!F392</f>
        <v>IfcEnergyConversionDevice</v>
      </c>
      <c r="C494" s="148" t="str">
        <f ca="1">Supporto!H392</f>
        <v>ElementoDatiAnagrafici</v>
      </c>
      <c r="D494" s="148" t="str">
        <f ca="1">Supporto!K392</f>
        <v>Fornitore</v>
      </c>
      <c r="E494" s="125"/>
      <c r="F494" s="162"/>
      <c r="G494" s="110"/>
      <c r="H494" s="109"/>
      <c r="I494" s="109"/>
      <c r="J494" s="109"/>
      <c r="K494" s="110"/>
      <c r="L494" s="110"/>
      <c r="M494" s="109"/>
      <c r="N494" s="109" t="s">
        <v>779</v>
      </c>
      <c r="O494" s="109" t="s">
        <v>779</v>
      </c>
      <c r="P494" s="95"/>
      <c r="Q494" s="95"/>
      <c r="R494" s="95"/>
      <c r="S494" s="95"/>
      <c r="T494" s="95"/>
      <c r="U494" s="95"/>
      <c r="V494" s="95"/>
      <c r="W494" s="95"/>
      <c r="X494" s="95"/>
      <c r="Y494" s="95"/>
    </row>
    <row r="495" spans="2:25" s="481" customFormat="1" hidden="1" x14ac:dyDescent="0.25">
      <c r="B495" s="113" t="str">
        <f ca="1">Supporto!F393</f>
        <v>IfcEnergyConversionDevice</v>
      </c>
      <c r="C495" s="148" t="str">
        <f ca="1">Supporto!H393</f>
        <v>ElementoDatiAnagrafici</v>
      </c>
      <c r="D495" s="148" t="str">
        <f ca="1">Supporto!K393</f>
        <v>Installatore</v>
      </c>
      <c r="E495" s="125"/>
      <c r="F495" s="162"/>
      <c r="G495" s="522"/>
      <c r="H495" s="109"/>
      <c r="I495" s="109"/>
      <c r="J495" s="109"/>
      <c r="K495" s="110"/>
      <c r="L495" s="110"/>
      <c r="M495" s="109"/>
      <c r="N495" s="109" t="s">
        <v>779</v>
      </c>
      <c r="O495" s="109" t="s">
        <v>779</v>
      </c>
      <c r="P495" s="95"/>
      <c r="Q495" s="95"/>
      <c r="R495" s="95"/>
      <c r="S495" s="95"/>
      <c r="T495" s="95"/>
      <c r="U495" s="95"/>
      <c r="V495" s="95"/>
      <c r="W495" s="95"/>
      <c r="X495" s="95"/>
      <c r="Y495" s="95"/>
    </row>
    <row r="496" spans="2:25" s="481" customFormat="1" x14ac:dyDescent="0.25">
      <c r="B496" s="155" t="str">
        <f ca="1">Supporto!F394</f>
        <v>IfcEnergyConversionDevice</v>
      </c>
      <c r="C496" s="155" t="str">
        <f ca="1">Supporto!H394</f>
        <v>ElementoDatiAnagrafici</v>
      </c>
      <c r="D496" s="155" t="str">
        <f ca="1">Supporto!K394</f>
        <v>Descrizione</v>
      </c>
      <c r="E496" s="125"/>
      <c r="F496" s="162"/>
      <c r="G496" s="522"/>
      <c r="H496" s="109"/>
      <c r="I496" s="109" t="s">
        <v>779</v>
      </c>
      <c r="J496" s="109"/>
      <c r="K496" s="110" t="s">
        <v>779</v>
      </c>
      <c r="L496" s="135" t="s">
        <v>779</v>
      </c>
      <c r="M496" s="109" t="s">
        <v>779</v>
      </c>
      <c r="N496" s="109" t="s">
        <v>779</v>
      </c>
      <c r="O496" s="109" t="s">
        <v>779</v>
      </c>
      <c r="P496" s="95"/>
      <c r="Q496" s="95"/>
      <c r="R496" s="95"/>
      <c r="S496" s="95"/>
      <c r="T496" s="95"/>
      <c r="U496" s="95"/>
      <c r="V496" s="95"/>
      <c r="W496" s="95"/>
      <c r="X496" s="95"/>
      <c r="Y496" s="95"/>
    </row>
    <row r="497" spans="2:25" s="481" customFormat="1" hidden="1" x14ac:dyDescent="0.25">
      <c r="B497" s="113" t="str">
        <f ca="1">Supporto!F395</f>
        <v>IfcEnergyConversionDevice</v>
      </c>
      <c r="C497" s="148" t="str">
        <f ca="1">Supporto!H395</f>
        <v>ElementoDatiAnagrafici</v>
      </c>
      <c r="D497" s="148" t="str">
        <f ca="1">Supporto!K395</f>
        <v>Modello</v>
      </c>
      <c r="E497" s="125"/>
      <c r="F497" s="162"/>
      <c r="G497" s="522"/>
      <c r="H497" s="109"/>
      <c r="I497" s="109"/>
      <c r="J497" s="109"/>
      <c r="K497" s="110"/>
      <c r="L497" s="110"/>
      <c r="M497" s="109" t="s">
        <v>779</v>
      </c>
      <c r="N497" s="109" t="s">
        <v>779</v>
      </c>
      <c r="O497" s="109" t="s">
        <v>779</v>
      </c>
      <c r="P497" s="95"/>
      <c r="Q497" s="95"/>
      <c r="R497" s="95"/>
      <c r="S497" s="95"/>
      <c r="T497" s="95"/>
      <c r="U497" s="95"/>
      <c r="V497" s="95"/>
      <c r="W497" s="95"/>
      <c r="X497" s="95"/>
      <c r="Y497" s="95"/>
    </row>
    <row r="498" spans="2:25" s="481" customFormat="1" hidden="1" x14ac:dyDescent="0.25">
      <c r="B498" s="113" t="str">
        <f ca="1">Supporto!F396</f>
        <v>IfcEnergyConversionDevice</v>
      </c>
      <c r="C498" s="148" t="str">
        <f ca="1">Supporto!H396</f>
        <v>ElementoDatiAnagrafici</v>
      </c>
      <c r="D498" s="148" t="str">
        <f ca="1">Supporto!K396</f>
        <v>Produttore</v>
      </c>
      <c r="E498" s="125"/>
      <c r="F498" s="162"/>
      <c r="G498" s="522"/>
      <c r="H498" s="109"/>
      <c r="I498" s="109"/>
      <c r="J498" s="109"/>
      <c r="K498" s="110"/>
      <c r="L498" s="110"/>
      <c r="M498" s="109" t="s">
        <v>779</v>
      </c>
      <c r="N498" s="109" t="s">
        <v>779</v>
      </c>
      <c r="O498" s="109" t="s">
        <v>779</v>
      </c>
      <c r="P498" s="95"/>
      <c r="Q498" s="95"/>
      <c r="R498" s="95"/>
      <c r="S498" s="95"/>
      <c r="T498" s="95"/>
      <c r="U498" s="95"/>
      <c r="V498" s="95"/>
      <c r="W498" s="95"/>
      <c r="X498" s="95"/>
      <c r="Y498" s="95"/>
    </row>
    <row r="499" spans="2:25" s="481" customFormat="1" x14ac:dyDescent="0.25">
      <c r="B499" s="155" t="str">
        <f ca="1">Supporto!F397</f>
        <v>IfcEnergyConversionDevice</v>
      </c>
      <c r="C499" s="147" t="str">
        <f ca="1">Supporto!H397</f>
        <v>ElementoCodifica</v>
      </c>
      <c r="D499" s="147" t="str">
        <f ca="1">Supporto!K397</f>
        <v>ClasseElementoTecnico</v>
      </c>
      <c r="E499" s="125"/>
      <c r="F499" s="162"/>
      <c r="G499" s="522"/>
      <c r="H499" s="109"/>
      <c r="I499" s="109" t="s">
        <v>779</v>
      </c>
      <c r="J499" s="514"/>
      <c r="K499" s="110" t="s">
        <v>779</v>
      </c>
      <c r="L499" s="121" t="s">
        <v>779</v>
      </c>
      <c r="M499" s="109" t="s">
        <v>779</v>
      </c>
      <c r="N499" s="109" t="s">
        <v>779</v>
      </c>
      <c r="O499" s="109" t="s">
        <v>779</v>
      </c>
      <c r="P499" s="95"/>
      <c r="Q499" s="95"/>
      <c r="R499" s="95"/>
      <c r="S499" s="95"/>
      <c r="T499" s="95"/>
      <c r="U499" s="95"/>
      <c r="V499" s="95"/>
      <c r="W499" s="95"/>
      <c r="X499" s="95"/>
      <c r="Y499" s="95"/>
    </row>
    <row r="500" spans="2:25" s="481" customFormat="1" x14ac:dyDescent="0.25">
      <c r="B500" s="155" t="str">
        <f ca="1">Supporto!F398</f>
        <v>IfcEnergyConversionDevice</v>
      </c>
      <c r="C500" s="149" t="str">
        <f ca="1">Supporto!H398</f>
        <v>ElementoFase</v>
      </c>
      <c r="D500" s="149" t="str">
        <f ca="1">Supporto!K398</f>
        <v>Stato</v>
      </c>
      <c r="E500" s="125"/>
      <c r="F500" s="162"/>
      <c r="G500" s="522"/>
      <c r="H500" s="514"/>
      <c r="I500" s="109" t="s">
        <v>779</v>
      </c>
      <c r="J500" s="514"/>
      <c r="K500" s="110" t="s">
        <v>779</v>
      </c>
      <c r="L500" s="116" t="s">
        <v>779</v>
      </c>
      <c r="M500" s="109" t="s">
        <v>779</v>
      </c>
      <c r="N500" s="109" t="s">
        <v>779</v>
      </c>
      <c r="O500" s="109" t="s">
        <v>779</v>
      </c>
      <c r="P500" s="95"/>
      <c r="Q500" s="95"/>
      <c r="R500" s="95"/>
      <c r="S500" s="95"/>
      <c r="T500" s="95"/>
      <c r="U500" s="95"/>
      <c r="V500" s="95"/>
      <c r="W500" s="95"/>
      <c r="X500" s="95"/>
      <c r="Y500" s="95"/>
    </row>
    <row r="501" spans="2:25" s="481" customFormat="1" hidden="1" x14ac:dyDescent="0.25">
      <c r="B501" s="113" t="str">
        <f ca="1">Supporto!F399</f>
        <v>IfcEnergyConversionDevice</v>
      </c>
      <c r="C501" s="148" t="str">
        <f ca="1">Supporto!H399</f>
        <v>ElementoDocumenti</v>
      </c>
      <c r="D501" s="148" t="str">
        <f ca="1">Supporto!K399</f>
        <v>MUM</v>
      </c>
      <c r="E501" s="125"/>
      <c r="F501" s="162"/>
      <c r="G501" s="522"/>
      <c r="H501" s="109" t="s">
        <v>779</v>
      </c>
      <c r="I501" s="109"/>
      <c r="J501" s="109"/>
      <c r="K501" s="110"/>
      <c r="L501" s="110"/>
      <c r="M501" s="109"/>
      <c r="N501" s="109" t="s">
        <v>779</v>
      </c>
      <c r="O501" s="109" t="s">
        <v>779</v>
      </c>
      <c r="P501" s="95"/>
      <c r="Q501" s="95"/>
      <c r="R501" s="95"/>
      <c r="S501" s="95"/>
      <c r="T501" s="95"/>
      <c r="U501" s="95"/>
      <c r="V501" s="95"/>
      <c r="W501" s="95"/>
      <c r="X501" s="95"/>
      <c r="Y501" s="95"/>
    </row>
    <row r="502" spans="2:25" s="481" customFormat="1" hidden="1" x14ac:dyDescent="0.25">
      <c r="B502" s="113" t="str">
        <f ca="1">Supporto!F400</f>
        <v>IfcEnergyConversionDevice</v>
      </c>
      <c r="C502" s="148" t="str">
        <f ca="1">Supporto!H400</f>
        <v>ElementoDocumenti</v>
      </c>
      <c r="D502" s="148" t="str">
        <f ca="1">Supporto!K400</f>
        <v>SchedaTecnica</v>
      </c>
      <c r="E502" s="125"/>
      <c r="F502" s="162"/>
      <c r="G502" s="522"/>
      <c r="H502" s="109" t="s">
        <v>779</v>
      </c>
      <c r="I502" s="109"/>
      <c r="J502" s="109"/>
      <c r="K502" s="110"/>
      <c r="L502" s="110"/>
      <c r="M502" s="109" t="s">
        <v>779</v>
      </c>
      <c r="N502" s="109" t="s">
        <v>779</v>
      </c>
      <c r="O502" s="109" t="s">
        <v>779</v>
      </c>
      <c r="P502" s="95"/>
      <c r="Q502" s="95"/>
      <c r="R502" s="95"/>
      <c r="S502" s="95"/>
      <c r="T502" s="95"/>
      <c r="U502" s="95"/>
      <c r="V502" s="95"/>
      <c r="W502" s="95"/>
      <c r="X502" s="95"/>
      <c r="Y502" s="95"/>
    </row>
    <row r="503" spans="2:25" s="481" customFormat="1" hidden="1" x14ac:dyDescent="0.25">
      <c r="B503" s="113" t="str">
        <f ca="1">Supporto!F401</f>
        <v>IfcEnergyConversionDevice</v>
      </c>
      <c r="C503" s="148" t="str">
        <f ca="1">Supporto!H401</f>
        <v>ElementoDocumenti</v>
      </c>
      <c r="D503" s="148" t="str">
        <f ca="1">Supporto!K401</f>
        <v>Website</v>
      </c>
      <c r="E503" s="125"/>
      <c r="F503" s="162"/>
      <c r="G503" s="522"/>
      <c r="H503" s="109"/>
      <c r="I503" s="109"/>
      <c r="J503" s="109"/>
      <c r="K503" s="110"/>
      <c r="L503" s="110"/>
      <c r="M503" s="109" t="s">
        <v>779</v>
      </c>
      <c r="N503" s="109" t="s">
        <v>779</v>
      </c>
      <c r="O503" s="109" t="s">
        <v>779</v>
      </c>
      <c r="P503" s="95"/>
      <c r="Q503" s="95"/>
      <c r="R503" s="95"/>
      <c r="S503" s="95"/>
      <c r="T503" s="95"/>
      <c r="U503" s="95"/>
      <c r="V503" s="95"/>
      <c r="W503" s="95"/>
      <c r="X503" s="95"/>
      <c r="Y503" s="95"/>
    </row>
    <row r="504" spans="2:25" s="481" customFormat="1" hidden="1" x14ac:dyDescent="0.25">
      <c r="B504" s="113" t="str">
        <f ca="1">Supporto!F402</f>
        <v>IfcEnergyConversionDevice</v>
      </c>
      <c r="C504" s="148" t="str">
        <f ca="1">Supporto!H402</f>
        <v>ElementoDocumenti</v>
      </c>
      <c r="D504" s="148" t="str">
        <f ca="1">Supporto!K402</f>
        <v>DB</v>
      </c>
      <c r="E504" s="125"/>
      <c r="F504" s="162"/>
      <c r="G504" s="522"/>
      <c r="H504" s="109"/>
      <c r="I504" s="109"/>
      <c r="J504" s="109"/>
      <c r="K504" s="110"/>
      <c r="L504" s="110"/>
      <c r="M504" s="109"/>
      <c r="N504" s="109" t="s">
        <v>779</v>
      </c>
      <c r="O504" s="109" t="s">
        <v>779</v>
      </c>
      <c r="P504" s="95"/>
      <c r="Q504" s="95"/>
      <c r="R504" s="95"/>
      <c r="S504" s="95"/>
      <c r="T504" s="95"/>
      <c r="U504" s="95"/>
      <c r="V504" s="95"/>
      <c r="W504" s="95"/>
      <c r="X504" s="95"/>
      <c r="Y504" s="95"/>
    </row>
    <row r="505" spans="2:25" s="481" customFormat="1" hidden="1" x14ac:dyDescent="0.25">
      <c r="B505" s="113" t="str">
        <f ca="1">Supporto!F403</f>
        <v>IfcEnergyConversionDevice</v>
      </c>
      <c r="C505" s="148" t="str">
        <f ca="1">Supporto!H403</f>
        <v>ElementoDocumenti</v>
      </c>
      <c r="D505" s="148" t="str">
        <f ca="1">Supporto!K403</f>
        <v>CertProd</v>
      </c>
      <c r="E505" s="125"/>
      <c r="F505" s="162"/>
      <c r="G505" s="522"/>
      <c r="H505" s="109"/>
      <c r="I505" s="109"/>
      <c r="J505" s="109"/>
      <c r="K505" s="110"/>
      <c r="L505" s="110"/>
      <c r="M505" s="109" t="s">
        <v>779</v>
      </c>
      <c r="N505" s="109" t="s">
        <v>779</v>
      </c>
      <c r="O505" s="109" t="s">
        <v>779</v>
      </c>
      <c r="P505" s="95"/>
      <c r="Q505" s="95"/>
      <c r="R505" s="95"/>
      <c r="S505" s="95"/>
      <c r="T505" s="95"/>
      <c r="U505" s="95"/>
      <c r="V505" s="95"/>
      <c r="W505" s="95"/>
      <c r="X505" s="95"/>
      <c r="Y505" s="95"/>
    </row>
    <row r="506" spans="2:25" s="481" customFormat="1" hidden="1" x14ac:dyDescent="0.25">
      <c r="B506" s="113" t="str">
        <f ca="1">Supporto!F404</f>
        <v>IfcEnergyConversionDevice</v>
      </c>
      <c r="C506" s="148" t="str">
        <f ca="1">Supporto!H404</f>
        <v>ElementoDocumenti</v>
      </c>
      <c r="D506" s="148" t="str">
        <f ca="1">Supporto!K404</f>
        <v>SertSupl</v>
      </c>
      <c r="E506" s="125"/>
      <c r="F506" s="162"/>
      <c r="G506" s="522"/>
      <c r="H506" s="109"/>
      <c r="I506" s="109"/>
      <c r="J506" s="109"/>
      <c r="K506" s="110"/>
      <c r="L506" s="110"/>
      <c r="M506" s="109"/>
      <c r="N506" s="109" t="s">
        <v>779</v>
      </c>
      <c r="O506" s="109" t="s">
        <v>779</v>
      </c>
      <c r="P506" s="95"/>
      <c r="Q506" s="95"/>
      <c r="R506" s="95"/>
      <c r="S506" s="95"/>
      <c r="T506" s="95"/>
      <c r="U506" s="95"/>
      <c r="V506" s="95"/>
      <c r="W506" s="95"/>
      <c r="X506" s="95"/>
      <c r="Y506" s="95"/>
    </row>
    <row r="507" spans="2:25" s="481" customFormat="1" hidden="1" x14ac:dyDescent="0.25">
      <c r="B507" s="113" t="str">
        <f ca="1">Supporto!F405</f>
        <v>IfcEnergyConversionDevice</v>
      </c>
      <c r="C507" s="148" t="str">
        <f ca="1">Supporto!H405</f>
        <v>ElementoDocumenti</v>
      </c>
      <c r="D507" s="148" t="str">
        <f ca="1">Supporto!K405</f>
        <v>CertOmo</v>
      </c>
      <c r="E507" s="125"/>
      <c r="F507" s="162"/>
      <c r="G507" s="522"/>
      <c r="H507" s="109" t="s">
        <v>779</v>
      </c>
      <c r="I507" s="109"/>
      <c r="J507" s="109"/>
      <c r="K507" s="110"/>
      <c r="L507" s="110"/>
      <c r="M507" s="109"/>
      <c r="N507" s="109" t="s">
        <v>779</v>
      </c>
      <c r="O507" s="109" t="s">
        <v>779</v>
      </c>
      <c r="P507" s="95"/>
      <c r="Q507" s="95"/>
      <c r="R507" s="95"/>
      <c r="S507" s="95"/>
      <c r="T507" s="95"/>
      <c r="U507" s="95"/>
      <c r="V507" s="95"/>
      <c r="W507" s="95"/>
      <c r="X507" s="95"/>
      <c r="Y507" s="95"/>
    </row>
    <row r="508" spans="2:25" s="481" customFormat="1" hidden="1" x14ac:dyDescent="0.25">
      <c r="B508" s="113" t="str">
        <f ca="1">Supporto!F406</f>
        <v>IfcEnergyConversionDevice</v>
      </c>
      <c r="C508" s="148" t="str">
        <f ca="1">Supporto!H406</f>
        <v>ElementoDocumenti</v>
      </c>
      <c r="D508" s="148" t="str">
        <f ca="1">Supporto!K406</f>
        <v>SchedaMontaggio</v>
      </c>
      <c r="E508" s="125"/>
      <c r="F508" s="162"/>
      <c r="G508" s="522"/>
      <c r="H508" s="109"/>
      <c r="I508" s="109"/>
      <c r="J508" s="109"/>
      <c r="K508" s="110"/>
      <c r="L508" s="110"/>
      <c r="M508" s="109"/>
      <c r="N508" s="109" t="s">
        <v>779</v>
      </c>
      <c r="O508" s="109" t="s">
        <v>779</v>
      </c>
      <c r="P508" s="95"/>
      <c r="Q508" s="95"/>
      <c r="R508" s="95"/>
      <c r="S508" s="95"/>
      <c r="T508" s="95"/>
      <c r="U508" s="95"/>
      <c r="V508" s="95"/>
      <c r="W508" s="95"/>
      <c r="X508" s="95"/>
      <c r="Y508" s="95"/>
    </row>
    <row r="509" spans="2:25" s="481" customFormat="1" hidden="1" x14ac:dyDescent="0.25">
      <c r="B509" s="113" t="str">
        <f ca="1">Supporto!F407</f>
        <v>IfcEnergyConversionDevice</v>
      </c>
      <c r="C509" s="148" t="str">
        <f ca="1">Supporto!H407</f>
        <v>ElementoDocumenti</v>
      </c>
      <c r="D509" s="148" t="str">
        <f ca="1">Supporto!K407</f>
        <v>Installazione</v>
      </c>
      <c r="E509" s="125"/>
      <c r="F509" s="162"/>
      <c r="G509" s="522"/>
      <c r="H509" s="109"/>
      <c r="I509" s="109"/>
      <c r="J509" s="109"/>
      <c r="K509" s="110"/>
      <c r="L509" s="110"/>
      <c r="M509" s="109"/>
      <c r="N509" s="109" t="s">
        <v>779</v>
      </c>
      <c r="O509" s="109" t="s">
        <v>779</v>
      </c>
      <c r="P509" s="95"/>
      <c r="Q509" s="95"/>
      <c r="R509" s="95"/>
      <c r="S509" s="95"/>
      <c r="T509" s="95"/>
      <c r="U509" s="95"/>
      <c r="V509" s="95"/>
      <c r="W509" s="95"/>
      <c r="X509" s="95"/>
      <c r="Y509" s="95"/>
    </row>
    <row r="510" spans="2:25" s="481" customFormat="1" hidden="1" x14ac:dyDescent="0.25">
      <c r="B510" s="113" t="str">
        <f ca="1">Supporto!F408</f>
        <v>IfcEnergyConversionDevice</v>
      </c>
      <c r="C510" s="148" t="str">
        <f ca="1">Supporto!H408</f>
        <v>ElementoDocumenti</v>
      </c>
      <c r="D510" s="148" t="str">
        <f ca="1">Supporto!K408</f>
        <v>MatSupp</v>
      </c>
      <c r="E510" s="125"/>
      <c r="F510" s="162"/>
      <c r="G510" s="522"/>
      <c r="H510" s="109"/>
      <c r="I510" s="109"/>
      <c r="J510" s="109"/>
      <c r="K510" s="110"/>
      <c r="L510" s="110"/>
      <c r="M510" s="109"/>
      <c r="N510" s="109" t="s">
        <v>779</v>
      </c>
      <c r="O510" s="109" t="s">
        <v>779</v>
      </c>
      <c r="P510" s="95"/>
      <c r="Q510" s="95"/>
      <c r="R510" s="95"/>
      <c r="S510" s="95"/>
      <c r="T510" s="95"/>
      <c r="U510" s="95"/>
      <c r="V510" s="95"/>
      <c r="W510" s="95"/>
      <c r="X510" s="95"/>
      <c r="Y510" s="95"/>
    </row>
    <row r="511" spans="2:25" s="481" customFormat="1" hidden="1" x14ac:dyDescent="0.25">
      <c r="B511" s="113" t="str">
        <f ca="1">Supporto!F409</f>
        <v>IfcEnergyConversionDevice</v>
      </c>
      <c r="C511" s="148" t="str">
        <f ca="1">Supporto!H409</f>
        <v>ElementoDocumenti</v>
      </c>
      <c r="D511" s="148" t="str">
        <f ca="1">Supporto!K409</f>
        <v>Collaudo</v>
      </c>
      <c r="E511" s="125"/>
      <c r="F511" s="162"/>
      <c r="G511" s="522"/>
      <c r="H511" s="109"/>
      <c r="I511" s="109"/>
      <c r="J511" s="109"/>
      <c r="K511" s="110"/>
      <c r="L511" s="110"/>
      <c r="M511" s="109"/>
      <c r="N511" s="109" t="s">
        <v>779</v>
      </c>
      <c r="O511" s="109" t="s">
        <v>779</v>
      </c>
      <c r="P511" s="95"/>
      <c r="Q511" s="95"/>
      <c r="R511" s="95"/>
      <c r="S511" s="95"/>
      <c r="T511" s="95"/>
      <c r="U511" s="95"/>
      <c r="V511" s="95"/>
      <c r="W511" s="95"/>
      <c r="X511" s="95"/>
      <c r="Y511" s="95"/>
    </row>
    <row r="512" spans="2:25" s="481" customFormat="1" hidden="1" x14ac:dyDescent="0.25">
      <c r="B512" s="115" t="str">
        <f ca="1">Supporto!F410</f>
        <v>IfcEnergyConversionDevice</v>
      </c>
      <c r="C512" s="149" t="str">
        <f ca="1">Supporto!H410</f>
        <v>ElementoDocumenti</v>
      </c>
      <c r="D512" s="149" t="str">
        <f ca="1">Supporto!K410</f>
        <v>Conformità</v>
      </c>
      <c r="E512" s="124"/>
      <c r="F512" s="163"/>
      <c r="G512" s="117"/>
      <c r="H512" s="116"/>
      <c r="I512" s="116"/>
      <c r="J512" s="116"/>
      <c r="K512" s="117"/>
      <c r="L512" s="117"/>
      <c r="M512" s="116"/>
      <c r="N512" s="116" t="s">
        <v>779</v>
      </c>
      <c r="O512" s="116" t="s">
        <v>779</v>
      </c>
      <c r="P512" s="95"/>
      <c r="Q512" s="95"/>
      <c r="R512" s="95"/>
      <c r="S512" s="95"/>
      <c r="T512" s="95"/>
      <c r="U512" s="95"/>
      <c r="V512" s="95"/>
      <c r="W512" s="95"/>
      <c r="X512" s="95"/>
      <c r="Y512" s="95"/>
    </row>
    <row r="513" spans="2:25" s="481" customFormat="1" hidden="1" x14ac:dyDescent="0.25">
      <c r="B513" s="113" t="str">
        <f ca="1">Supporto!F411</f>
        <v>IfcFlowController</v>
      </c>
      <c r="C513" s="148" t="str">
        <f ca="1">Supporto!H411</f>
        <v>ElementoDatiAnagrafici</v>
      </c>
      <c r="D513" s="148" t="str">
        <f ca="1">Supporto!K411</f>
        <v>Numero_di_serie</v>
      </c>
      <c r="E513" s="125"/>
      <c r="F513" s="162"/>
      <c r="G513" s="110"/>
      <c r="H513" s="109"/>
      <c r="I513" s="109"/>
      <c r="J513" s="109"/>
      <c r="K513" s="110"/>
      <c r="L513" s="110"/>
      <c r="M513" s="109"/>
      <c r="N513" s="109" t="s">
        <v>779</v>
      </c>
      <c r="O513" s="109" t="s">
        <v>779</v>
      </c>
      <c r="P513" s="95"/>
      <c r="Q513" s="95"/>
      <c r="R513" s="95"/>
      <c r="S513" s="95"/>
      <c r="T513" s="95"/>
      <c r="U513" s="95"/>
      <c r="V513" s="95"/>
      <c r="W513" s="95"/>
      <c r="X513" s="95"/>
      <c r="Y513" s="95"/>
    </row>
    <row r="514" spans="2:25" s="481" customFormat="1" hidden="1" x14ac:dyDescent="0.25">
      <c r="B514" s="113" t="str">
        <f ca="1">Supporto!F412</f>
        <v>IfcFlowController</v>
      </c>
      <c r="C514" s="148" t="str">
        <f ca="1">Supporto!H412</f>
        <v>ElementoDatiAnagrafici</v>
      </c>
      <c r="D514" s="148" t="str">
        <f ca="1">Supporto!K412</f>
        <v>Fornitore</v>
      </c>
      <c r="E514" s="125"/>
      <c r="F514" s="162"/>
      <c r="G514" s="110"/>
      <c r="H514" s="109"/>
      <c r="I514" s="109"/>
      <c r="J514" s="109"/>
      <c r="K514" s="110"/>
      <c r="L514" s="110"/>
      <c r="M514" s="109"/>
      <c r="N514" s="109" t="s">
        <v>779</v>
      </c>
      <c r="O514" s="109" t="s">
        <v>779</v>
      </c>
      <c r="P514" s="95"/>
      <c r="Q514" s="95"/>
      <c r="R514" s="95"/>
      <c r="S514" s="95"/>
      <c r="T514" s="95"/>
      <c r="U514" s="95"/>
      <c r="V514" s="95"/>
      <c r="W514" s="95"/>
      <c r="X514" s="95"/>
      <c r="Y514" s="95"/>
    </row>
    <row r="515" spans="2:25" s="481" customFormat="1" hidden="1" x14ac:dyDescent="0.25">
      <c r="B515" s="113" t="str">
        <f ca="1">Supporto!F413</f>
        <v>IfcFlowController</v>
      </c>
      <c r="C515" s="148" t="str">
        <f ca="1">Supporto!H413</f>
        <v>ElementoDatiAnagrafici</v>
      </c>
      <c r="D515" s="148" t="str">
        <f ca="1">Supporto!K413</f>
        <v>Installatore</v>
      </c>
      <c r="E515" s="125"/>
      <c r="F515" s="162"/>
      <c r="G515" s="522"/>
      <c r="H515" s="109"/>
      <c r="I515" s="109"/>
      <c r="J515" s="109"/>
      <c r="K515" s="110"/>
      <c r="L515" s="110"/>
      <c r="M515" s="109"/>
      <c r="N515" s="109" t="s">
        <v>779</v>
      </c>
      <c r="O515" s="109" t="s">
        <v>779</v>
      </c>
      <c r="P515" s="95"/>
      <c r="Q515" s="95"/>
      <c r="R515" s="95"/>
      <c r="S515" s="95"/>
      <c r="T515" s="95"/>
      <c r="U515" s="95"/>
      <c r="V515" s="95"/>
      <c r="W515" s="95"/>
      <c r="X515" s="95"/>
      <c r="Y515" s="95"/>
    </row>
    <row r="516" spans="2:25" s="481" customFormat="1" x14ac:dyDescent="0.25">
      <c r="B516" s="155" t="str">
        <f ca="1">Supporto!F414</f>
        <v>IfcFlowController</v>
      </c>
      <c r="C516" s="155" t="str">
        <f ca="1">Supporto!H414</f>
        <v>ElementoDatiAnagrafici</v>
      </c>
      <c r="D516" s="155" t="str">
        <f ca="1">Supporto!K414</f>
        <v>Descrizione</v>
      </c>
      <c r="E516" s="125"/>
      <c r="F516" s="162"/>
      <c r="G516" s="522"/>
      <c r="H516" s="109"/>
      <c r="I516" s="109" t="s">
        <v>779</v>
      </c>
      <c r="J516" s="109"/>
      <c r="K516" s="110" t="s">
        <v>779</v>
      </c>
      <c r="L516" s="135" t="s">
        <v>779</v>
      </c>
      <c r="M516" s="109" t="s">
        <v>779</v>
      </c>
      <c r="N516" s="109" t="s">
        <v>779</v>
      </c>
      <c r="O516" s="109" t="s">
        <v>779</v>
      </c>
      <c r="P516" s="95"/>
      <c r="Q516" s="95"/>
      <c r="R516" s="95"/>
      <c r="S516" s="95"/>
      <c r="T516" s="95"/>
      <c r="U516" s="95"/>
      <c r="V516" s="95"/>
      <c r="W516" s="95"/>
      <c r="X516" s="95"/>
      <c r="Y516" s="95"/>
    </row>
    <row r="517" spans="2:25" s="481" customFormat="1" hidden="1" x14ac:dyDescent="0.25">
      <c r="B517" s="113" t="str">
        <f ca="1">Supporto!F415</f>
        <v>IfcFlowController</v>
      </c>
      <c r="C517" s="148" t="str">
        <f ca="1">Supporto!H415</f>
        <v>ElementoDatiAnagrafici</v>
      </c>
      <c r="D517" s="148" t="str">
        <f ca="1">Supporto!K415</f>
        <v>Modello</v>
      </c>
      <c r="E517" s="125"/>
      <c r="F517" s="162"/>
      <c r="G517" s="522"/>
      <c r="H517" s="109"/>
      <c r="I517" s="109"/>
      <c r="J517" s="109"/>
      <c r="K517" s="110"/>
      <c r="L517" s="110"/>
      <c r="M517" s="109" t="s">
        <v>779</v>
      </c>
      <c r="N517" s="109" t="s">
        <v>779</v>
      </c>
      <c r="O517" s="109" t="s">
        <v>779</v>
      </c>
      <c r="P517" s="95"/>
      <c r="Q517" s="95"/>
      <c r="R517" s="95"/>
      <c r="S517" s="95"/>
      <c r="T517" s="95"/>
      <c r="U517" s="95"/>
      <c r="V517" s="95"/>
      <c r="W517" s="95"/>
      <c r="X517" s="95"/>
      <c r="Y517" s="95"/>
    </row>
    <row r="518" spans="2:25" s="481" customFormat="1" hidden="1" x14ac:dyDescent="0.25">
      <c r="B518" s="113" t="str">
        <f ca="1">Supporto!F416</f>
        <v>IfcFlowController</v>
      </c>
      <c r="C518" s="148" t="str">
        <f ca="1">Supporto!H416</f>
        <v>ElementoDatiAnagrafici</v>
      </c>
      <c r="D518" s="148" t="str">
        <f ca="1">Supporto!K416</f>
        <v>Produttore</v>
      </c>
      <c r="E518" s="125"/>
      <c r="F518" s="162"/>
      <c r="G518" s="522"/>
      <c r="H518" s="109"/>
      <c r="I518" s="109"/>
      <c r="J518" s="109"/>
      <c r="K518" s="110"/>
      <c r="L518" s="110"/>
      <c r="M518" s="109" t="s">
        <v>779</v>
      </c>
      <c r="N518" s="109" t="s">
        <v>779</v>
      </c>
      <c r="O518" s="109" t="s">
        <v>779</v>
      </c>
      <c r="P518" s="95"/>
      <c r="Q518" s="95"/>
      <c r="R518" s="95"/>
      <c r="S518" s="95"/>
      <c r="T518" s="95"/>
      <c r="U518" s="95"/>
      <c r="V518" s="95"/>
      <c r="W518" s="95"/>
      <c r="X518" s="95"/>
      <c r="Y518" s="95"/>
    </row>
    <row r="519" spans="2:25" s="481" customFormat="1" x14ac:dyDescent="0.25">
      <c r="B519" s="155" t="str">
        <f ca="1">Supporto!F417</f>
        <v>IfcFlowController</v>
      </c>
      <c r="C519" s="147" t="str">
        <f ca="1">Supporto!H417</f>
        <v>ElementoCodifica</v>
      </c>
      <c r="D519" s="147" t="str">
        <f ca="1">Supporto!K417</f>
        <v>ClasseElementoTecnico</v>
      </c>
      <c r="E519" s="125"/>
      <c r="F519" s="162"/>
      <c r="G519" s="522"/>
      <c r="H519" s="109"/>
      <c r="I519" s="109" t="s">
        <v>779</v>
      </c>
      <c r="J519" s="514"/>
      <c r="K519" s="110" t="s">
        <v>779</v>
      </c>
      <c r="L519" s="121" t="s">
        <v>779</v>
      </c>
      <c r="M519" s="109" t="s">
        <v>779</v>
      </c>
      <c r="N519" s="109" t="s">
        <v>779</v>
      </c>
      <c r="O519" s="109" t="s">
        <v>779</v>
      </c>
      <c r="P519" s="95"/>
      <c r="Q519" s="95"/>
      <c r="R519" s="95"/>
      <c r="S519" s="95"/>
      <c r="T519" s="95"/>
      <c r="U519" s="95"/>
      <c r="V519" s="95"/>
      <c r="W519" s="95"/>
      <c r="X519" s="95"/>
      <c r="Y519" s="95"/>
    </row>
    <row r="520" spans="2:25" s="481" customFormat="1" x14ac:dyDescent="0.25">
      <c r="B520" s="155" t="str">
        <f ca="1">Supporto!F418</f>
        <v>IfcFlowController</v>
      </c>
      <c r="C520" s="149" t="str">
        <f ca="1">Supporto!H418</f>
        <v>ElementoFase</v>
      </c>
      <c r="D520" s="149" t="str">
        <f ca="1">Supporto!K418</f>
        <v>Stato</v>
      </c>
      <c r="E520" s="125"/>
      <c r="F520" s="162"/>
      <c r="G520" s="522"/>
      <c r="H520" s="514"/>
      <c r="I520" s="109" t="s">
        <v>779</v>
      </c>
      <c r="J520" s="514"/>
      <c r="K520" s="110" t="s">
        <v>779</v>
      </c>
      <c r="L520" s="116" t="s">
        <v>779</v>
      </c>
      <c r="M520" s="109" t="s">
        <v>779</v>
      </c>
      <c r="N520" s="109" t="s">
        <v>779</v>
      </c>
      <c r="O520" s="109" t="s">
        <v>779</v>
      </c>
      <c r="P520" s="95"/>
      <c r="Q520" s="95"/>
      <c r="R520" s="95"/>
      <c r="S520" s="95"/>
      <c r="T520" s="95"/>
      <c r="U520" s="95"/>
      <c r="V520" s="95"/>
      <c r="W520" s="95"/>
      <c r="X520" s="95"/>
      <c r="Y520" s="95"/>
    </row>
    <row r="521" spans="2:25" s="481" customFormat="1" hidden="1" x14ac:dyDescent="0.25">
      <c r="B521" s="113" t="str">
        <f ca="1">Supporto!F419</f>
        <v>IfcFlowController</v>
      </c>
      <c r="C521" s="148" t="str">
        <f ca="1">Supporto!H419</f>
        <v>ElementoDocumenti</v>
      </c>
      <c r="D521" s="148" t="str">
        <f ca="1">Supporto!K419</f>
        <v>MUM</v>
      </c>
      <c r="E521" s="125"/>
      <c r="F521" s="162"/>
      <c r="G521" s="522"/>
      <c r="H521" s="109" t="s">
        <v>779</v>
      </c>
      <c r="I521" s="109"/>
      <c r="J521" s="514"/>
      <c r="K521" s="110"/>
      <c r="L521" s="110"/>
      <c r="M521" s="109"/>
      <c r="N521" s="109" t="s">
        <v>779</v>
      </c>
      <c r="O521" s="109" t="s">
        <v>779</v>
      </c>
      <c r="P521" s="95"/>
      <c r="Q521" s="95"/>
      <c r="R521" s="95"/>
      <c r="S521" s="95"/>
      <c r="T521" s="95"/>
      <c r="U521" s="95"/>
      <c r="V521" s="95"/>
      <c r="W521" s="95"/>
      <c r="X521" s="95"/>
      <c r="Y521" s="95"/>
    </row>
    <row r="522" spans="2:25" s="481" customFormat="1" hidden="1" x14ac:dyDescent="0.25">
      <c r="B522" s="113" t="str">
        <f ca="1">Supporto!F420</f>
        <v>IfcFlowController</v>
      </c>
      <c r="C522" s="148" t="str">
        <f ca="1">Supporto!H420</f>
        <v>ElementoDocumenti</v>
      </c>
      <c r="D522" s="148" t="str">
        <f ca="1">Supporto!K420</f>
        <v>SchedaTecnica</v>
      </c>
      <c r="E522" s="125"/>
      <c r="F522" s="162"/>
      <c r="G522" s="522"/>
      <c r="H522" s="109" t="s">
        <v>779</v>
      </c>
      <c r="I522" s="109"/>
      <c r="J522" s="109"/>
      <c r="K522" s="110"/>
      <c r="L522" s="110"/>
      <c r="M522" s="109" t="s">
        <v>779</v>
      </c>
      <c r="N522" s="109" t="s">
        <v>779</v>
      </c>
      <c r="O522" s="109" t="s">
        <v>779</v>
      </c>
      <c r="P522" s="95"/>
      <c r="Q522" s="95"/>
      <c r="R522" s="95"/>
      <c r="S522" s="95"/>
      <c r="T522" s="95"/>
      <c r="U522" s="95"/>
      <c r="V522" s="95"/>
      <c r="W522" s="95"/>
      <c r="X522" s="95"/>
      <c r="Y522" s="95"/>
    </row>
    <row r="523" spans="2:25" s="481" customFormat="1" hidden="1" x14ac:dyDescent="0.25">
      <c r="B523" s="113" t="str">
        <f ca="1">Supporto!F421</f>
        <v>IfcFlowController</v>
      </c>
      <c r="C523" s="148" t="str">
        <f ca="1">Supporto!H421</f>
        <v>ElementoDocumenti</v>
      </c>
      <c r="D523" s="148" t="str">
        <f ca="1">Supporto!K421</f>
        <v>Website</v>
      </c>
      <c r="E523" s="125"/>
      <c r="F523" s="162"/>
      <c r="G523" s="522"/>
      <c r="H523" s="109"/>
      <c r="I523" s="109"/>
      <c r="J523" s="109"/>
      <c r="K523" s="110"/>
      <c r="L523" s="110"/>
      <c r="M523" s="109" t="s">
        <v>779</v>
      </c>
      <c r="N523" s="109" t="s">
        <v>779</v>
      </c>
      <c r="O523" s="109" t="s">
        <v>779</v>
      </c>
      <c r="P523" s="95"/>
      <c r="Q523" s="95"/>
      <c r="R523" s="95"/>
      <c r="S523" s="95"/>
      <c r="T523" s="95"/>
      <c r="U523" s="95"/>
      <c r="V523" s="95"/>
      <c r="W523" s="95"/>
      <c r="X523" s="95"/>
      <c r="Y523" s="95"/>
    </row>
    <row r="524" spans="2:25" s="481" customFormat="1" hidden="1" x14ac:dyDescent="0.25">
      <c r="B524" s="113" t="str">
        <f ca="1">Supporto!F422</f>
        <v>IfcFlowController</v>
      </c>
      <c r="C524" s="148" t="str">
        <f ca="1">Supporto!H422</f>
        <v>ElementoDocumenti</v>
      </c>
      <c r="D524" s="148" t="str">
        <f ca="1">Supporto!K422</f>
        <v>DB</v>
      </c>
      <c r="E524" s="125"/>
      <c r="F524" s="162"/>
      <c r="G524" s="522"/>
      <c r="H524" s="109"/>
      <c r="I524" s="109"/>
      <c r="J524" s="109"/>
      <c r="K524" s="110"/>
      <c r="L524" s="110"/>
      <c r="M524" s="109"/>
      <c r="N524" s="109" t="s">
        <v>779</v>
      </c>
      <c r="O524" s="109" t="s">
        <v>779</v>
      </c>
      <c r="P524" s="95"/>
      <c r="Q524" s="95"/>
      <c r="R524" s="95"/>
      <c r="S524" s="95"/>
      <c r="T524" s="95"/>
      <c r="U524" s="95"/>
      <c r="V524" s="95"/>
      <c r="W524" s="95"/>
      <c r="X524" s="95"/>
      <c r="Y524" s="95"/>
    </row>
    <row r="525" spans="2:25" s="481" customFormat="1" hidden="1" x14ac:dyDescent="0.25">
      <c r="B525" s="113" t="str">
        <f ca="1">Supporto!F423</f>
        <v>IfcFlowController</v>
      </c>
      <c r="C525" s="148" t="str">
        <f ca="1">Supporto!H423</f>
        <v>ElementoDocumenti</v>
      </c>
      <c r="D525" s="148" t="str">
        <f ca="1">Supporto!K423</f>
        <v>CertProd</v>
      </c>
      <c r="E525" s="125"/>
      <c r="F525" s="162"/>
      <c r="G525" s="522"/>
      <c r="H525" s="109"/>
      <c r="I525" s="109"/>
      <c r="J525" s="109"/>
      <c r="K525" s="110"/>
      <c r="L525" s="110"/>
      <c r="M525" s="109" t="s">
        <v>779</v>
      </c>
      <c r="N525" s="109" t="s">
        <v>779</v>
      </c>
      <c r="O525" s="109" t="s">
        <v>779</v>
      </c>
      <c r="P525" s="95"/>
      <c r="Q525" s="95"/>
      <c r="R525" s="95"/>
      <c r="S525" s="95"/>
      <c r="T525" s="95"/>
      <c r="U525" s="95"/>
      <c r="V525" s="95"/>
      <c r="W525" s="95"/>
      <c r="X525" s="95"/>
      <c r="Y525" s="95"/>
    </row>
    <row r="526" spans="2:25" s="481" customFormat="1" hidden="1" x14ac:dyDescent="0.25">
      <c r="B526" s="113" t="str">
        <f ca="1">Supporto!F424</f>
        <v>IfcFlowController</v>
      </c>
      <c r="C526" s="148" t="str">
        <f ca="1">Supporto!H424</f>
        <v>ElementoDocumenti</v>
      </c>
      <c r="D526" s="148" t="str">
        <f ca="1">Supporto!K424</f>
        <v>SertSupl</v>
      </c>
      <c r="E526" s="125"/>
      <c r="F526" s="162"/>
      <c r="G526" s="522"/>
      <c r="H526" s="109"/>
      <c r="I526" s="109"/>
      <c r="J526" s="109"/>
      <c r="K526" s="110"/>
      <c r="L526" s="110"/>
      <c r="M526" s="109"/>
      <c r="N526" s="109" t="s">
        <v>779</v>
      </c>
      <c r="O526" s="109" t="s">
        <v>779</v>
      </c>
      <c r="P526" s="95"/>
      <c r="Q526" s="95"/>
      <c r="R526" s="95"/>
      <c r="S526" s="95"/>
      <c r="T526" s="95"/>
      <c r="U526" s="95"/>
      <c r="V526" s="95"/>
      <c r="W526" s="95"/>
      <c r="X526" s="95"/>
      <c r="Y526" s="95"/>
    </row>
    <row r="527" spans="2:25" s="481" customFormat="1" hidden="1" x14ac:dyDescent="0.25">
      <c r="B527" s="113" t="str">
        <f ca="1">Supporto!F425</f>
        <v>IfcFlowController</v>
      </c>
      <c r="C527" s="148" t="str">
        <f ca="1">Supporto!H425</f>
        <v>ElementoDocumenti</v>
      </c>
      <c r="D527" s="148" t="str">
        <f ca="1">Supporto!K425</f>
        <v>CertOmo</v>
      </c>
      <c r="E527" s="125"/>
      <c r="F527" s="162"/>
      <c r="G527" s="522"/>
      <c r="H527" s="109" t="s">
        <v>779</v>
      </c>
      <c r="I527" s="109"/>
      <c r="J527" s="109"/>
      <c r="K527" s="110"/>
      <c r="L527" s="110"/>
      <c r="M527" s="109"/>
      <c r="N527" s="109" t="s">
        <v>779</v>
      </c>
      <c r="O527" s="109" t="s">
        <v>779</v>
      </c>
      <c r="P527" s="95"/>
      <c r="Q527" s="95"/>
      <c r="R527" s="95"/>
      <c r="S527" s="95"/>
      <c r="T527" s="95"/>
      <c r="U527" s="95"/>
      <c r="V527" s="95"/>
      <c r="W527" s="95"/>
      <c r="X527" s="95"/>
      <c r="Y527" s="95"/>
    </row>
    <row r="528" spans="2:25" s="481" customFormat="1" hidden="1" x14ac:dyDescent="0.25">
      <c r="B528" s="113" t="str">
        <f ca="1">Supporto!F426</f>
        <v>IfcFlowController</v>
      </c>
      <c r="C528" s="148" t="str">
        <f ca="1">Supporto!H426</f>
        <v>ElementoDocumenti</v>
      </c>
      <c r="D528" s="148" t="str">
        <f ca="1">Supporto!K426</f>
        <v>SchedaMontaggio</v>
      </c>
      <c r="E528" s="125"/>
      <c r="F528" s="162"/>
      <c r="G528" s="522"/>
      <c r="H528" s="109"/>
      <c r="I528" s="109"/>
      <c r="J528" s="109"/>
      <c r="K528" s="110"/>
      <c r="L528" s="110"/>
      <c r="M528" s="109"/>
      <c r="N528" s="109" t="s">
        <v>779</v>
      </c>
      <c r="O528" s="109" t="s">
        <v>779</v>
      </c>
      <c r="P528" s="95"/>
      <c r="Q528" s="95"/>
      <c r="R528" s="95"/>
      <c r="S528" s="95"/>
      <c r="T528" s="95"/>
      <c r="U528" s="95"/>
      <c r="V528" s="95"/>
      <c r="W528" s="95"/>
      <c r="X528" s="95"/>
      <c r="Y528" s="95"/>
    </row>
    <row r="529" spans="2:25" s="481" customFormat="1" hidden="1" x14ac:dyDescent="0.25">
      <c r="B529" s="113" t="str">
        <f ca="1">Supporto!F427</f>
        <v>IfcFlowController</v>
      </c>
      <c r="C529" s="148" t="str">
        <f ca="1">Supporto!H427</f>
        <v>ElementoDocumenti</v>
      </c>
      <c r="D529" s="148" t="str">
        <f ca="1">Supporto!K427</f>
        <v>Installazione</v>
      </c>
      <c r="E529" s="125"/>
      <c r="F529" s="162"/>
      <c r="G529" s="522"/>
      <c r="H529" s="109"/>
      <c r="I529" s="109"/>
      <c r="J529" s="109"/>
      <c r="K529" s="110"/>
      <c r="L529" s="110"/>
      <c r="M529" s="109"/>
      <c r="N529" s="109" t="s">
        <v>779</v>
      </c>
      <c r="O529" s="109" t="s">
        <v>779</v>
      </c>
      <c r="P529" s="95"/>
      <c r="Q529" s="95"/>
      <c r="R529" s="95"/>
      <c r="S529" s="95"/>
      <c r="T529" s="95"/>
      <c r="U529" s="95"/>
      <c r="V529" s="95"/>
      <c r="W529" s="95"/>
      <c r="X529" s="95"/>
      <c r="Y529" s="95"/>
    </row>
    <row r="530" spans="2:25" s="481" customFormat="1" hidden="1" x14ac:dyDescent="0.25">
      <c r="B530" s="113" t="str">
        <f ca="1">Supporto!F428</f>
        <v>IfcFlowController</v>
      </c>
      <c r="C530" s="148" t="str">
        <f ca="1">Supporto!H428</f>
        <v>ElementoDocumenti</v>
      </c>
      <c r="D530" s="148" t="str">
        <f ca="1">Supporto!K428</f>
        <v>MatSupp</v>
      </c>
      <c r="E530" s="125"/>
      <c r="F530" s="162"/>
      <c r="G530" s="110"/>
      <c r="H530" s="109"/>
      <c r="I530" s="109"/>
      <c r="J530" s="109"/>
      <c r="K530" s="110"/>
      <c r="L530" s="110"/>
      <c r="M530" s="109"/>
      <c r="N530" s="109" t="s">
        <v>779</v>
      </c>
      <c r="O530" s="109" t="s">
        <v>779</v>
      </c>
      <c r="P530" s="95"/>
      <c r="Q530" s="95"/>
      <c r="R530" s="95"/>
      <c r="S530" s="95"/>
      <c r="T530" s="95"/>
      <c r="U530" s="95"/>
      <c r="V530" s="95"/>
      <c r="W530" s="95"/>
      <c r="X530" s="95"/>
      <c r="Y530" s="95"/>
    </row>
    <row r="531" spans="2:25" s="481" customFormat="1" hidden="1" x14ac:dyDescent="0.25">
      <c r="B531" s="113" t="str">
        <f ca="1">Supporto!F429</f>
        <v>IfcFlowController</v>
      </c>
      <c r="C531" s="148" t="str">
        <f ca="1">Supporto!H429</f>
        <v>ElementoDocumenti</v>
      </c>
      <c r="D531" s="148" t="str">
        <f ca="1">Supporto!K429</f>
        <v>Collaudo</v>
      </c>
      <c r="E531" s="125"/>
      <c r="F531" s="162"/>
      <c r="G531" s="110"/>
      <c r="H531" s="109"/>
      <c r="I531" s="109"/>
      <c r="J531" s="109"/>
      <c r="K531" s="110"/>
      <c r="L531" s="110"/>
      <c r="M531" s="109"/>
      <c r="N531" s="109" t="s">
        <v>779</v>
      </c>
      <c r="O531" s="109" t="s">
        <v>779</v>
      </c>
      <c r="P531" s="95"/>
      <c r="Q531" s="95"/>
      <c r="R531" s="95"/>
      <c r="S531" s="95"/>
      <c r="T531" s="95"/>
      <c r="U531" s="95"/>
      <c r="V531" s="95"/>
      <c r="W531" s="95"/>
      <c r="X531" s="95"/>
      <c r="Y531" s="95"/>
    </row>
    <row r="532" spans="2:25" s="481" customFormat="1" hidden="1" x14ac:dyDescent="0.25">
      <c r="B532" s="115" t="str">
        <f ca="1">Supporto!F430</f>
        <v>IfcFlowController</v>
      </c>
      <c r="C532" s="149" t="str">
        <f ca="1">Supporto!H430</f>
        <v>ElementoDocumenti</v>
      </c>
      <c r="D532" s="149" t="str">
        <f ca="1">Supporto!K430</f>
        <v>Conformità</v>
      </c>
      <c r="E532" s="124"/>
      <c r="F532" s="163"/>
      <c r="G532" s="117"/>
      <c r="H532" s="116"/>
      <c r="I532" s="116"/>
      <c r="J532" s="116"/>
      <c r="K532" s="117"/>
      <c r="L532" s="117"/>
      <c r="M532" s="116"/>
      <c r="N532" s="116" t="s">
        <v>779</v>
      </c>
      <c r="O532" s="116" t="s">
        <v>779</v>
      </c>
      <c r="P532" s="95"/>
      <c r="Q532" s="95"/>
      <c r="R532" s="95"/>
      <c r="S532" s="95"/>
      <c r="T532" s="95"/>
      <c r="U532" s="95"/>
      <c r="V532" s="95"/>
      <c r="W532" s="95"/>
      <c r="X532" s="95"/>
      <c r="Y532" s="95"/>
    </row>
    <row r="533" spans="2:25" s="481" customFormat="1" hidden="1" x14ac:dyDescent="0.25">
      <c r="B533" s="113" t="str">
        <f ca="1">Supporto!F431</f>
        <v>IfcFlowFitting</v>
      </c>
      <c r="C533" s="148" t="str">
        <f ca="1">Supporto!H431</f>
        <v>ElementoDatiAnagrafici</v>
      </c>
      <c r="D533" s="148" t="str">
        <f ca="1">Supporto!K431</f>
        <v>Numero_di_serie</v>
      </c>
      <c r="E533" s="125"/>
      <c r="F533" s="162"/>
      <c r="G533" s="110"/>
      <c r="H533" s="109"/>
      <c r="I533" s="109"/>
      <c r="J533" s="109"/>
      <c r="K533" s="110"/>
      <c r="L533" s="110"/>
      <c r="M533" s="109"/>
      <c r="N533" s="109" t="s">
        <v>779</v>
      </c>
      <c r="O533" s="109" t="s">
        <v>779</v>
      </c>
      <c r="P533" s="95"/>
      <c r="Q533" s="95"/>
      <c r="R533" s="95"/>
      <c r="S533" s="95"/>
      <c r="T533" s="95"/>
      <c r="U533" s="95"/>
      <c r="V533" s="95"/>
      <c r="W533" s="95"/>
      <c r="X533" s="95"/>
      <c r="Y533" s="95"/>
    </row>
    <row r="534" spans="2:25" s="481" customFormat="1" hidden="1" x14ac:dyDescent="0.25">
      <c r="B534" s="113" t="str">
        <f ca="1">Supporto!F432</f>
        <v>IfcFlowFitting</v>
      </c>
      <c r="C534" s="148" t="str">
        <f ca="1">Supporto!H432</f>
        <v>ElementoDatiAnagrafici</v>
      </c>
      <c r="D534" s="148" t="str">
        <f ca="1">Supporto!K432</f>
        <v>Fornitore</v>
      </c>
      <c r="E534" s="125"/>
      <c r="F534" s="162"/>
      <c r="G534" s="110"/>
      <c r="H534" s="109"/>
      <c r="I534" s="109"/>
      <c r="J534" s="109"/>
      <c r="K534" s="110"/>
      <c r="L534" s="110"/>
      <c r="M534" s="109"/>
      <c r="N534" s="109" t="s">
        <v>779</v>
      </c>
      <c r="O534" s="109" t="s">
        <v>779</v>
      </c>
      <c r="P534" s="95"/>
      <c r="Q534" s="95"/>
      <c r="R534" s="95"/>
      <c r="S534" s="95"/>
      <c r="T534" s="95"/>
      <c r="U534" s="95"/>
      <c r="V534" s="95"/>
      <c r="W534" s="95"/>
      <c r="X534" s="95"/>
      <c r="Y534" s="95"/>
    </row>
    <row r="535" spans="2:25" s="481" customFormat="1" hidden="1" x14ac:dyDescent="0.25">
      <c r="B535" s="113" t="str">
        <f ca="1">Supporto!F433</f>
        <v>IfcFlowFitting</v>
      </c>
      <c r="C535" s="148" t="str">
        <f ca="1">Supporto!H433</f>
        <v>ElementoDatiAnagrafici</v>
      </c>
      <c r="D535" s="148" t="str">
        <f ca="1">Supporto!K433</f>
        <v>Installatore</v>
      </c>
      <c r="E535" s="125"/>
      <c r="F535" s="162"/>
      <c r="G535" s="110"/>
      <c r="H535" s="109"/>
      <c r="I535" s="109"/>
      <c r="J535" s="109"/>
      <c r="K535" s="110"/>
      <c r="L535" s="110"/>
      <c r="M535" s="109"/>
      <c r="N535" s="109" t="s">
        <v>779</v>
      </c>
      <c r="O535" s="109" t="s">
        <v>779</v>
      </c>
      <c r="P535" s="95"/>
      <c r="Q535" s="95"/>
      <c r="R535" s="95"/>
      <c r="S535" s="95"/>
      <c r="T535" s="95"/>
      <c r="U535" s="95"/>
      <c r="V535" s="95"/>
      <c r="W535" s="95"/>
      <c r="X535" s="95"/>
      <c r="Y535" s="95"/>
    </row>
    <row r="536" spans="2:25" s="481" customFormat="1" x14ac:dyDescent="0.25">
      <c r="B536" s="155" t="str">
        <f ca="1">Supporto!F434</f>
        <v>IfcFlowFitting</v>
      </c>
      <c r="C536" s="155" t="str">
        <f ca="1">Supporto!H434</f>
        <v>ElementoDatiAnagrafici</v>
      </c>
      <c r="D536" s="155" t="str">
        <f ca="1">Supporto!K434</f>
        <v>Descrizione</v>
      </c>
      <c r="E536" s="125"/>
      <c r="F536" s="162"/>
      <c r="G536" s="110"/>
      <c r="H536" s="109" t="s">
        <v>779</v>
      </c>
      <c r="I536" s="109"/>
      <c r="J536" s="109"/>
      <c r="K536" s="110" t="s">
        <v>779</v>
      </c>
      <c r="L536" s="135" t="s">
        <v>779</v>
      </c>
      <c r="M536" s="109" t="s">
        <v>779</v>
      </c>
      <c r="N536" s="109" t="s">
        <v>779</v>
      </c>
      <c r="O536" s="109" t="s">
        <v>779</v>
      </c>
      <c r="P536" s="95"/>
      <c r="Q536" s="95"/>
      <c r="R536" s="95"/>
      <c r="S536" s="95"/>
      <c r="T536" s="95"/>
      <c r="U536" s="95"/>
      <c r="V536" s="95"/>
      <c r="W536" s="95"/>
      <c r="X536" s="95"/>
      <c r="Y536" s="95"/>
    </row>
    <row r="537" spans="2:25" s="481" customFormat="1" hidden="1" x14ac:dyDescent="0.25">
      <c r="B537" s="113" t="str">
        <f ca="1">Supporto!F435</f>
        <v>IfcFlowFitting</v>
      </c>
      <c r="C537" s="148" t="str">
        <f ca="1">Supporto!H435</f>
        <v>ElementoDatiAnagrafici</v>
      </c>
      <c r="D537" s="148" t="str">
        <f ca="1">Supporto!K435</f>
        <v>Modello</v>
      </c>
      <c r="E537" s="125"/>
      <c r="F537" s="162"/>
      <c r="G537" s="110"/>
      <c r="H537" s="109"/>
      <c r="I537" s="109"/>
      <c r="J537" s="109"/>
      <c r="K537" s="110"/>
      <c r="L537" s="110"/>
      <c r="M537" s="109" t="s">
        <v>779</v>
      </c>
      <c r="N537" s="109" t="s">
        <v>779</v>
      </c>
      <c r="O537" s="109" t="s">
        <v>779</v>
      </c>
      <c r="P537" s="95"/>
      <c r="Q537" s="95"/>
      <c r="R537" s="95"/>
      <c r="S537" s="95"/>
      <c r="T537" s="95"/>
      <c r="U537" s="95"/>
      <c r="V537" s="95"/>
      <c r="W537" s="95"/>
      <c r="X537" s="95"/>
      <c r="Y537" s="95"/>
    </row>
    <row r="538" spans="2:25" s="481" customFormat="1" hidden="1" x14ac:dyDescent="0.25">
      <c r="B538" s="113" t="str">
        <f ca="1">Supporto!F436</f>
        <v>IfcFlowFitting</v>
      </c>
      <c r="C538" s="148" t="str">
        <f ca="1">Supporto!H436</f>
        <v>ElementoDatiAnagrafici</v>
      </c>
      <c r="D538" s="148" t="str">
        <f ca="1">Supporto!K436</f>
        <v>Produttore</v>
      </c>
      <c r="E538" s="125"/>
      <c r="F538" s="162"/>
      <c r="G538" s="110"/>
      <c r="H538" s="109"/>
      <c r="I538" s="109"/>
      <c r="J538" s="109"/>
      <c r="K538" s="110"/>
      <c r="L538" s="110"/>
      <c r="M538" s="109" t="s">
        <v>779</v>
      </c>
      <c r="N538" s="109" t="s">
        <v>779</v>
      </c>
      <c r="O538" s="109" t="s">
        <v>779</v>
      </c>
      <c r="P538" s="95"/>
      <c r="Q538" s="95"/>
      <c r="R538" s="95"/>
      <c r="S538" s="95"/>
      <c r="T538" s="95"/>
      <c r="U538" s="95"/>
      <c r="V538" s="95"/>
      <c r="W538" s="95"/>
      <c r="X538" s="95"/>
      <c r="Y538" s="95"/>
    </row>
    <row r="539" spans="2:25" s="481" customFormat="1" x14ac:dyDescent="0.25">
      <c r="B539" s="155" t="str">
        <f ca="1">Supporto!F437</f>
        <v>IfcFlowFitting</v>
      </c>
      <c r="C539" s="147" t="str">
        <f ca="1">Supporto!H437</f>
        <v>ElementoCodifica</v>
      </c>
      <c r="D539" s="147" t="str">
        <f ca="1">Supporto!K437</f>
        <v>ClasseElementoTecnico</v>
      </c>
      <c r="E539" s="125"/>
      <c r="F539" s="162"/>
      <c r="G539" s="110"/>
      <c r="H539" s="514"/>
      <c r="I539" s="109" t="s">
        <v>779</v>
      </c>
      <c r="J539" s="109" t="s">
        <v>779</v>
      </c>
      <c r="K539" s="110" t="s">
        <v>779</v>
      </c>
      <c r="L539" s="121" t="s">
        <v>779</v>
      </c>
      <c r="M539" s="109" t="s">
        <v>779</v>
      </c>
      <c r="N539" s="109" t="s">
        <v>779</v>
      </c>
      <c r="O539" s="109" t="s">
        <v>779</v>
      </c>
      <c r="P539" s="95"/>
      <c r="Q539" s="95"/>
      <c r="R539" s="95"/>
      <c r="S539" s="95"/>
      <c r="T539" s="95"/>
      <c r="U539" s="95"/>
      <c r="V539" s="95"/>
      <c r="W539" s="95"/>
      <c r="X539" s="95"/>
      <c r="Y539" s="95"/>
    </row>
    <row r="540" spans="2:25" s="481" customFormat="1" x14ac:dyDescent="0.25">
      <c r="B540" s="155" t="str">
        <f ca="1">Supporto!F438</f>
        <v>IfcFlowFitting</v>
      </c>
      <c r="C540" s="149" t="str">
        <f ca="1">Supporto!H438</f>
        <v>ElementoFase</v>
      </c>
      <c r="D540" s="149" t="str">
        <f ca="1">Supporto!K438</f>
        <v>Stato</v>
      </c>
      <c r="E540" s="125"/>
      <c r="F540" s="162"/>
      <c r="G540" s="522"/>
      <c r="H540" s="514"/>
      <c r="I540" s="109" t="s">
        <v>779</v>
      </c>
      <c r="J540" s="109" t="s">
        <v>779</v>
      </c>
      <c r="K540" s="110" t="s">
        <v>779</v>
      </c>
      <c r="L540" s="116" t="s">
        <v>779</v>
      </c>
      <c r="M540" s="109" t="s">
        <v>779</v>
      </c>
      <c r="N540" s="109" t="s">
        <v>779</v>
      </c>
      <c r="O540" s="109" t="s">
        <v>779</v>
      </c>
      <c r="P540" s="95"/>
      <c r="Q540" s="95"/>
      <c r="R540" s="95"/>
      <c r="S540" s="95"/>
      <c r="T540" s="95"/>
      <c r="U540" s="95"/>
      <c r="V540" s="95"/>
      <c r="W540" s="95"/>
      <c r="X540" s="95"/>
      <c r="Y540" s="95"/>
    </row>
    <row r="541" spans="2:25" s="481" customFormat="1" hidden="1" x14ac:dyDescent="0.25">
      <c r="B541" s="113" t="str">
        <f ca="1">Supporto!F439</f>
        <v>IfcFlowFitting</v>
      </c>
      <c r="C541" s="148" t="str">
        <f ca="1">Supporto!H439</f>
        <v>ElementoDocumenti</v>
      </c>
      <c r="D541" s="148" t="str">
        <f ca="1">Supporto!K439</f>
        <v>MUM</v>
      </c>
      <c r="E541" s="125"/>
      <c r="F541" s="162"/>
      <c r="G541" s="110"/>
      <c r="H541" s="109"/>
      <c r="I541" s="109"/>
      <c r="J541" s="109" t="s">
        <v>779</v>
      </c>
      <c r="K541" s="110"/>
      <c r="L541" s="110"/>
      <c r="M541" s="109"/>
      <c r="N541" s="109" t="s">
        <v>779</v>
      </c>
      <c r="O541" s="109" t="s">
        <v>779</v>
      </c>
      <c r="P541" s="95"/>
      <c r="Q541" s="95"/>
      <c r="R541" s="95"/>
      <c r="S541" s="95"/>
      <c r="T541" s="95"/>
      <c r="U541" s="95"/>
      <c r="V541" s="95"/>
      <c r="W541" s="95"/>
      <c r="X541" s="95"/>
      <c r="Y541" s="95"/>
    </row>
    <row r="542" spans="2:25" s="481" customFormat="1" hidden="1" x14ac:dyDescent="0.25">
      <c r="B542" s="113" t="str">
        <f ca="1">Supporto!F440</f>
        <v>IfcFlowFitting</v>
      </c>
      <c r="C542" s="148" t="str">
        <f ca="1">Supporto!H440</f>
        <v>ElementoDocumenti</v>
      </c>
      <c r="D542" s="148" t="str">
        <f ca="1">Supporto!K440</f>
        <v>SchedaTecnica</v>
      </c>
      <c r="E542" s="125"/>
      <c r="F542" s="162"/>
      <c r="G542" s="110"/>
      <c r="H542" s="109"/>
      <c r="I542" s="109"/>
      <c r="J542" s="109"/>
      <c r="K542" s="110"/>
      <c r="L542" s="110"/>
      <c r="M542" s="109" t="s">
        <v>779</v>
      </c>
      <c r="N542" s="109" t="s">
        <v>779</v>
      </c>
      <c r="O542" s="109" t="s">
        <v>779</v>
      </c>
      <c r="P542" s="95"/>
      <c r="Q542" s="95"/>
      <c r="R542" s="95"/>
      <c r="S542" s="95"/>
      <c r="T542" s="95"/>
      <c r="U542" s="95"/>
      <c r="V542" s="95"/>
      <c r="W542" s="95"/>
      <c r="X542" s="95"/>
      <c r="Y542" s="95"/>
    </row>
    <row r="543" spans="2:25" s="481" customFormat="1" hidden="1" x14ac:dyDescent="0.25">
      <c r="B543" s="113" t="str">
        <f ca="1">Supporto!F441</f>
        <v>IfcFlowFitting</v>
      </c>
      <c r="C543" s="148" t="str">
        <f ca="1">Supporto!H441</f>
        <v>ElementoDocumenti</v>
      </c>
      <c r="D543" s="148" t="str">
        <f ca="1">Supporto!K441</f>
        <v>Website</v>
      </c>
      <c r="E543" s="125"/>
      <c r="F543" s="162"/>
      <c r="G543" s="110"/>
      <c r="H543" s="109"/>
      <c r="I543" s="109"/>
      <c r="J543" s="109"/>
      <c r="K543" s="110"/>
      <c r="L543" s="110"/>
      <c r="M543" s="109" t="s">
        <v>779</v>
      </c>
      <c r="N543" s="109" t="s">
        <v>779</v>
      </c>
      <c r="O543" s="109" t="s">
        <v>779</v>
      </c>
      <c r="P543" s="95"/>
      <c r="Q543" s="95"/>
      <c r="R543" s="95"/>
      <c r="S543" s="95"/>
      <c r="T543" s="95"/>
      <c r="U543" s="95"/>
      <c r="V543" s="95"/>
      <c r="W543" s="95"/>
      <c r="X543" s="95"/>
      <c r="Y543" s="95"/>
    </row>
    <row r="544" spans="2:25" s="481" customFormat="1" hidden="1" x14ac:dyDescent="0.25">
      <c r="B544" s="113" t="str">
        <f ca="1">Supporto!F442</f>
        <v>IfcFlowFitting</v>
      </c>
      <c r="C544" s="148" t="str">
        <f ca="1">Supporto!H442</f>
        <v>ElementoDocumenti</v>
      </c>
      <c r="D544" s="148" t="str">
        <f ca="1">Supporto!K442</f>
        <v>DB</v>
      </c>
      <c r="E544" s="125"/>
      <c r="F544" s="162"/>
      <c r="G544" s="110"/>
      <c r="H544" s="109"/>
      <c r="I544" s="109"/>
      <c r="J544" s="109"/>
      <c r="K544" s="110"/>
      <c r="L544" s="110"/>
      <c r="M544" s="109"/>
      <c r="N544" s="109" t="s">
        <v>779</v>
      </c>
      <c r="O544" s="109" t="s">
        <v>779</v>
      </c>
      <c r="P544" s="95"/>
      <c r="Q544" s="95"/>
      <c r="R544" s="95"/>
      <c r="S544" s="95"/>
      <c r="T544" s="95"/>
      <c r="U544" s="95"/>
      <c r="V544" s="95"/>
      <c r="W544" s="95"/>
      <c r="X544" s="95"/>
      <c r="Y544" s="95"/>
    </row>
    <row r="545" spans="2:25" s="481" customFormat="1" hidden="1" x14ac:dyDescent="0.25">
      <c r="B545" s="113" t="str">
        <f ca="1">Supporto!F443</f>
        <v>IfcFlowFitting</v>
      </c>
      <c r="C545" s="148" t="str">
        <f ca="1">Supporto!H443</f>
        <v>ElementoDocumenti</v>
      </c>
      <c r="D545" s="148" t="str">
        <f ca="1">Supporto!K443</f>
        <v>CertProd</v>
      </c>
      <c r="E545" s="125"/>
      <c r="F545" s="162"/>
      <c r="G545" s="110"/>
      <c r="H545" s="109"/>
      <c r="I545" s="109"/>
      <c r="J545" s="109"/>
      <c r="K545" s="110"/>
      <c r="L545" s="110"/>
      <c r="M545" s="109" t="s">
        <v>779</v>
      </c>
      <c r="N545" s="109" t="s">
        <v>779</v>
      </c>
      <c r="O545" s="109" t="s">
        <v>779</v>
      </c>
      <c r="P545" s="95"/>
      <c r="Q545" s="95"/>
      <c r="R545" s="95"/>
      <c r="S545" s="95"/>
      <c r="T545" s="95"/>
      <c r="U545" s="95"/>
      <c r="V545" s="95"/>
      <c r="W545" s="95"/>
      <c r="X545" s="95"/>
      <c r="Y545" s="95"/>
    </row>
    <row r="546" spans="2:25" s="481" customFormat="1" hidden="1" x14ac:dyDescent="0.25">
      <c r="B546" s="113" t="str">
        <f ca="1">Supporto!F444</f>
        <v>IfcFlowFitting</v>
      </c>
      <c r="C546" s="148" t="str">
        <f ca="1">Supporto!H444</f>
        <v>ElementoDocumenti</v>
      </c>
      <c r="D546" s="148" t="str">
        <f ca="1">Supporto!K444</f>
        <v>SertSupl</v>
      </c>
      <c r="E546" s="125"/>
      <c r="F546" s="162"/>
      <c r="G546" s="110"/>
      <c r="H546" s="109"/>
      <c r="I546" s="109"/>
      <c r="J546" s="109"/>
      <c r="K546" s="110"/>
      <c r="L546" s="110"/>
      <c r="M546" s="109"/>
      <c r="N546" s="109" t="s">
        <v>779</v>
      </c>
      <c r="O546" s="109" t="s">
        <v>779</v>
      </c>
      <c r="P546" s="95"/>
      <c r="Q546" s="95"/>
      <c r="R546" s="95"/>
      <c r="S546" s="95"/>
      <c r="T546" s="95"/>
      <c r="U546" s="95"/>
      <c r="V546" s="95"/>
      <c r="W546" s="95"/>
      <c r="X546" s="95"/>
      <c r="Y546" s="95"/>
    </row>
    <row r="547" spans="2:25" s="481" customFormat="1" hidden="1" x14ac:dyDescent="0.25">
      <c r="B547" s="113" t="str">
        <f ca="1">Supporto!F445</f>
        <v>IfcFlowFitting</v>
      </c>
      <c r="C547" s="148" t="str">
        <f ca="1">Supporto!H445</f>
        <v>ElementoDocumenti</v>
      </c>
      <c r="D547" s="148" t="str">
        <f ca="1">Supporto!K445</f>
        <v>CertOmo</v>
      </c>
      <c r="E547" s="125"/>
      <c r="F547" s="162"/>
      <c r="G547" s="110"/>
      <c r="H547" s="109"/>
      <c r="I547" s="109"/>
      <c r="J547" s="109"/>
      <c r="K547" s="110"/>
      <c r="L547" s="110"/>
      <c r="M547" s="109"/>
      <c r="N547" s="109" t="s">
        <v>779</v>
      </c>
      <c r="O547" s="109" t="s">
        <v>779</v>
      </c>
      <c r="P547" s="95"/>
      <c r="Q547" s="95"/>
      <c r="R547" s="95"/>
      <c r="S547" s="95"/>
      <c r="T547" s="95"/>
      <c r="U547" s="95"/>
      <c r="V547" s="95"/>
      <c r="W547" s="95"/>
      <c r="X547" s="95"/>
      <c r="Y547" s="95"/>
    </row>
    <row r="548" spans="2:25" s="481" customFormat="1" hidden="1" x14ac:dyDescent="0.25">
      <c r="B548" s="113" t="str">
        <f ca="1">Supporto!F446</f>
        <v>IfcFlowFitting</v>
      </c>
      <c r="C548" s="148" t="str">
        <f ca="1">Supporto!H446</f>
        <v>ElementoDocumenti</v>
      </c>
      <c r="D548" s="148" t="str">
        <f ca="1">Supporto!K446</f>
        <v>SchedaMontaggio</v>
      </c>
      <c r="E548" s="125"/>
      <c r="F548" s="162"/>
      <c r="G548" s="110"/>
      <c r="H548" s="109"/>
      <c r="I548" s="109"/>
      <c r="J548" s="109"/>
      <c r="K548" s="110"/>
      <c r="L548" s="110"/>
      <c r="M548" s="109"/>
      <c r="N548" s="109" t="s">
        <v>779</v>
      </c>
      <c r="O548" s="109" t="s">
        <v>779</v>
      </c>
      <c r="P548" s="95"/>
      <c r="Q548" s="95"/>
      <c r="R548" s="95"/>
      <c r="S548" s="95"/>
      <c r="T548" s="95"/>
      <c r="U548" s="95"/>
      <c r="V548" s="95"/>
      <c r="W548" s="95"/>
      <c r="X548" s="95"/>
      <c r="Y548" s="95"/>
    </row>
    <row r="549" spans="2:25" s="481" customFormat="1" hidden="1" x14ac:dyDescent="0.25">
      <c r="B549" s="113" t="str">
        <f ca="1">Supporto!F447</f>
        <v>IfcFlowFitting</v>
      </c>
      <c r="C549" s="148" t="str">
        <f ca="1">Supporto!H447</f>
        <v>ElementoDocumenti</v>
      </c>
      <c r="D549" s="148" t="str">
        <f ca="1">Supporto!K447</f>
        <v>Installazione</v>
      </c>
      <c r="E549" s="125"/>
      <c r="F549" s="162"/>
      <c r="G549" s="110"/>
      <c r="H549" s="109"/>
      <c r="I549" s="109"/>
      <c r="J549" s="109"/>
      <c r="K549" s="110"/>
      <c r="L549" s="110"/>
      <c r="M549" s="109"/>
      <c r="N549" s="109" t="s">
        <v>779</v>
      </c>
      <c r="O549" s="109" t="s">
        <v>779</v>
      </c>
      <c r="P549" s="95"/>
      <c r="Q549" s="95"/>
      <c r="R549" s="95"/>
      <c r="S549" s="95"/>
      <c r="T549" s="95"/>
      <c r="U549" s="95"/>
      <c r="V549" s="95"/>
      <c r="W549" s="95"/>
      <c r="X549" s="95"/>
      <c r="Y549" s="95"/>
    </row>
    <row r="550" spans="2:25" s="481" customFormat="1" hidden="1" x14ac:dyDescent="0.25">
      <c r="B550" s="113" t="str">
        <f ca="1">Supporto!F448</f>
        <v>IfcFlowFitting</v>
      </c>
      <c r="C550" s="148" t="str">
        <f ca="1">Supporto!H448</f>
        <v>ElementoDocumenti</v>
      </c>
      <c r="D550" s="148" t="str">
        <f ca="1">Supporto!K448</f>
        <v>MatSupp</v>
      </c>
      <c r="E550" s="125"/>
      <c r="F550" s="162"/>
      <c r="G550" s="110"/>
      <c r="H550" s="109"/>
      <c r="I550" s="109"/>
      <c r="J550" s="109"/>
      <c r="K550" s="110"/>
      <c r="L550" s="110"/>
      <c r="M550" s="109"/>
      <c r="N550" s="109" t="s">
        <v>779</v>
      </c>
      <c r="O550" s="109" t="s">
        <v>779</v>
      </c>
      <c r="P550" s="95"/>
      <c r="Q550" s="95"/>
      <c r="R550" s="95"/>
      <c r="S550" s="95"/>
      <c r="T550" s="95"/>
      <c r="U550" s="95"/>
      <c r="V550" s="95"/>
      <c r="W550" s="95"/>
      <c r="X550" s="95"/>
      <c r="Y550" s="95"/>
    </row>
    <row r="551" spans="2:25" s="481" customFormat="1" hidden="1" x14ac:dyDescent="0.25">
      <c r="B551" s="115" t="str">
        <f ca="1">Supporto!F449</f>
        <v>IfcFlowFitting</v>
      </c>
      <c r="C551" s="149" t="str">
        <f ca="1">Supporto!H449</f>
        <v>ElementoDocumenti</v>
      </c>
      <c r="D551" s="149" t="str">
        <f ca="1">Supporto!K449</f>
        <v>Conformità</v>
      </c>
      <c r="E551" s="124"/>
      <c r="F551" s="163"/>
      <c r="G551" s="117"/>
      <c r="H551" s="116"/>
      <c r="I551" s="116"/>
      <c r="J551" s="116"/>
      <c r="K551" s="117"/>
      <c r="L551" s="117"/>
      <c r="M551" s="116"/>
      <c r="N551" s="116" t="s">
        <v>779</v>
      </c>
      <c r="O551" s="116" t="s">
        <v>779</v>
      </c>
      <c r="P551" s="95"/>
      <c r="Q551" s="95"/>
      <c r="R551" s="95"/>
      <c r="S551" s="95"/>
      <c r="T551" s="95"/>
      <c r="U551" s="95"/>
      <c r="V551" s="95"/>
      <c r="W551" s="95"/>
      <c r="X551" s="95"/>
      <c r="Y551" s="95"/>
    </row>
    <row r="552" spans="2:25" s="481" customFormat="1" hidden="1" x14ac:dyDescent="0.25">
      <c r="B552" s="113" t="str">
        <f ca="1">Supporto!F450</f>
        <v>IfcFlowMovingDevice </v>
      </c>
      <c r="C552" s="148" t="str">
        <f ca="1">Supporto!H450</f>
        <v>ElementoDatiAnagrafici</v>
      </c>
      <c r="D552" s="148" t="str">
        <f ca="1">Supporto!K450</f>
        <v>Numero_di_serie</v>
      </c>
      <c r="E552" s="125"/>
      <c r="F552" s="162"/>
      <c r="G552" s="110"/>
      <c r="H552" s="109"/>
      <c r="I552" s="109"/>
      <c r="J552" s="109"/>
      <c r="K552" s="110"/>
      <c r="L552" s="110"/>
      <c r="M552" s="109"/>
      <c r="N552" s="109" t="s">
        <v>779</v>
      </c>
      <c r="O552" s="109" t="s">
        <v>779</v>
      </c>
      <c r="P552" s="95"/>
      <c r="Q552" s="95"/>
      <c r="R552" s="95"/>
      <c r="S552" s="95"/>
      <c r="T552" s="95"/>
      <c r="U552" s="95"/>
      <c r="V552" s="95"/>
      <c r="W552" s="95"/>
      <c r="X552" s="95"/>
      <c r="Y552" s="95"/>
    </row>
    <row r="553" spans="2:25" s="481" customFormat="1" hidden="1" x14ac:dyDescent="0.25">
      <c r="B553" s="113" t="str">
        <f ca="1">Supporto!F451</f>
        <v>IfcFlowMovingDevice </v>
      </c>
      <c r="C553" s="148" t="str">
        <f ca="1">Supporto!H451</f>
        <v>ElementoDatiAnagrafici</v>
      </c>
      <c r="D553" s="148" t="str">
        <f ca="1">Supporto!K451</f>
        <v>Fornitore</v>
      </c>
      <c r="E553" s="125"/>
      <c r="F553" s="162"/>
      <c r="G553" s="110"/>
      <c r="H553" s="109"/>
      <c r="I553" s="109"/>
      <c r="J553" s="109"/>
      <c r="K553" s="110"/>
      <c r="L553" s="110"/>
      <c r="M553" s="109"/>
      <c r="N553" s="109" t="s">
        <v>779</v>
      </c>
      <c r="O553" s="109" t="s">
        <v>779</v>
      </c>
      <c r="P553" s="95"/>
      <c r="Q553" s="95"/>
      <c r="R553" s="95"/>
      <c r="S553" s="95"/>
      <c r="T553" s="95"/>
      <c r="U553" s="95"/>
      <c r="V553" s="95"/>
      <c r="W553" s="95"/>
      <c r="X553" s="95"/>
      <c r="Y553" s="95"/>
    </row>
    <row r="554" spans="2:25" s="481" customFormat="1" hidden="1" x14ac:dyDescent="0.25">
      <c r="B554" s="113" t="str">
        <f ca="1">Supporto!F452</f>
        <v>IfcFlowMovingDevice </v>
      </c>
      <c r="C554" s="148" t="str">
        <f ca="1">Supporto!H452</f>
        <v>ElementoDatiAnagrafici</v>
      </c>
      <c r="D554" s="148" t="str">
        <f ca="1">Supporto!K452</f>
        <v>Installatore</v>
      </c>
      <c r="E554" s="125"/>
      <c r="F554" s="162"/>
      <c r="G554" s="110"/>
      <c r="H554" s="514"/>
      <c r="I554" s="109"/>
      <c r="J554" s="109"/>
      <c r="K554" s="110"/>
      <c r="L554" s="110"/>
      <c r="M554" s="109"/>
      <c r="N554" s="109" t="s">
        <v>779</v>
      </c>
      <c r="O554" s="109" t="s">
        <v>779</v>
      </c>
      <c r="P554" s="95"/>
      <c r="Q554" s="95"/>
      <c r="R554" s="95"/>
      <c r="S554" s="95"/>
      <c r="T554" s="95"/>
      <c r="U554" s="95"/>
      <c r="V554" s="95"/>
      <c r="W554" s="95"/>
      <c r="X554" s="95"/>
      <c r="Y554" s="95"/>
    </row>
    <row r="555" spans="2:25" s="481" customFormat="1" x14ac:dyDescent="0.25">
      <c r="B555" s="155" t="str">
        <f ca="1">Supporto!F453</f>
        <v>IfcFlowMovingDevice </v>
      </c>
      <c r="C555" s="155" t="str">
        <f ca="1">Supporto!H453</f>
        <v>ElementoDatiAnagrafici</v>
      </c>
      <c r="D555" s="155" t="str">
        <f ca="1">Supporto!K453</f>
        <v>Descrizione</v>
      </c>
      <c r="E555" s="125"/>
      <c r="F555" s="162"/>
      <c r="G555" s="110"/>
      <c r="H555" s="514"/>
      <c r="I555" s="109" t="s">
        <v>779</v>
      </c>
      <c r="J555" s="109"/>
      <c r="K555" s="110" t="s">
        <v>779</v>
      </c>
      <c r="L555" s="135" t="s">
        <v>779</v>
      </c>
      <c r="M555" s="109" t="s">
        <v>779</v>
      </c>
      <c r="N555" s="109" t="s">
        <v>779</v>
      </c>
      <c r="O555" s="109" t="s">
        <v>779</v>
      </c>
      <c r="P555" s="95"/>
      <c r="Q555" s="95"/>
      <c r="R555" s="95"/>
      <c r="S555" s="95"/>
      <c r="T555" s="95"/>
      <c r="U555" s="95"/>
      <c r="V555" s="95"/>
      <c r="W555" s="95"/>
      <c r="X555" s="95"/>
      <c r="Y555" s="95"/>
    </row>
    <row r="556" spans="2:25" s="481" customFormat="1" hidden="1" x14ac:dyDescent="0.25">
      <c r="B556" s="113" t="str">
        <f ca="1">Supporto!F454</f>
        <v>IfcFlowMovingDevice </v>
      </c>
      <c r="C556" s="148" t="str">
        <f ca="1">Supporto!H454</f>
        <v>ElementoDatiAnagrafici</v>
      </c>
      <c r="D556" s="148" t="str">
        <f ca="1">Supporto!K454</f>
        <v>Modello</v>
      </c>
      <c r="E556" s="125"/>
      <c r="F556" s="162"/>
      <c r="G556" s="110"/>
      <c r="H556" s="109"/>
      <c r="I556" s="109"/>
      <c r="J556" s="109"/>
      <c r="K556" s="110"/>
      <c r="L556" s="110"/>
      <c r="M556" s="109" t="s">
        <v>779</v>
      </c>
      <c r="N556" s="109" t="s">
        <v>779</v>
      </c>
      <c r="O556" s="109" t="s">
        <v>779</v>
      </c>
      <c r="P556" s="95"/>
      <c r="Q556" s="95"/>
      <c r="R556" s="95"/>
      <c r="S556" s="95"/>
      <c r="T556" s="95"/>
      <c r="U556" s="95"/>
      <c r="V556" s="95"/>
      <c r="W556" s="95"/>
      <c r="X556" s="95"/>
      <c r="Y556" s="95"/>
    </row>
    <row r="557" spans="2:25" s="481" customFormat="1" hidden="1" x14ac:dyDescent="0.25">
      <c r="B557" s="113" t="str">
        <f ca="1">Supporto!F455</f>
        <v>IfcFlowMovingDevice </v>
      </c>
      <c r="C557" s="148" t="str">
        <f ca="1">Supporto!H455</f>
        <v>ElementoDatiAnagrafici</v>
      </c>
      <c r="D557" s="148" t="str">
        <f ca="1">Supporto!K455</f>
        <v>Produttore</v>
      </c>
      <c r="E557" s="125"/>
      <c r="F557" s="162"/>
      <c r="G557" s="110"/>
      <c r="H557" s="109"/>
      <c r="I557" s="109"/>
      <c r="J557" s="109"/>
      <c r="K557" s="110"/>
      <c r="L557" s="110"/>
      <c r="M557" s="109" t="s">
        <v>779</v>
      </c>
      <c r="N557" s="109" t="s">
        <v>779</v>
      </c>
      <c r="O557" s="109" t="s">
        <v>779</v>
      </c>
      <c r="P557" s="95"/>
      <c r="Q557" s="95"/>
      <c r="R557" s="95"/>
      <c r="S557" s="95"/>
      <c r="T557" s="95"/>
      <c r="U557" s="95"/>
      <c r="V557" s="95"/>
      <c r="W557" s="95"/>
      <c r="X557" s="95"/>
      <c r="Y557" s="95"/>
    </row>
    <row r="558" spans="2:25" s="481" customFormat="1" x14ac:dyDescent="0.25">
      <c r="B558" s="155" t="str">
        <f ca="1">Supporto!F456</f>
        <v>IfcFlowMovingDevice </v>
      </c>
      <c r="C558" s="147" t="str">
        <f ca="1">Supporto!H456</f>
        <v>ElementoCodifica</v>
      </c>
      <c r="D558" s="147" t="str">
        <f ca="1">Supporto!K456</f>
        <v>ClasseElementoTecnico</v>
      </c>
      <c r="E558" s="125"/>
      <c r="F558" s="162"/>
      <c r="G558" s="110"/>
      <c r="H558" s="514"/>
      <c r="I558" s="109" t="s">
        <v>779</v>
      </c>
      <c r="J558" s="109"/>
      <c r="K558" s="110" t="s">
        <v>779</v>
      </c>
      <c r="L558" s="121" t="s">
        <v>779</v>
      </c>
      <c r="M558" s="109" t="s">
        <v>779</v>
      </c>
      <c r="N558" s="109" t="s">
        <v>779</v>
      </c>
      <c r="O558" s="109" t="s">
        <v>779</v>
      </c>
      <c r="P558" s="95"/>
      <c r="Q558" s="95"/>
      <c r="R558" s="95"/>
      <c r="S558" s="95"/>
      <c r="T558" s="95"/>
      <c r="U558" s="95"/>
      <c r="V558" s="95"/>
      <c r="W558" s="95"/>
      <c r="X558" s="95"/>
      <c r="Y558" s="95"/>
    </row>
    <row r="559" spans="2:25" s="481" customFormat="1" x14ac:dyDescent="0.25">
      <c r="B559" s="155" t="str">
        <f ca="1">Supporto!F457</f>
        <v>IfcFlowMovingDevice </v>
      </c>
      <c r="C559" s="149" t="str">
        <f ca="1">Supporto!H457</f>
        <v>ElementoFase</v>
      </c>
      <c r="D559" s="149" t="str">
        <f ca="1">Supporto!K457</f>
        <v>Stato</v>
      </c>
      <c r="E559" s="125"/>
      <c r="F559" s="162"/>
      <c r="G559" s="522"/>
      <c r="H559" s="514"/>
      <c r="I559" s="109" t="s">
        <v>779</v>
      </c>
      <c r="J559" s="109"/>
      <c r="K559" s="110" t="s">
        <v>779</v>
      </c>
      <c r="L559" s="116" t="s">
        <v>779</v>
      </c>
      <c r="M559" s="109" t="s">
        <v>779</v>
      </c>
      <c r="N559" s="109" t="s">
        <v>779</v>
      </c>
      <c r="O559" s="109" t="s">
        <v>779</v>
      </c>
      <c r="P559" s="95"/>
      <c r="Q559" s="95"/>
      <c r="R559" s="95"/>
      <c r="S559" s="95"/>
      <c r="T559" s="95"/>
      <c r="U559" s="95"/>
      <c r="V559" s="95"/>
      <c r="W559" s="95"/>
      <c r="X559" s="95"/>
      <c r="Y559" s="95"/>
    </row>
    <row r="560" spans="2:25" s="481" customFormat="1" hidden="1" x14ac:dyDescent="0.25">
      <c r="B560" s="113" t="str">
        <f ca="1">Supporto!F458</f>
        <v>IfcFlowMovingDevice </v>
      </c>
      <c r="C560" s="148" t="str">
        <f ca="1">Supporto!H458</f>
        <v>ElementoDocumenti</v>
      </c>
      <c r="D560" s="148" t="str">
        <f ca="1">Supporto!K458</f>
        <v>MUM</v>
      </c>
      <c r="E560" s="125"/>
      <c r="F560" s="162"/>
      <c r="G560" s="522"/>
      <c r="H560" s="109"/>
      <c r="I560" s="109"/>
      <c r="J560" s="109"/>
      <c r="K560" s="110"/>
      <c r="L560" s="110"/>
      <c r="M560" s="109"/>
      <c r="N560" s="109" t="s">
        <v>779</v>
      </c>
      <c r="O560" s="109" t="s">
        <v>779</v>
      </c>
      <c r="P560" s="95"/>
      <c r="Q560" s="95"/>
      <c r="R560" s="95"/>
      <c r="S560" s="95"/>
      <c r="T560" s="95"/>
      <c r="U560" s="95"/>
      <c r="V560" s="95"/>
      <c r="W560" s="95"/>
      <c r="X560" s="95"/>
      <c r="Y560" s="95"/>
    </row>
    <row r="561" spans="2:25" s="481" customFormat="1" hidden="1" x14ac:dyDescent="0.25">
      <c r="B561" s="113" t="str">
        <f ca="1">Supporto!F459</f>
        <v>IfcFlowMovingDevice </v>
      </c>
      <c r="C561" s="148" t="str">
        <f ca="1">Supporto!H459</f>
        <v>ElementoDocumenti</v>
      </c>
      <c r="D561" s="148" t="str">
        <f ca="1">Supporto!K459</f>
        <v>SchedaTecnica</v>
      </c>
      <c r="E561" s="125"/>
      <c r="F561" s="162"/>
      <c r="G561" s="522"/>
      <c r="H561" s="109" t="s">
        <v>779</v>
      </c>
      <c r="I561" s="109"/>
      <c r="J561" s="109"/>
      <c r="K561" s="110"/>
      <c r="L561" s="110"/>
      <c r="M561" s="109" t="s">
        <v>779</v>
      </c>
      <c r="N561" s="109" t="s">
        <v>779</v>
      </c>
      <c r="O561" s="109" t="s">
        <v>779</v>
      </c>
      <c r="P561" s="95"/>
      <c r="Q561" s="95"/>
      <c r="R561" s="95"/>
      <c r="S561" s="95"/>
      <c r="T561" s="95"/>
      <c r="U561" s="95"/>
      <c r="V561" s="95"/>
      <c r="W561" s="95"/>
      <c r="X561" s="95"/>
      <c r="Y561" s="95"/>
    </row>
    <row r="562" spans="2:25" s="481" customFormat="1" hidden="1" x14ac:dyDescent="0.25">
      <c r="B562" s="113" t="str">
        <f ca="1">Supporto!F460</f>
        <v>IfcFlowMovingDevice </v>
      </c>
      <c r="C562" s="148" t="str">
        <f ca="1">Supporto!H460</f>
        <v>ElementoDocumenti</v>
      </c>
      <c r="D562" s="148" t="str">
        <f ca="1">Supporto!K460</f>
        <v>Website</v>
      </c>
      <c r="E562" s="125"/>
      <c r="F562" s="162"/>
      <c r="G562" s="522"/>
      <c r="H562" s="109"/>
      <c r="I562" s="109"/>
      <c r="J562" s="109"/>
      <c r="K562" s="110"/>
      <c r="L562" s="110"/>
      <c r="M562" s="109" t="s">
        <v>779</v>
      </c>
      <c r="N562" s="109" t="s">
        <v>779</v>
      </c>
      <c r="O562" s="109" t="s">
        <v>779</v>
      </c>
      <c r="P562" s="95"/>
      <c r="Q562" s="95"/>
      <c r="R562" s="95"/>
      <c r="S562" s="95"/>
      <c r="T562" s="95"/>
      <c r="U562" s="95"/>
      <c r="V562" s="95"/>
      <c r="W562" s="95"/>
      <c r="X562" s="95"/>
      <c r="Y562" s="95"/>
    </row>
    <row r="563" spans="2:25" s="481" customFormat="1" hidden="1" x14ac:dyDescent="0.25">
      <c r="B563" s="113" t="str">
        <f ca="1">Supporto!F461</f>
        <v>IfcFlowMovingDevice </v>
      </c>
      <c r="C563" s="148" t="str">
        <f ca="1">Supporto!H461</f>
        <v>ElementoDocumenti</v>
      </c>
      <c r="D563" s="148" t="str">
        <f ca="1">Supporto!K461</f>
        <v>DB</v>
      </c>
      <c r="E563" s="125"/>
      <c r="F563" s="162"/>
      <c r="G563" s="522"/>
      <c r="H563" s="109"/>
      <c r="I563" s="109"/>
      <c r="J563" s="109"/>
      <c r="K563" s="110"/>
      <c r="L563" s="110"/>
      <c r="M563" s="109"/>
      <c r="N563" s="109" t="s">
        <v>779</v>
      </c>
      <c r="O563" s="109" t="s">
        <v>779</v>
      </c>
      <c r="P563" s="95"/>
      <c r="Q563" s="95"/>
      <c r="R563" s="95"/>
      <c r="S563" s="95"/>
      <c r="T563" s="95"/>
      <c r="U563" s="95"/>
      <c r="V563" s="95"/>
      <c r="W563" s="95"/>
      <c r="X563" s="95"/>
      <c r="Y563" s="95"/>
    </row>
    <row r="564" spans="2:25" s="481" customFormat="1" hidden="1" x14ac:dyDescent="0.25">
      <c r="B564" s="113" t="str">
        <f ca="1">Supporto!F462</f>
        <v>IfcFlowMovingDevice </v>
      </c>
      <c r="C564" s="148" t="str">
        <f ca="1">Supporto!H462</f>
        <v>ElementoDocumenti</v>
      </c>
      <c r="D564" s="148" t="str">
        <f ca="1">Supporto!K462</f>
        <v>CertProd</v>
      </c>
      <c r="E564" s="125"/>
      <c r="F564" s="162"/>
      <c r="G564" s="522"/>
      <c r="H564" s="109"/>
      <c r="I564" s="109"/>
      <c r="J564" s="109"/>
      <c r="K564" s="110"/>
      <c r="L564" s="110"/>
      <c r="M564" s="109" t="s">
        <v>779</v>
      </c>
      <c r="N564" s="109" t="s">
        <v>779</v>
      </c>
      <c r="O564" s="109" t="s">
        <v>779</v>
      </c>
      <c r="P564" s="95"/>
      <c r="Q564" s="95"/>
      <c r="R564" s="95"/>
      <c r="S564" s="95"/>
      <c r="T564" s="95"/>
      <c r="U564" s="95"/>
      <c r="V564" s="95"/>
      <c r="W564" s="95"/>
      <c r="X564" s="95"/>
      <c r="Y564" s="95"/>
    </row>
    <row r="565" spans="2:25" s="481" customFormat="1" hidden="1" x14ac:dyDescent="0.25">
      <c r="B565" s="113" t="str">
        <f ca="1">Supporto!F463</f>
        <v>IfcFlowMovingDevice </v>
      </c>
      <c r="C565" s="148" t="str">
        <f ca="1">Supporto!H463</f>
        <v>ElementoDocumenti</v>
      </c>
      <c r="D565" s="148" t="str">
        <f ca="1">Supporto!K463</f>
        <v>SertSupl</v>
      </c>
      <c r="E565" s="125"/>
      <c r="F565" s="162"/>
      <c r="G565" s="522"/>
      <c r="H565" s="109"/>
      <c r="I565" s="109"/>
      <c r="J565" s="109"/>
      <c r="K565" s="110"/>
      <c r="L565" s="110"/>
      <c r="M565" s="109"/>
      <c r="N565" s="109" t="s">
        <v>779</v>
      </c>
      <c r="O565" s="109" t="s">
        <v>779</v>
      </c>
      <c r="P565" s="95"/>
      <c r="Q565" s="95"/>
      <c r="R565" s="95"/>
      <c r="S565" s="95"/>
      <c r="T565" s="95"/>
      <c r="U565" s="95"/>
      <c r="V565" s="95"/>
      <c r="W565" s="95"/>
      <c r="X565" s="95"/>
      <c r="Y565" s="95"/>
    </row>
    <row r="566" spans="2:25" s="481" customFormat="1" hidden="1" x14ac:dyDescent="0.25">
      <c r="B566" s="113" t="str">
        <f ca="1">Supporto!F464</f>
        <v>IfcFlowMovingDevice </v>
      </c>
      <c r="C566" s="148" t="str">
        <f ca="1">Supporto!H464</f>
        <v>ElementoDocumenti</v>
      </c>
      <c r="D566" s="148" t="str">
        <f ca="1">Supporto!K464</f>
        <v>CertOmo</v>
      </c>
      <c r="E566" s="125"/>
      <c r="F566" s="162"/>
      <c r="G566" s="522"/>
      <c r="H566" s="109" t="s">
        <v>779</v>
      </c>
      <c r="I566" s="109"/>
      <c r="J566" s="109"/>
      <c r="K566" s="110"/>
      <c r="L566" s="110"/>
      <c r="M566" s="109"/>
      <c r="N566" s="109" t="s">
        <v>779</v>
      </c>
      <c r="O566" s="109" t="s">
        <v>779</v>
      </c>
      <c r="P566" s="95"/>
      <c r="Q566" s="95"/>
      <c r="R566" s="95"/>
      <c r="S566" s="95"/>
      <c r="T566" s="95"/>
      <c r="U566" s="95"/>
      <c r="V566" s="95"/>
      <c r="W566" s="95"/>
      <c r="X566" s="95"/>
      <c r="Y566" s="95"/>
    </row>
    <row r="567" spans="2:25" s="481" customFormat="1" hidden="1" x14ac:dyDescent="0.25">
      <c r="B567" s="113" t="str">
        <f ca="1">Supporto!F465</f>
        <v>IfcFlowMovingDevice </v>
      </c>
      <c r="C567" s="148" t="str">
        <f ca="1">Supporto!H465</f>
        <v>ElementoDocumenti</v>
      </c>
      <c r="D567" s="148" t="str">
        <f ca="1">Supporto!K465</f>
        <v>SchedaMontaggio</v>
      </c>
      <c r="E567" s="125"/>
      <c r="F567" s="162"/>
      <c r="G567" s="110"/>
      <c r="H567" s="109"/>
      <c r="I567" s="109"/>
      <c r="J567" s="109"/>
      <c r="K567" s="110"/>
      <c r="L567" s="110"/>
      <c r="M567" s="109"/>
      <c r="N567" s="109" t="s">
        <v>779</v>
      </c>
      <c r="O567" s="109" t="s">
        <v>779</v>
      </c>
      <c r="P567" s="95"/>
      <c r="Q567" s="95"/>
      <c r="R567" s="95"/>
      <c r="S567" s="95"/>
      <c r="T567" s="95"/>
      <c r="U567" s="95"/>
      <c r="V567" s="95"/>
      <c r="W567" s="95"/>
      <c r="X567" s="95"/>
      <c r="Y567" s="95"/>
    </row>
    <row r="568" spans="2:25" s="481" customFormat="1" hidden="1" x14ac:dyDescent="0.25">
      <c r="B568" s="113" t="str">
        <f ca="1">Supporto!F466</f>
        <v>IfcFlowMovingDevice </v>
      </c>
      <c r="C568" s="148" t="str">
        <f ca="1">Supporto!H466</f>
        <v>ElementoDocumenti</v>
      </c>
      <c r="D568" s="148" t="str">
        <f ca="1">Supporto!K466</f>
        <v>Installazione</v>
      </c>
      <c r="E568" s="125"/>
      <c r="F568" s="162"/>
      <c r="G568" s="110"/>
      <c r="H568" s="109"/>
      <c r="I568" s="109"/>
      <c r="J568" s="109"/>
      <c r="K568" s="110"/>
      <c r="L568" s="110"/>
      <c r="M568" s="109"/>
      <c r="N568" s="109" t="s">
        <v>779</v>
      </c>
      <c r="O568" s="109" t="s">
        <v>779</v>
      </c>
      <c r="P568" s="95"/>
      <c r="Q568" s="95"/>
      <c r="R568" s="95"/>
      <c r="S568" s="95"/>
      <c r="T568" s="95"/>
      <c r="U568" s="95"/>
      <c r="V568" s="95"/>
      <c r="W568" s="95"/>
      <c r="X568" s="95"/>
      <c r="Y568" s="95"/>
    </row>
    <row r="569" spans="2:25" s="481" customFormat="1" hidden="1" x14ac:dyDescent="0.25">
      <c r="B569" s="113" t="str">
        <f ca="1">Supporto!F467</f>
        <v>IfcFlowMovingDevice </v>
      </c>
      <c r="C569" s="148" t="str">
        <f ca="1">Supporto!H467</f>
        <v>ElementoDocumenti</v>
      </c>
      <c r="D569" s="148" t="str">
        <f ca="1">Supporto!K467</f>
        <v>MatSupp</v>
      </c>
      <c r="E569" s="125"/>
      <c r="F569" s="162"/>
      <c r="G569" s="110"/>
      <c r="H569" s="109"/>
      <c r="I569" s="109"/>
      <c r="J569" s="109"/>
      <c r="K569" s="110"/>
      <c r="L569" s="110"/>
      <c r="M569" s="109"/>
      <c r="N569" s="109" t="s">
        <v>779</v>
      </c>
      <c r="O569" s="109" t="s">
        <v>779</v>
      </c>
      <c r="P569" s="95"/>
      <c r="Q569" s="95"/>
      <c r="R569" s="95"/>
      <c r="S569" s="95"/>
      <c r="T569" s="95"/>
      <c r="U569" s="95"/>
      <c r="V569" s="95"/>
      <c r="W569" s="95"/>
      <c r="X569" s="95"/>
      <c r="Y569" s="95"/>
    </row>
    <row r="570" spans="2:25" s="481" customFormat="1" hidden="1" x14ac:dyDescent="0.25">
      <c r="B570" s="113" t="str">
        <f ca="1">Supporto!F468</f>
        <v>IfcFlowMovingDevice </v>
      </c>
      <c r="C570" s="148" t="str">
        <f ca="1">Supporto!H468</f>
        <v>ElementoDocumenti</v>
      </c>
      <c r="D570" s="148" t="str">
        <f ca="1">Supporto!K468</f>
        <v>Collaudo</v>
      </c>
      <c r="E570" s="125"/>
      <c r="F570" s="162"/>
      <c r="G570" s="110"/>
      <c r="H570" s="109"/>
      <c r="I570" s="109"/>
      <c r="J570" s="109"/>
      <c r="K570" s="110"/>
      <c r="L570" s="110"/>
      <c r="M570" s="109"/>
      <c r="N570" s="109" t="s">
        <v>779</v>
      </c>
      <c r="O570" s="109" t="s">
        <v>779</v>
      </c>
      <c r="P570" s="95"/>
      <c r="Q570" s="95"/>
      <c r="R570" s="95"/>
      <c r="S570" s="95"/>
      <c r="T570" s="95"/>
      <c r="U570" s="95"/>
      <c r="V570" s="95"/>
      <c r="W570" s="95"/>
      <c r="X570" s="95"/>
      <c r="Y570" s="95"/>
    </row>
    <row r="571" spans="2:25" s="481" customFormat="1" hidden="1" x14ac:dyDescent="0.25">
      <c r="B571" s="115" t="str">
        <f ca="1">Supporto!F469</f>
        <v>IfcFlowMovingDevice </v>
      </c>
      <c r="C571" s="149" t="str">
        <f ca="1">Supporto!H469</f>
        <v>ElementoDocumenti</v>
      </c>
      <c r="D571" s="149" t="str">
        <f ca="1">Supporto!K469</f>
        <v>Conformità</v>
      </c>
      <c r="E571" s="124"/>
      <c r="F571" s="163"/>
      <c r="G571" s="117"/>
      <c r="H571" s="116"/>
      <c r="I571" s="116"/>
      <c r="J571" s="116"/>
      <c r="K571" s="117"/>
      <c r="L571" s="117"/>
      <c r="M571" s="116"/>
      <c r="N571" s="116" t="s">
        <v>779</v>
      </c>
      <c r="O571" s="116" t="s">
        <v>779</v>
      </c>
      <c r="P571" s="95"/>
      <c r="Q571" s="95"/>
      <c r="R571" s="95"/>
      <c r="S571" s="95"/>
      <c r="T571" s="95"/>
      <c r="U571" s="95"/>
      <c r="V571" s="95"/>
      <c r="W571" s="95"/>
      <c r="X571" s="95"/>
      <c r="Y571" s="95"/>
    </row>
    <row r="572" spans="2:25" s="481" customFormat="1" hidden="1" x14ac:dyDescent="0.25">
      <c r="B572" s="113" t="str">
        <f ca="1">Supporto!F470</f>
        <v>IfcFlowSegment</v>
      </c>
      <c r="C572" s="148" t="str">
        <f ca="1">Supporto!H470</f>
        <v>ElementoDatiAnagrafici</v>
      </c>
      <c r="D572" s="148" t="str">
        <f ca="1">Supporto!K470</f>
        <v>Numero_di_serie</v>
      </c>
      <c r="E572" s="125"/>
      <c r="F572" s="162"/>
      <c r="G572" s="110"/>
      <c r="H572" s="109"/>
      <c r="I572" s="109"/>
      <c r="J572" s="109"/>
      <c r="K572" s="110"/>
      <c r="L572" s="110"/>
      <c r="M572" s="109"/>
      <c r="N572" s="109" t="s">
        <v>779</v>
      </c>
      <c r="O572" s="109" t="s">
        <v>779</v>
      </c>
      <c r="P572" s="95"/>
      <c r="Q572" s="95"/>
      <c r="R572" s="95"/>
      <c r="S572" s="95"/>
      <c r="T572" s="95"/>
      <c r="U572" s="95"/>
      <c r="V572" s="95"/>
      <c r="W572" s="95"/>
      <c r="X572" s="95"/>
      <c r="Y572" s="95"/>
    </row>
    <row r="573" spans="2:25" s="481" customFormat="1" hidden="1" x14ac:dyDescent="0.25">
      <c r="B573" s="113" t="str">
        <f ca="1">Supporto!F471</f>
        <v>IfcFlowSegment</v>
      </c>
      <c r="C573" s="148" t="str">
        <f ca="1">Supporto!H471</f>
        <v>ElementoDatiAnagrafici</v>
      </c>
      <c r="D573" s="148" t="str">
        <f ca="1">Supporto!K471</f>
        <v>Fornitore</v>
      </c>
      <c r="E573" s="125"/>
      <c r="F573" s="162"/>
      <c r="G573" s="110"/>
      <c r="H573" s="109"/>
      <c r="I573" s="109"/>
      <c r="J573" s="109"/>
      <c r="K573" s="110"/>
      <c r="L573" s="110"/>
      <c r="M573" s="109"/>
      <c r="N573" s="109" t="s">
        <v>779</v>
      </c>
      <c r="O573" s="109" t="s">
        <v>779</v>
      </c>
      <c r="P573" s="95"/>
      <c r="Q573" s="95"/>
      <c r="R573" s="95"/>
      <c r="S573" s="95"/>
      <c r="T573" s="95"/>
      <c r="U573" s="95"/>
      <c r="V573" s="95"/>
      <c r="W573" s="95"/>
      <c r="X573" s="95"/>
      <c r="Y573" s="95"/>
    </row>
    <row r="574" spans="2:25" s="481" customFormat="1" hidden="1" x14ac:dyDescent="0.25">
      <c r="B574" s="113" t="str">
        <f ca="1">Supporto!F472</f>
        <v>IfcFlowSegment</v>
      </c>
      <c r="C574" s="148" t="str">
        <f ca="1">Supporto!H472</f>
        <v>ElementoDatiAnagrafici</v>
      </c>
      <c r="D574" s="148" t="str">
        <f ca="1">Supporto!K472</f>
        <v>Installatore</v>
      </c>
      <c r="E574" s="125"/>
      <c r="F574" s="162"/>
      <c r="G574" s="522"/>
      <c r="H574" s="109"/>
      <c r="I574" s="109"/>
      <c r="J574" s="109"/>
      <c r="K574" s="110"/>
      <c r="L574" s="110"/>
      <c r="M574" s="109"/>
      <c r="N574" s="109" t="s">
        <v>779</v>
      </c>
      <c r="O574" s="109" t="s">
        <v>779</v>
      </c>
      <c r="P574" s="95"/>
      <c r="Q574" s="95"/>
      <c r="R574" s="95"/>
      <c r="S574" s="95"/>
      <c r="T574" s="95"/>
      <c r="U574" s="95"/>
      <c r="V574" s="95"/>
      <c r="W574" s="95"/>
      <c r="X574" s="95"/>
      <c r="Y574" s="95"/>
    </row>
    <row r="575" spans="2:25" s="481" customFormat="1" x14ac:dyDescent="0.25">
      <c r="B575" s="155" t="str">
        <f ca="1">Supporto!F473</f>
        <v>IfcFlowSegment</v>
      </c>
      <c r="C575" s="155" t="str">
        <f ca="1">Supporto!H473</f>
        <v>ElementoDatiAnagrafici</v>
      </c>
      <c r="D575" s="155" t="str">
        <f ca="1">Supporto!K473</f>
        <v>Descrizione</v>
      </c>
      <c r="E575" s="125"/>
      <c r="F575" s="162"/>
      <c r="G575" s="522"/>
      <c r="H575" s="109"/>
      <c r="I575" s="109" t="s">
        <v>779</v>
      </c>
      <c r="J575" s="109"/>
      <c r="K575" s="110" t="s">
        <v>779</v>
      </c>
      <c r="L575" s="135" t="s">
        <v>779</v>
      </c>
      <c r="M575" s="109" t="s">
        <v>779</v>
      </c>
      <c r="N575" s="109" t="s">
        <v>779</v>
      </c>
      <c r="O575" s="109" t="s">
        <v>779</v>
      </c>
      <c r="P575" s="95"/>
      <c r="Q575" s="95"/>
      <c r="R575" s="95"/>
      <c r="S575" s="95"/>
      <c r="T575" s="95"/>
      <c r="U575" s="95"/>
      <c r="V575" s="95"/>
      <c r="W575" s="95"/>
      <c r="X575" s="95"/>
      <c r="Y575" s="95"/>
    </row>
    <row r="576" spans="2:25" s="481" customFormat="1" hidden="1" x14ac:dyDescent="0.25">
      <c r="B576" s="113" t="str">
        <f ca="1">Supporto!F474</f>
        <v>IfcFlowSegment</v>
      </c>
      <c r="C576" s="148" t="str">
        <f ca="1">Supporto!H474</f>
        <v>ElementoDatiAnagrafici</v>
      </c>
      <c r="D576" s="148" t="str">
        <f ca="1">Supporto!K474</f>
        <v>Modello</v>
      </c>
      <c r="E576" s="125"/>
      <c r="F576" s="162"/>
      <c r="G576" s="522"/>
      <c r="H576" s="109"/>
      <c r="I576" s="109"/>
      <c r="J576" s="109"/>
      <c r="K576" s="110"/>
      <c r="L576" s="110"/>
      <c r="M576" s="109" t="s">
        <v>779</v>
      </c>
      <c r="N576" s="109" t="s">
        <v>779</v>
      </c>
      <c r="O576" s="109" t="s">
        <v>779</v>
      </c>
      <c r="P576" s="95"/>
      <c r="Q576" s="95"/>
      <c r="R576" s="95"/>
      <c r="S576" s="95"/>
      <c r="T576" s="95"/>
      <c r="U576" s="95"/>
      <c r="V576" s="95"/>
      <c r="W576" s="95"/>
      <c r="X576" s="95"/>
      <c r="Y576" s="95"/>
    </row>
    <row r="577" spans="2:25" s="481" customFormat="1" hidden="1" x14ac:dyDescent="0.25">
      <c r="B577" s="113" t="str">
        <f ca="1">Supporto!F475</f>
        <v>IfcFlowSegment</v>
      </c>
      <c r="C577" s="148" t="str">
        <f ca="1">Supporto!H475</f>
        <v>ElementoDatiAnagrafici</v>
      </c>
      <c r="D577" s="148" t="str">
        <f ca="1">Supporto!K475</f>
        <v>Produttore</v>
      </c>
      <c r="E577" s="125"/>
      <c r="F577" s="162"/>
      <c r="G577" s="522"/>
      <c r="H577" s="109"/>
      <c r="I577" s="109"/>
      <c r="J577" s="109"/>
      <c r="K577" s="110"/>
      <c r="L577" s="110"/>
      <c r="M577" s="109" t="s">
        <v>779</v>
      </c>
      <c r="N577" s="109" t="s">
        <v>779</v>
      </c>
      <c r="O577" s="109" t="s">
        <v>779</v>
      </c>
      <c r="P577" s="95"/>
      <c r="Q577" s="95"/>
      <c r="R577" s="95"/>
      <c r="S577" s="95"/>
      <c r="T577" s="95"/>
      <c r="U577" s="95"/>
      <c r="V577" s="95"/>
      <c r="W577" s="95"/>
      <c r="X577" s="95"/>
      <c r="Y577" s="95"/>
    </row>
    <row r="578" spans="2:25" s="481" customFormat="1" x14ac:dyDescent="0.25">
      <c r="B578" s="155" t="str">
        <f ca="1">Supporto!F476</f>
        <v>IfcFlowSegment</v>
      </c>
      <c r="C578" s="147" t="str">
        <f ca="1">Supporto!H476</f>
        <v>ElementoCodifica</v>
      </c>
      <c r="D578" s="147" t="str">
        <f ca="1">Supporto!K476</f>
        <v>ClasseElementoTecnico</v>
      </c>
      <c r="E578" s="125"/>
      <c r="F578" s="162"/>
      <c r="G578" s="522"/>
      <c r="H578" s="109"/>
      <c r="I578" s="109" t="s">
        <v>779</v>
      </c>
      <c r="J578" s="109"/>
      <c r="K578" s="110" t="s">
        <v>779</v>
      </c>
      <c r="L578" s="121" t="s">
        <v>779</v>
      </c>
      <c r="M578" s="109" t="s">
        <v>779</v>
      </c>
      <c r="N578" s="109" t="s">
        <v>779</v>
      </c>
      <c r="O578" s="109" t="s">
        <v>779</v>
      </c>
      <c r="P578" s="95"/>
      <c r="Q578" s="95"/>
      <c r="R578" s="95"/>
      <c r="S578" s="95"/>
      <c r="T578" s="95"/>
      <c r="U578" s="95"/>
      <c r="V578" s="95"/>
      <c r="W578" s="95"/>
      <c r="X578" s="95"/>
      <c r="Y578" s="95"/>
    </row>
    <row r="579" spans="2:25" s="481" customFormat="1" x14ac:dyDescent="0.25">
      <c r="B579" s="155" t="str">
        <f ca="1">Supporto!F477</f>
        <v>IfcFlowSegment</v>
      </c>
      <c r="C579" s="149" t="str">
        <f ca="1">Supporto!H477</f>
        <v>ElementoFase</v>
      </c>
      <c r="D579" s="149" t="str">
        <f ca="1">Supporto!K477</f>
        <v>Stato</v>
      </c>
      <c r="E579" s="125"/>
      <c r="F579" s="162"/>
      <c r="G579" s="522"/>
      <c r="H579" s="514"/>
      <c r="I579" s="109" t="s">
        <v>779</v>
      </c>
      <c r="J579" s="109"/>
      <c r="K579" s="110" t="s">
        <v>779</v>
      </c>
      <c r="L579" s="116" t="s">
        <v>779</v>
      </c>
      <c r="M579" s="109" t="s">
        <v>779</v>
      </c>
      <c r="N579" s="109" t="s">
        <v>779</v>
      </c>
      <c r="O579" s="109" t="s">
        <v>779</v>
      </c>
      <c r="P579" s="95"/>
      <c r="Q579" s="95"/>
      <c r="R579" s="95"/>
      <c r="S579" s="95"/>
      <c r="T579" s="95"/>
      <c r="U579" s="95"/>
      <c r="V579" s="95"/>
      <c r="W579" s="95"/>
      <c r="X579" s="95"/>
      <c r="Y579" s="95"/>
    </row>
    <row r="580" spans="2:25" s="481" customFormat="1" hidden="1" x14ac:dyDescent="0.25">
      <c r="B580" s="113" t="str">
        <f ca="1">Supporto!F478</f>
        <v>IfcFlowSegment</v>
      </c>
      <c r="C580" s="148" t="str">
        <f ca="1">Supporto!H478</f>
        <v>ElementoDocumenti</v>
      </c>
      <c r="D580" s="148" t="str">
        <f ca="1">Supporto!K478</f>
        <v>MUM</v>
      </c>
      <c r="E580" s="125"/>
      <c r="F580" s="162"/>
      <c r="G580" s="522"/>
      <c r="H580" s="109"/>
      <c r="I580" s="109"/>
      <c r="J580" s="109"/>
      <c r="K580" s="110"/>
      <c r="L580" s="110"/>
      <c r="M580" s="109" t="s">
        <v>779</v>
      </c>
      <c r="N580" s="109" t="s">
        <v>779</v>
      </c>
      <c r="O580" s="109" t="s">
        <v>779</v>
      </c>
      <c r="P580" s="95"/>
      <c r="Q580" s="95"/>
      <c r="R580" s="95"/>
      <c r="S580" s="95"/>
      <c r="T580" s="95"/>
      <c r="U580" s="95"/>
      <c r="V580" s="95"/>
      <c r="W580" s="95"/>
      <c r="X580" s="95"/>
      <c r="Y580" s="95"/>
    </row>
    <row r="581" spans="2:25" s="481" customFormat="1" hidden="1" x14ac:dyDescent="0.25">
      <c r="B581" s="113" t="str">
        <f ca="1">Supporto!F479</f>
        <v>IfcFlowSegment</v>
      </c>
      <c r="C581" s="148" t="str">
        <f ca="1">Supporto!H479</f>
        <v>ElementoDocumenti</v>
      </c>
      <c r="D581" s="148" t="str">
        <f ca="1">Supporto!K479</f>
        <v>SchedaTecnica</v>
      </c>
      <c r="E581" s="125"/>
      <c r="F581" s="162"/>
      <c r="G581" s="522"/>
      <c r="H581" s="109"/>
      <c r="I581" s="109"/>
      <c r="J581" s="109"/>
      <c r="K581" s="110"/>
      <c r="L581" s="110"/>
      <c r="M581" s="109" t="s">
        <v>779</v>
      </c>
      <c r="N581" s="109" t="s">
        <v>779</v>
      </c>
      <c r="O581" s="109" t="s">
        <v>779</v>
      </c>
      <c r="P581" s="95"/>
      <c r="Q581" s="95"/>
      <c r="R581" s="95"/>
      <c r="S581" s="95"/>
      <c r="T581" s="95"/>
      <c r="U581" s="95"/>
      <c r="V581" s="95"/>
      <c r="W581" s="95"/>
      <c r="X581" s="95"/>
      <c r="Y581" s="95"/>
    </row>
    <row r="582" spans="2:25" s="481" customFormat="1" hidden="1" x14ac:dyDescent="0.25">
      <c r="B582" s="113" t="str">
        <f ca="1">Supporto!F480</f>
        <v>IfcFlowSegment</v>
      </c>
      <c r="C582" s="148" t="str">
        <f ca="1">Supporto!H480</f>
        <v>ElementoDocumenti</v>
      </c>
      <c r="D582" s="148" t="str">
        <f ca="1">Supporto!K480</f>
        <v>Website</v>
      </c>
      <c r="E582" s="125"/>
      <c r="F582" s="162"/>
      <c r="G582" s="522"/>
      <c r="H582" s="109"/>
      <c r="I582" s="109"/>
      <c r="J582" s="109"/>
      <c r="K582" s="110"/>
      <c r="L582" s="110"/>
      <c r="M582" s="109"/>
      <c r="N582" s="109" t="s">
        <v>779</v>
      </c>
      <c r="O582" s="109" t="s">
        <v>779</v>
      </c>
      <c r="P582" s="95"/>
      <c r="Q582" s="95"/>
      <c r="R582" s="95"/>
      <c r="S582" s="95"/>
      <c r="T582" s="95"/>
      <c r="U582" s="95"/>
      <c r="V582" s="95"/>
      <c r="W582" s="95"/>
      <c r="X582" s="95"/>
      <c r="Y582" s="95"/>
    </row>
    <row r="583" spans="2:25" s="481" customFormat="1" hidden="1" x14ac:dyDescent="0.25">
      <c r="B583" s="113" t="str">
        <f ca="1">Supporto!F481</f>
        <v>IfcFlowSegment</v>
      </c>
      <c r="C583" s="148" t="str">
        <f ca="1">Supporto!H481</f>
        <v>ElementoDocumenti</v>
      </c>
      <c r="D583" s="148" t="str">
        <f ca="1">Supporto!K481</f>
        <v>DB</v>
      </c>
      <c r="E583" s="125"/>
      <c r="F583" s="162"/>
      <c r="G583" s="522"/>
      <c r="H583" s="109"/>
      <c r="I583" s="109"/>
      <c r="J583" s="109"/>
      <c r="K583" s="110"/>
      <c r="L583" s="110"/>
      <c r="M583" s="109" t="s">
        <v>779</v>
      </c>
      <c r="N583" s="109" t="s">
        <v>779</v>
      </c>
      <c r="O583" s="109" t="s">
        <v>779</v>
      </c>
      <c r="P583" s="95"/>
      <c r="Q583" s="95"/>
      <c r="R583" s="95"/>
      <c r="S583" s="95"/>
      <c r="T583" s="95"/>
      <c r="U583" s="95"/>
      <c r="V583" s="95"/>
      <c r="W583" s="95"/>
      <c r="X583" s="95"/>
      <c r="Y583" s="95"/>
    </row>
    <row r="584" spans="2:25" s="481" customFormat="1" hidden="1" x14ac:dyDescent="0.25">
      <c r="B584" s="113" t="str">
        <f ca="1">Supporto!F482</f>
        <v>IfcFlowSegment</v>
      </c>
      <c r="C584" s="148" t="str">
        <f ca="1">Supporto!H482</f>
        <v>ElementoDocumenti</v>
      </c>
      <c r="D584" s="148" t="str">
        <f ca="1">Supporto!K482</f>
        <v>CertProd</v>
      </c>
      <c r="E584" s="125"/>
      <c r="F584" s="162"/>
      <c r="G584" s="522"/>
      <c r="H584" s="109" t="s">
        <v>779</v>
      </c>
      <c r="I584" s="109"/>
      <c r="J584" s="109"/>
      <c r="K584" s="110"/>
      <c r="L584" s="110"/>
      <c r="M584" s="109"/>
      <c r="N584" s="109" t="s">
        <v>779</v>
      </c>
      <c r="O584" s="109" t="s">
        <v>779</v>
      </c>
      <c r="P584" s="95"/>
      <c r="Q584" s="95"/>
      <c r="R584" s="95"/>
      <c r="S584" s="95"/>
      <c r="T584" s="95"/>
      <c r="U584" s="95"/>
      <c r="V584" s="95"/>
      <c r="W584" s="95"/>
      <c r="X584" s="95"/>
      <c r="Y584" s="95"/>
    </row>
    <row r="585" spans="2:25" s="481" customFormat="1" hidden="1" x14ac:dyDescent="0.25">
      <c r="B585" s="113" t="str">
        <f ca="1">Supporto!F483</f>
        <v>IfcFlowSegment</v>
      </c>
      <c r="C585" s="148" t="str">
        <f ca="1">Supporto!H483</f>
        <v>ElementoDocumenti</v>
      </c>
      <c r="D585" s="148" t="str">
        <f ca="1">Supporto!K483</f>
        <v>SertSupl</v>
      </c>
      <c r="E585" s="125"/>
      <c r="F585" s="162"/>
      <c r="G585" s="522"/>
      <c r="H585" s="109"/>
      <c r="I585" s="109"/>
      <c r="J585" s="109"/>
      <c r="K585" s="110"/>
      <c r="L585" s="110"/>
      <c r="M585" s="109"/>
      <c r="N585" s="109" t="s">
        <v>779</v>
      </c>
      <c r="O585" s="109" t="s">
        <v>779</v>
      </c>
      <c r="P585" s="95"/>
      <c r="Q585" s="95"/>
      <c r="R585" s="95"/>
      <c r="S585" s="95"/>
      <c r="T585" s="95"/>
      <c r="U585" s="95"/>
      <c r="V585" s="95"/>
      <c r="W585" s="95"/>
      <c r="X585" s="95"/>
      <c r="Y585" s="95"/>
    </row>
    <row r="586" spans="2:25" s="481" customFormat="1" hidden="1" x14ac:dyDescent="0.25">
      <c r="B586" s="113" t="str">
        <f ca="1">Supporto!F484</f>
        <v>IfcFlowSegment</v>
      </c>
      <c r="C586" s="148" t="str">
        <f ca="1">Supporto!H484</f>
        <v>ElementoDocumenti</v>
      </c>
      <c r="D586" s="148" t="str">
        <f ca="1">Supporto!K484</f>
        <v>CertOmo</v>
      </c>
      <c r="E586" s="125"/>
      <c r="F586" s="162"/>
      <c r="G586" s="522"/>
      <c r="H586" s="109"/>
      <c r="I586" s="109"/>
      <c r="J586" s="109"/>
      <c r="K586" s="110"/>
      <c r="L586" s="110"/>
      <c r="M586" s="109"/>
      <c r="N586" s="109" t="s">
        <v>779</v>
      </c>
      <c r="O586" s="109" t="s">
        <v>779</v>
      </c>
      <c r="P586" s="95"/>
      <c r="Q586" s="95"/>
      <c r="R586" s="95"/>
      <c r="S586" s="95"/>
      <c r="T586" s="95"/>
      <c r="U586" s="95"/>
      <c r="V586" s="95"/>
      <c r="W586" s="95"/>
      <c r="X586" s="95"/>
      <c r="Y586" s="95"/>
    </row>
    <row r="587" spans="2:25" s="481" customFormat="1" hidden="1" x14ac:dyDescent="0.25">
      <c r="B587" s="113" t="str">
        <f ca="1">Supporto!F485</f>
        <v>IfcFlowSegment</v>
      </c>
      <c r="C587" s="148" t="str">
        <f ca="1">Supporto!H485</f>
        <v>ElementoDocumenti</v>
      </c>
      <c r="D587" s="148" t="str">
        <f ca="1">Supporto!K485</f>
        <v>SchedaMontaggio</v>
      </c>
      <c r="E587" s="125"/>
      <c r="F587" s="162"/>
      <c r="G587" s="522"/>
      <c r="H587" s="109"/>
      <c r="I587" s="109"/>
      <c r="J587" s="109"/>
      <c r="K587" s="110"/>
      <c r="L587" s="110"/>
      <c r="M587" s="109"/>
      <c r="N587" s="109" t="s">
        <v>779</v>
      </c>
      <c r="O587" s="109" t="s">
        <v>779</v>
      </c>
      <c r="P587" s="95"/>
      <c r="Q587" s="95"/>
      <c r="R587" s="95"/>
      <c r="S587" s="95"/>
      <c r="T587" s="95"/>
      <c r="U587" s="95"/>
      <c r="V587" s="95"/>
      <c r="W587" s="95"/>
      <c r="X587" s="95"/>
      <c r="Y587" s="95"/>
    </row>
    <row r="588" spans="2:25" s="481" customFormat="1" hidden="1" x14ac:dyDescent="0.25">
      <c r="B588" s="113" t="str">
        <f ca="1">Supporto!F486</f>
        <v>IfcFlowSegment</v>
      </c>
      <c r="C588" s="148" t="str">
        <f ca="1">Supporto!H486</f>
        <v>ElementoDocumenti</v>
      </c>
      <c r="D588" s="148" t="str">
        <f ca="1">Supporto!K486</f>
        <v>Installazione</v>
      </c>
      <c r="E588" s="125"/>
      <c r="F588" s="162"/>
      <c r="G588" s="522"/>
      <c r="H588" s="109"/>
      <c r="I588" s="109"/>
      <c r="J588" s="109"/>
      <c r="K588" s="110"/>
      <c r="L588" s="110"/>
      <c r="M588" s="109"/>
      <c r="N588" s="109" t="s">
        <v>779</v>
      </c>
      <c r="O588" s="109" t="s">
        <v>779</v>
      </c>
      <c r="P588" s="95"/>
      <c r="Q588" s="95"/>
      <c r="R588" s="95"/>
      <c r="S588" s="95"/>
      <c r="T588" s="95"/>
      <c r="U588" s="95"/>
      <c r="V588" s="95"/>
      <c r="W588" s="95"/>
      <c r="X588" s="95"/>
      <c r="Y588" s="95"/>
    </row>
    <row r="589" spans="2:25" s="481" customFormat="1" hidden="1" x14ac:dyDescent="0.25">
      <c r="B589" s="113" t="str">
        <f ca="1">Supporto!F487</f>
        <v>IfcFlowSegment</v>
      </c>
      <c r="C589" s="148" t="str">
        <f ca="1">Supporto!H487</f>
        <v>ElementoDocumenti</v>
      </c>
      <c r="D589" s="148" t="str">
        <f ca="1">Supporto!K487</f>
        <v>MatSupp</v>
      </c>
      <c r="E589" s="125"/>
      <c r="F589" s="162"/>
      <c r="G589" s="522"/>
      <c r="H589" s="109"/>
      <c r="I589" s="109"/>
      <c r="J589" s="109"/>
      <c r="K589" s="110"/>
      <c r="L589" s="110"/>
      <c r="M589" s="109"/>
      <c r="N589" s="109" t="s">
        <v>779</v>
      </c>
      <c r="O589" s="109" t="s">
        <v>779</v>
      </c>
      <c r="P589" s="95"/>
      <c r="Q589" s="95"/>
      <c r="R589" s="95"/>
      <c r="S589" s="95"/>
      <c r="T589" s="95"/>
      <c r="U589" s="95"/>
      <c r="V589" s="95"/>
      <c r="W589" s="95"/>
      <c r="X589" s="95"/>
      <c r="Y589" s="95"/>
    </row>
    <row r="590" spans="2:25" s="481" customFormat="1" hidden="1" x14ac:dyDescent="0.25">
      <c r="B590" s="115" t="str">
        <f ca="1">Supporto!F488</f>
        <v>IfcFlowSegment</v>
      </c>
      <c r="C590" s="149" t="str">
        <f ca="1">Supporto!H488</f>
        <v>ElementoDocumenti</v>
      </c>
      <c r="D590" s="149" t="str">
        <f ca="1">Supporto!K488</f>
        <v>Conformità</v>
      </c>
      <c r="E590" s="124"/>
      <c r="F590" s="163"/>
      <c r="G590" s="525"/>
      <c r="H590" s="116"/>
      <c r="I590" s="116"/>
      <c r="J590" s="116"/>
      <c r="K590" s="117"/>
      <c r="L590" s="117"/>
      <c r="M590" s="116"/>
      <c r="N590" s="116" t="s">
        <v>779</v>
      </c>
      <c r="O590" s="116" t="s">
        <v>779</v>
      </c>
      <c r="P590" s="95"/>
      <c r="Q590" s="95"/>
      <c r="R590" s="95"/>
      <c r="S590" s="95"/>
      <c r="T590" s="95"/>
      <c r="U590" s="95"/>
      <c r="V590" s="95"/>
      <c r="W590" s="95"/>
      <c r="X590" s="95"/>
      <c r="Y590" s="95"/>
    </row>
    <row r="591" spans="2:25" s="481" customFormat="1" hidden="1" x14ac:dyDescent="0.25">
      <c r="B591" s="113" t="str">
        <f ca="1">Supporto!F489</f>
        <v>IfcFlowStorageDevice</v>
      </c>
      <c r="C591" s="148" t="str">
        <f ca="1">Supporto!H489</f>
        <v>ElementoDatiAnagrafici</v>
      </c>
      <c r="D591" s="148" t="str">
        <f ca="1">Supporto!K489</f>
        <v>Numero_di_serie</v>
      </c>
      <c r="E591" s="125"/>
      <c r="F591" s="162"/>
      <c r="G591" s="522"/>
      <c r="H591" s="109"/>
      <c r="I591" s="109"/>
      <c r="J591" s="109"/>
      <c r="K591" s="110"/>
      <c r="L591" s="110"/>
      <c r="M591" s="109"/>
      <c r="N591" s="109" t="s">
        <v>779</v>
      </c>
      <c r="O591" s="109" t="s">
        <v>779</v>
      </c>
      <c r="P591" s="95"/>
      <c r="Q591" s="95"/>
      <c r="R591" s="95"/>
      <c r="S591" s="95"/>
      <c r="T591" s="95"/>
      <c r="U591" s="95"/>
      <c r="V591" s="95"/>
      <c r="W591" s="95"/>
      <c r="X591" s="95"/>
      <c r="Y591" s="95"/>
    </row>
    <row r="592" spans="2:25" s="481" customFormat="1" hidden="1" x14ac:dyDescent="0.25">
      <c r="B592" s="113" t="str">
        <f ca="1">Supporto!F490</f>
        <v>IfcFlowStorageDevice</v>
      </c>
      <c r="C592" s="148" t="str">
        <f ca="1">Supporto!H490</f>
        <v>ElementoDatiAnagrafici</v>
      </c>
      <c r="D592" s="148" t="str">
        <f ca="1">Supporto!K490</f>
        <v>Fornitore</v>
      </c>
      <c r="E592" s="125"/>
      <c r="F592" s="162"/>
      <c r="G592" s="522"/>
      <c r="H592" s="109"/>
      <c r="I592" s="109"/>
      <c r="J592" s="109"/>
      <c r="K592" s="522"/>
      <c r="L592" s="522"/>
      <c r="M592" s="514"/>
      <c r="N592" s="109" t="s">
        <v>779</v>
      </c>
      <c r="O592" s="109" t="s">
        <v>779</v>
      </c>
      <c r="P592" s="95"/>
      <c r="Q592" s="95"/>
      <c r="R592" s="95"/>
      <c r="S592" s="95"/>
      <c r="T592" s="95"/>
      <c r="U592" s="95"/>
      <c r="V592" s="95"/>
      <c r="W592" s="95"/>
      <c r="X592" s="95"/>
      <c r="Y592" s="95"/>
    </row>
    <row r="593" spans="2:25" s="481" customFormat="1" hidden="1" x14ac:dyDescent="0.25">
      <c r="B593" s="113" t="str">
        <f ca="1">Supporto!F491</f>
        <v>IfcFlowStorageDevice</v>
      </c>
      <c r="C593" s="148" t="str">
        <f ca="1">Supporto!H491</f>
        <v>ElementoDatiAnagrafici</v>
      </c>
      <c r="D593" s="148" t="str">
        <f ca="1">Supporto!K491</f>
        <v>Installatore</v>
      </c>
      <c r="E593" s="125"/>
      <c r="F593" s="162"/>
      <c r="G593" s="522"/>
      <c r="H593" s="109"/>
      <c r="I593" s="109" t="s">
        <v>779</v>
      </c>
      <c r="J593" s="109"/>
      <c r="K593" s="110"/>
      <c r="L593" s="110"/>
      <c r="M593" s="109"/>
      <c r="N593" s="109" t="s">
        <v>779</v>
      </c>
      <c r="O593" s="109" t="s">
        <v>779</v>
      </c>
      <c r="P593" s="95"/>
      <c r="Q593" s="95"/>
      <c r="R593" s="95"/>
      <c r="S593" s="95"/>
      <c r="T593" s="95"/>
      <c r="U593" s="95"/>
      <c r="V593" s="95"/>
      <c r="W593" s="95"/>
      <c r="X593" s="95"/>
      <c r="Y593" s="95"/>
    </row>
    <row r="594" spans="2:25" s="481" customFormat="1" x14ac:dyDescent="0.25">
      <c r="B594" s="155" t="str">
        <f ca="1">Supporto!F492</f>
        <v>IfcFlowStorageDevice</v>
      </c>
      <c r="C594" s="155" t="str">
        <f ca="1">Supporto!H492</f>
        <v>ElementoDatiAnagrafici</v>
      </c>
      <c r="D594" s="155" t="str">
        <f ca="1">Supporto!K492</f>
        <v>Descrizione</v>
      </c>
      <c r="E594" s="125"/>
      <c r="F594" s="162"/>
      <c r="G594" s="522"/>
      <c r="H594" s="109"/>
      <c r="I594" s="109"/>
      <c r="J594" s="109"/>
      <c r="K594" s="110" t="s">
        <v>779</v>
      </c>
      <c r="L594" s="135" t="s">
        <v>779</v>
      </c>
      <c r="M594" s="109" t="s">
        <v>779</v>
      </c>
      <c r="N594" s="109" t="s">
        <v>779</v>
      </c>
      <c r="O594" s="109" t="s">
        <v>779</v>
      </c>
      <c r="P594" s="95"/>
      <c r="Q594" s="95"/>
      <c r="R594" s="95"/>
      <c r="S594" s="95"/>
      <c r="T594" s="95"/>
      <c r="U594" s="95"/>
      <c r="V594" s="95"/>
      <c r="W594" s="95"/>
      <c r="X594" s="95"/>
      <c r="Y594" s="95"/>
    </row>
    <row r="595" spans="2:25" s="481" customFormat="1" hidden="1" x14ac:dyDescent="0.25">
      <c r="B595" s="113" t="str">
        <f ca="1">Supporto!F493</f>
        <v>IfcFlowStorageDevice</v>
      </c>
      <c r="C595" s="148" t="str">
        <f ca="1">Supporto!H493</f>
        <v>ElementoDatiAnagrafici</v>
      </c>
      <c r="D595" s="148" t="str">
        <f ca="1">Supporto!K493</f>
        <v>Modello</v>
      </c>
      <c r="E595" s="125"/>
      <c r="F595" s="162"/>
      <c r="G595" s="522"/>
      <c r="H595" s="109"/>
      <c r="I595" s="109"/>
      <c r="J595" s="109"/>
      <c r="K595" s="110"/>
      <c r="L595" s="110"/>
      <c r="M595" s="109" t="s">
        <v>779</v>
      </c>
      <c r="N595" s="109" t="s">
        <v>779</v>
      </c>
      <c r="O595" s="109" t="s">
        <v>779</v>
      </c>
      <c r="P595" s="95"/>
      <c r="Q595" s="95"/>
      <c r="R595" s="95"/>
      <c r="S595" s="95"/>
      <c r="T595" s="95"/>
      <c r="U595" s="95"/>
      <c r="V595" s="95"/>
      <c r="W595" s="95"/>
      <c r="X595" s="95"/>
      <c r="Y595" s="95"/>
    </row>
    <row r="596" spans="2:25" s="481" customFormat="1" hidden="1" x14ac:dyDescent="0.25">
      <c r="B596" s="113" t="str">
        <f ca="1">Supporto!F494</f>
        <v>IfcFlowStorageDevice</v>
      </c>
      <c r="C596" s="148" t="str">
        <f ca="1">Supporto!H494</f>
        <v>ElementoDatiAnagrafici</v>
      </c>
      <c r="D596" s="148" t="str">
        <f ca="1">Supporto!K494</f>
        <v>Produttore</v>
      </c>
      <c r="E596" s="125"/>
      <c r="F596" s="162"/>
      <c r="G596" s="522"/>
      <c r="H596" s="109"/>
      <c r="I596" s="514"/>
      <c r="J596" s="109"/>
      <c r="K596" s="110"/>
      <c r="L596" s="110"/>
      <c r="M596" s="109" t="s">
        <v>779</v>
      </c>
      <c r="N596" s="109" t="s">
        <v>779</v>
      </c>
      <c r="O596" s="109" t="s">
        <v>779</v>
      </c>
      <c r="P596" s="95"/>
      <c r="Q596" s="95"/>
      <c r="R596" s="95"/>
      <c r="S596" s="95"/>
      <c r="T596" s="95"/>
      <c r="U596" s="95"/>
      <c r="V596" s="95"/>
      <c r="W596" s="95"/>
      <c r="X596" s="95"/>
      <c r="Y596" s="95"/>
    </row>
    <row r="597" spans="2:25" s="481" customFormat="1" x14ac:dyDescent="0.25">
      <c r="B597" s="155" t="str">
        <f ca="1">Supporto!F495</f>
        <v>IfcFlowStorageDevice</v>
      </c>
      <c r="C597" s="147" t="str">
        <f ca="1">Supporto!H495</f>
        <v>ElementoCodifica</v>
      </c>
      <c r="D597" s="147" t="str">
        <f ca="1">Supporto!K495</f>
        <v>ClasseElementoTecnico</v>
      </c>
      <c r="E597" s="125"/>
      <c r="F597" s="162"/>
      <c r="G597" s="522"/>
      <c r="H597" s="514"/>
      <c r="I597" s="109" t="s">
        <v>779</v>
      </c>
      <c r="J597" s="109"/>
      <c r="K597" s="110" t="s">
        <v>779</v>
      </c>
      <c r="L597" s="121" t="s">
        <v>779</v>
      </c>
      <c r="M597" s="109" t="s">
        <v>779</v>
      </c>
      <c r="N597" s="109" t="s">
        <v>779</v>
      </c>
      <c r="O597" s="109" t="s">
        <v>779</v>
      </c>
      <c r="P597" s="95"/>
      <c r="Q597" s="95"/>
      <c r="R597" s="95"/>
      <c r="S597" s="95"/>
      <c r="T597" s="95"/>
      <c r="U597" s="95"/>
      <c r="V597" s="95"/>
      <c r="W597" s="95"/>
      <c r="X597" s="95"/>
      <c r="Y597" s="95"/>
    </row>
    <row r="598" spans="2:25" s="481" customFormat="1" x14ac:dyDescent="0.25">
      <c r="B598" s="155" t="str">
        <f ca="1">Supporto!F496</f>
        <v>IfcFlowStorageDevice</v>
      </c>
      <c r="C598" s="149" t="str">
        <f ca="1">Supporto!H496</f>
        <v>ElementoFase</v>
      </c>
      <c r="D598" s="149" t="str">
        <f ca="1">Supporto!K496</f>
        <v>Stato</v>
      </c>
      <c r="E598" s="125"/>
      <c r="F598" s="162"/>
      <c r="G598" s="522"/>
      <c r="H598" s="514"/>
      <c r="I598" s="109" t="s">
        <v>779</v>
      </c>
      <c r="J598" s="514"/>
      <c r="K598" s="110" t="s">
        <v>779</v>
      </c>
      <c r="L598" s="116" t="s">
        <v>779</v>
      </c>
      <c r="M598" s="109" t="s">
        <v>779</v>
      </c>
      <c r="N598" s="109" t="s">
        <v>779</v>
      </c>
      <c r="O598" s="109" t="s">
        <v>779</v>
      </c>
      <c r="P598" s="95"/>
      <c r="Q598" s="95"/>
      <c r="R598" s="95"/>
      <c r="S598" s="95"/>
      <c r="T598" s="95"/>
      <c r="U598" s="95"/>
      <c r="V598" s="95"/>
      <c r="W598" s="95"/>
      <c r="X598" s="95"/>
      <c r="Y598" s="95"/>
    </row>
    <row r="599" spans="2:25" s="481" customFormat="1" hidden="1" x14ac:dyDescent="0.25">
      <c r="B599" s="113" t="str">
        <f ca="1">Supporto!F497</f>
        <v>IfcFlowStorageDevice</v>
      </c>
      <c r="C599" s="148" t="str">
        <f ca="1">Supporto!H497</f>
        <v>ElementoDocumenti</v>
      </c>
      <c r="D599" s="148" t="str">
        <f ca="1">Supporto!K497</f>
        <v>MUM</v>
      </c>
      <c r="E599" s="125"/>
      <c r="F599" s="162"/>
      <c r="G599" s="522"/>
      <c r="H599" s="514"/>
      <c r="I599" s="109"/>
      <c r="J599" s="109"/>
      <c r="K599" s="522"/>
      <c r="L599" s="522"/>
      <c r="M599" s="514"/>
      <c r="N599" s="109" t="s">
        <v>779</v>
      </c>
      <c r="O599" s="109" t="s">
        <v>779</v>
      </c>
      <c r="P599" s="95"/>
      <c r="Q599" s="95"/>
      <c r="R599" s="95"/>
      <c r="S599" s="95"/>
      <c r="T599" s="95"/>
      <c r="U599" s="95"/>
      <c r="V599" s="95"/>
      <c r="W599" s="95"/>
      <c r="X599" s="95"/>
      <c r="Y599" s="95"/>
    </row>
    <row r="600" spans="2:25" s="481" customFormat="1" hidden="1" x14ac:dyDescent="0.25">
      <c r="B600" s="113" t="str">
        <f ca="1">Supporto!F498</f>
        <v>IfcFlowStorageDevice</v>
      </c>
      <c r="C600" s="148" t="str">
        <f ca="1">Supporto!H498</f>
        <v>ElementoDocumenti</v>
      </c>
      <c r="D600" s="148" t="str">
        <f ca="1">Supporto!K498</f>
        <v>SchedaTecnica</v>
      </c>
      <c r="E600" s="125"/>
      <c r="F600" s="162"/>
      <c r="G600" s="522"/>
      <c r="H600" s="109" t="s">
        <v>779</v>
      </c>
      <c r="I600" s="109"/>
      <c r="J600" s="109"/>
      <c r="K600" s="110"/>
      <c r="L600" s="110"/>
      <c r="M600" s="109" t="s">
        <v>779</v>
      </c>
      <c r="N600" s="109" t="s">
        <v>779</v>
      </c>
      <c r="O600" s="109" t="s">
        <v>779</v>
      </c>
      <c r="P600" s="95"/>
      <c r="Q600" s="95"/>
      <c r="R600" s="95"/>
      <c r="S600" s="95"/>
      <c r="T600" s="95"/>
      <c r="U600" s="95"/>
      <c r="V600" s="95"/>
      <c r="W600" s="95"/>
      <c r="X600" s="95"/>
      <c r="Y600" s="95"/>
    </row>
    <row r="601" spans="2:25" s="481" customFormat="1" hidden="1" x14ac:dyDescent="0.25">
      <c r="B601" s="113" t="str">
        <f ca="1">Supporto!F499</f>
        <v>IfcFlowStorageDevice</v>
      </c>
      <c r="C601" s="148" t="str">
        <f ca="1">Supporto!H499</f>
        <v>ElementoDocumenti</v>
      </c>
      <c r="D601" s="148" t="str">
        <f ca="1">Supporto!K499</f>
        <v>Website</v>
      </c>
      <c r="E601" s="125"/>
      <c r="F601" s="162"/>
      <c r="G601" s="522"/>
      <c r="H601" s="109"/>
      <c r="I601" s="109"/>
      <c r="J601" s="109"/>
      <c r="K601" s="110"/>
      <c r="L601" s="110"/>
      <c r="M601" s="109"/>
      <c r="N601" s="109" t="s">
        <v>779</v>
      </c>
      <c r="O601" s="109" t="s">
        <v>779</v>
      </c>
      <c r="P601" s="95"/>
      <c r="Q601" s="95"/>
      <c r="R601" s="95"/>
      <c r="S601" s="95"/>
      <c r="T601" s="95"/>
      <c r="U601" s="95"/>
      <c r="V601" s="95"/>
      <c r="W601" s="95"/>
      <c r="X601" s="95"/>
      <c r="Y601" s="95"/>
    </row>
    <row r="602" spans="2:25" s="481" customFormat="1" hidden="1" x14ac:dyDescent="0.25">
      <c r="B602" s="113" t="str">
        <f ca="1">Supporto!F500</f>
        <v>IfcFlowStorageDevice</v>
      </c>
      <c r="C602" s="148" t="str">
        <f ca="1">Supporto!H500</f>
        <v>ElementoDocumenti</v>
      </c>
      <c r="D602" s="148" t="str">
        <f ca="1">Supporto!K500</f>
        <v>DB</v>
      </c>
      <c r="E602" s="125"/>
      <c r="F602" s="162"/>
      <c r="G602" s="522"/>
      <c r="H602" s="109"/>
      <c r="I602" s="109"/>
      <c r="J602" s="109"/>
      <c r="K602" s="110"/>
      <c r="L602" s="110"/>
      <c r="M602" s="109"/>
      <c r="N602" s="109" t="s">
        <v>779</v>
      </c>
      <c r="O602" s="109" t="s">
        <v>779</v>
      </c>
      <c r="P602" s="95"/>
      <c r="Q602" s="95"/>
      <c r="R602" s="95"/>
      <c r="S602" s="95"/>
      <c r="T602" s="95"/>
      <c r="U602" s="95"/>
      <c r="V602" s="95"/>
      <c r="W602" s="95"/>
      <c r="X602" s="95"/>
      <c r="Y602" s="95"/>
    </row>
    <row r="603" spans="2:25" s="481" customFormat="1" hidden="1" x14ac:dyDescent="0.25">
      <c r="B603" s="113" t="str">
        <f ca="1">Supporto!F501</f>
        <v>IfcFlowStorageDevice</v>
      </c>
      <c r="C603" s="148" t="str">
        <f ca="1">Supporto!H501</f>
        <v>ElementoDocumenti</v>
      </c>
      <c r="D603" s="148" t="str">
        <f ca="1">Supporto!K501</f>
        <v>CertProd</v>
      </c>
      <c r="E603" s="125"/>
      <c r="F603" s="162"/>
      <c r="G603" s="522"/>
      <c r="H603" s="109" t="s">
        <v>779</v>
      </c>
      <c r="I603" s="109"/>
      <c r="J603" s="109"/>
      <c r="K603" s="110"/>
      <c r="L603" s="110"/>
      <c r="M603" s="109" t="s">
        <v>779</v>
      </c>
      <c r="N603" s="109" t="s">
        <v>779</v>
      </c>
      <c r="O603" s="109" t="s">
        <v>779</v>
      </c>
      <c r="P603" s="95"/>
      <c r="Q603" s="95"/>
      <c r="R603" s="95"/>
      <c r="S603" s="95"/>
      <c r="T603" s="95"/>
      <c r="U603" s="95"/>
      <c r="V603" s="95"/>
      <c r="W603" s="95"/>
      <c r="X603" s="95"/>
      <c r="Y603" s="95"/>
    </row>
    <row r="604" spans="2:25" s="481" customFormat="1" hidden="1" x14ac:dyDescent="0.25">
      <c r="B604" s="113" t="str">
        <f ca="1">Supporto!F502</f>
        <v>IfcFlowStorageDevice</v>
      </c>
      <c r="C604" s="148" t="str">
        <f ca="1">Supporto!H502</f>
        <v>ElementoDocumenti</v>
      </c>
      <c r="D604" s="148" t="str">
        <f ca="1">Supporto!K502</f>
        <v>SertSupl</v>
      </c>
      <c r="E604" s="125"/>
      <c r="F604" s="162"/>
      <c r="G604" s="522"/>
      <c r="H604" s="109"/>
      <c r="I604" s="109"/>
      <c r="J604" s="109"/>
      <c r="K604" s="110"/>
      <c r="L604" s="110"/>
      <c r="M604" s="109"/>
      <c r="N604" s="109" t="s">
        <v>779</v>
      </c>
      <c r="O604" s="109" t="s">
        <v>779</v>
      </c>
      <c r="P604" s="95"/>
      <c r="Q604" s="95"/>
      <c r="R604" s="95"/>
      <c r="S604" s="95"/>
      <c r="T604" s="95"/>
      <c r="U604" s="95"/>
      <c r="V604" s="95"/>
      <c r="W604" s="95"/>
      <c r="X604" s="95"/>
      <c r="Y604" s="95"/>
    </row>
    <row r="605" spans="2:25" s="481" customFormat="1" hidden="1" x14ac:dyDescent="0.25">
      <c r="B605" s="113" t="str">
        <f ca="1">Supporto!F503</f>
        <v>IfcFlowStorageDevice</v>
      </c>
      <c r="C605" s="148" t="str">
        <f ca="1">Supporto!H503</f>
        <v>ElementoDocumenti</v>
      </c>
      <c r="D605" s="148" t="str">
        <f ca="1">Supporto!K503</f>
        <v>CertOmo</v>
      </c>
      <c r="E605" s="125"/>
      <c r="F605" s="162"/>
      <c r="G605" s="522"/>
      <c r="H605" s="109"/>
      <c r="I605" s="109"/>
      <c r="J605" s="109"/>
      <c r="K605" s="110"/>
      <c r="L605" s="110"/>
      <c r="M605" s="109"/>
      <c r="N605" s="109" t="s">
        <v>779</v>
      </c>
      <c r="O605" s="109" t="s">
        <v>779</v>
      </c>
      <c r="P605" s="95"/>
      <c r="Q605" s="95"/>
      <c r="R605" s="95"/>
      <c r="S605" s="95"/>
      <c r="T605" s="95"/>
      <c r="U605" s="95"/>
      <c r="V605" s="95"/>
      <c r="W605" s="95"/>
      <c r="X605" s="95"/>
      <c r="Y605" s="95"/>
    </row>
    <row r="606" spans="2:25" s="481" customFormat="1" hidden="1" x14ac:dyDescent="0.25">
      <c r="B606" s="113" t="str">
        <f ca="1">Supporto!F504</f>
        <v>IfcFlowStorageDevice</v>
      </c>
      <c r="C606" s="148" t="str">
        <f ca="1">Supporto!H504</f>
        <v>ElementoDocumenti</v>
      </c>
      <c r="D606" s="148" t="str">
        <f ca="1">Supporto!K504</f>
        <v>SchedaMontaggio</v>
      </c>
      <c r="E606" s="125"/>
      <c r="F606" s="162"/>
      <c r="G606" s="522"/>
      <c r="H606" s="109"/>
      <c r="I606" s="109"/>
      <c r="J606" s="109"/>
      <c r="K606" s="110"/>
      <c r="L606" s="110"/>
      <c r="M606" s="109"/>
      <c r="N606" s="109" t="s">
        <v>779</v>
      </c>
      <c r="O606" s="109" t="s">
        <v>779</v>
      </c>
      <c r="P606" s="95"/>
      <c r="Q606" s="95"/>
      <c r="R606" s="95"/>
      <c r="S606" s="95"/>
      <c r="T606" s="95"/>
      <c r="U606" s="95"/>
      <c r="V606" s="95"/>
      <c r="W606" s="95"/>
      <c r="X606" s="95"/>
      <c r="Y606" s="95"/>
    </row>
    <row r="607" spans="2:25" s="481" customFormat="1" hidden="1" x14ac:dyDescent="0.25">
      <c r="B607" s="113" t="str">
        <f ca="1">Supporto!F505</f>
        <v>IfcFlowStorageDevice</v>
      </c>
      <c r="C607" s="148" t="str">
        <f ca="1">Supporto!H505</f>
        <v>ElementoDocumenti</v>
      </c>
      <c r="D607" s="148" t="str">
        <f ca="1">Supporto!K505</f>
        <v>Installazione</v>
      </c>
      <c r="E607" s="125"/>
      <c r="F607" s="162"/>
      <c r="G607" s="522"/>
      <c r="H607" s="109"/>
      <c r="I607" s="109"/>
      <c r="J607" s="109"/>
      <c r="K607" s="110"/>
      <c r="L607" s="110"/>
      <c r="M607" s="109"/>
      <c r="N607" s="109" t="s">
        <v>779</v>
      </c>
      <c r="O607" s="109" t="s">
        <v>779</v>
      </c>
      <c r="P607" s="95"/>
      <c r="Q607" s="95"/>
      <c r="R607" s="95"/>
      <c r="S607" s="95"/>
      <c r="T607" s="95"/>
      <c r="U607" s="95"/>
      <c r="V607" s="95"/>
      <c r="W607" s="95"/>
      <c r="X607" s="95"/>
      <c r="Y607" s="95"/>
    </row>
    <row r="608" spans="2:25" s="481" customFormat="1" hidden="1" x14ac:dyDescent="0.25">
      <c r="B608" s="113" t="str">
        <f ca="1">Supporto!F506</f>
        <v>IfcFlowStorageDevice</v>
      </c>
      <c r="C608" s="148" t="str">
        <f ca="1">Supporto!H506</f>
        <v>ElementoDocumenti</v>
      </c>
      <c r="D608" s="148" t="str">
        <f ca="1">Supporto!K506</f>
        <v>MatSupp</v>
      </c>
      <c r="E608" s="125"/>
      <c r="F608" s="162"/>
      <c r="G608" s="522"/>
      <c r="H608" s="109"/>
      <c r="I608" s="109"/>
      <c r="J608" s="109"/>
      <c r="K608" s="110"/>
      <c r="L608" s="110"/>
      <c r="M608" s="109"/>
      <c r="N608" s="109" t="s">
        <v>779</v>
      </c>
      <c r="O608" s="109" t="s">
        <v>779</v>
      </c>
      <c r="P608" s="95"/>
      <c r="Q608" s="95"/>
      <c r="R608" s="95"/>
      <c r="S608" s="95"/>
      <c r="T608" s="95"/>
      <c r="U608" s="95"/>
      <c r="V608" s="95"/>
      <c r="W608" s="95"/>
      <c r="X608" s="95"/>
      <c r="Y608" s="95"/>
    </row>
    <row r="609" spans="2:25" s="481" customFormat="1" hidden="1" x14ac:dyDescent="0.25">
      <c r="B609" s="113" t="str">
        <f ca="1">Supporto!F507</f>
        <v>IfcFlowStorageDevice</v>
      </c>
      <c r="C609" s="148" t="str">
        <f ca="1">Supporto!H507</f>
        <v>ElementoDocumenti</v>
      </c>
      <c r="D609" s="148" t="str">
        <f ca="1">Supporto!K507</f>
        <v>Collaudo</v>
      </c>
      <c r="E609" s="125"/>
      <c r="F609" s="162"/>
      <c r="G609" s="522"/>
      <c r="H609" s="109"/>
      <c r="I609" s="109"/>
      <c r="J609" s="109"/>
      <c r="K609" s="110"/>
      <c r="L609" s="110"/>
      <c r="M609" s="109"/>
      <c r="N609" s="109" t="s">
        <v>779</v>
      </c>
      <c r="O609" s="109" t="s">
        <v>779</v>
      </c>
      <c r="P609" s="95"/>
      <c r="Q609" s="95"/>
      <c r="R609" s="95"/>
      <c r="S609" s="95"/>
      <c r="T609" s="95"/>
      <c r="U609" s="95"/>
      <c r="V609" s="95"/>
      <c r="W609" s="95"/>
      <c r="X609" s="95"/>
      <c r="Y609" s="95"/>
    </row>
    <row r="610" spans="2:25" s="481" customFormat="1" hidden="1" x14ac:dyDescent="0.25">
      <c r="B610" s="115" t="str">
        <f ca="1">Supporto!F508</f>
        <v>IfcFlowStorageDevice</v>
      </c>
      <c r="C610" s="149" t="str">
        <f ca="1">Supporto!H508</f>
        <v>ElementoDocumenti</v>
      </c>
      <c r="D610" s="149" t="str">
        <f ca="1">Supporto!K508</f>
        <v>Conformità</v>
      </c>
      <c r="E610" s="124"/>
      <c r="F610" s="163"/>
      <c r="G610" s="525"/>
      <c r="H610" s="116"/>
      <c r="I610" s="116"/>
      <c r="J610" s="116"/>
      <c r="K610" s="117"/>
      <c r="L610" s="117"/>
      <c r="M610" s="116"/>
      <c r="N610" s="116" t="s">
        <v>779</v>
      </c>
      <c r="O610" s="116" t="s">
        <v>779</v>
      </c>
      <c r="P610" s="95"/>
      <c r="Q610" s="95"/>
      <c r="R610" s="95"/>
      <c r="S610" s="95"/>
      <c r="T610" s="95"/>
      <c r="U610" s="95"/>
      <c r="V610" s="95"/>
      <c r="W610" s="95"/>
      <c r="X610" s="95"/>
      <c r="Y610" s="95"/>
    </row>
    <row r="611" spans="2:25" s="481" customFormat="1" hidden="1" x14ac:dyDescent="0.25">
      <c r="B611" s="113" t="str">
        <f ca="1">Supporto!F509</f>
        <v>IfcFlowTerminal</v>
      </c>
      <c r="C611" s="148" t="str">
        <f ca="1">Supporto!H509</f>
        <v>ElementoDatiAnagrafici</v>
      </c>
      <c r="D611" s="148" t="str">
        <f ca="1">Supporto!K509</f>
        <v>Numero_di_serie</v>
      </c>
      <c r="E611" s="125"/>
      <c r="F611" s="162"/>
      <c r="G611" s="522"/>
      <c r="H611" s="109"/>
      <c r="I611" s="109"/>
      <c r="J611" s="109"/>
      <c r="K611" s="110"/>
      <c r="L611" s="110"/>
      <c r="M611" s="109"/>
      <c r="N611" s="109" t="s">
        <v>779</v>
      </c>
      <c r="O611" s="109" t="s">
        <v>779</v>
      </c>
      <c r="P611" s="95"/>
      <c r="Q611" s="95"/>
      <c r="R611" s="95"/>
      <c r="S611" s="95"/>
      <c r="T611" s="95"/>
      <c r="U611" s="95"/>
      <c r="V611" s="95"/>
      <c r="W611" s="95"/>
      <c r="X611" s="95"/>
      <c r="Y611" s="95"/>
    </row>
    <row r="612" spans="2:25" s="481" customFormat="1" hidden="1" x14ac:dyDescent="0.25">
      <c r="B612" s="113" t="str">
        <f ca="1">Supporto!F510</f>
        <v>IfcFlowTerminal</v>
      </c>
      <c r="C612" s="148" t="str">
        <f ca="1">Supporto!H510</f>
        <v>ElementoDatiAnagrafici</v>
      </c>
      <c r="D612" s="148" t="str">
        <f ca="1">Supporto!K510</f>
        <v>Fornitore</v>
      </c>
      <c r="E612" s="125"/>
      <c r="F612" s="162"/>
      <c r="G612" s="522"/>
      <c r="H612" s="109"/>
      <c r="I612" s="109"/>
      <c r="J612" s="109"/>
      <c r="K612" s="110"/>
      <c r="L612" s="110"/>
      <c r="M612" s="109"/>
      <c r="N612" s="109" t="s">
        <v>779</v>
      </c>
      <c r="O612" s="109" t="s">
        <v>779</v>
      </c>
      <c r="P612" s="95"/>
      <c r="Q612" s="95"/>
      <c r="R612" s="95"/>
      <c r="S612" s="95"/>
      <c r="T612" s="95"/>
      <c r="U612" s="95"/>
      <c r="V612" s="95"/>
      <c r="W612" s="95"/>
      <c r="X612" s="95"/>
      <c r="Y612" s="95"/>
    </row>
    <row r="613" spans="2:25" s="481" customFormat="1" hidden="1" x14ac:dyDescent="0.25">
      <c r="B613" s="113" t="str">
        <f ca="1">Supporto!F511</f>
        <v>IfcFlowTerminal</v>
      </c>
      <c r="C613" s="148" t="str">
        <f ca="1">Supporto!H511</f>
        <v>ElementoDatiAnagrafici</v>
      </c>
      <c r="D613" s="148" t="str">
        <f ca="1">Supporto!K511</f>
        <v>Installatore</v>
      </c>
      <c r="E613" s="125"/>
      <c r="F613" s="162"/>
      <c r="G613" s="522"/>
      <c r="H613" s="109"/>
      <c r="I613" s="514"/>
      <c r="J613" s="109"/>
      <c r="K613" s="522"/>
      <c r="L613" s="522"/>
      <c r="M613" s="514"/>
      <c r="N613" s="109" t="s">
        <v>779</v>
      </c>
      <c r="O613" s="109" t="s">
        <v>779</v>
      </c>
      <c r="P613" s="95"/>
      <c r="Q613" s="95"/>
      <c r="R613" s="95"/>
      <c r="S613" s="95"/>
      <c r="T613" s="95"/>
      <c r="U613" s="95"/>
      <c r="V613" s="95"/>
      <c r="W613" s="95"/>
      <c r="X613" s="95"/>
      <c r="Y613" s="95"/>
    </row>
    <row r="614" spans="2:25" s="481" customFormat="1" x14ac:dyDescent="0.25">
      <c r="B614" s="155" t="str">
        <f ca="1">Supporto!F512</f>
        <v>IfcFlowTerminal</v>
      </c>
      <c r="C614" s="155" t="str">
        <f ca="1">Supporto!H512</f>
        <v>ElementoDatiAnagrafici</v>
      </c>
      <c r="D614" s="155" t="str">
        <f ca="1">Supporto!K512</f>
        <v>Descrizione</v>
      </c>
      <c r="E614" s="125"/>
      <c r="F614" s="162"/>
      <c r="G614" s="522"/>
      <c r="H614" s="109"/>
      <c r="I614" s="109" t="s">
        <v>779</v>
      </c>
      <c r="J614" s="109"/>
      <c r="K614" s="110" t="s">
        <v>779</v>
      </c>
      <c r="L614" s="135" t="s">
        <v>779</v>
      </c>
      <c r="M614" s="109" t="s">
        <v>779</v>
      </c>
      <c r="N614" s="109" t="s">
        <v>779</v>
      </c>
      <c r="O614" s="109" t="s">
        <v>779</v>
      </c>
      <c r="P614" s="95"/>
      <c r="Q614" s="95"/>
      <c r="R614" s="95"/>
      <c r="S614" s="95"/>
      <c r="T614" s="95"/>
      <c r="U614" s="95"/>
      <c r="V614" s="95"/>
      <c r="W614" s="95"/>
      <c r="X614" s="95"/>
      <c r="Y614" s="95"/>
    </row>
    <row r="615" spans="2:25" s="481" customFormat="1" hidden="1" x14ac:dyDescent="0.25">
      <c r="B615" s="113" t="str">
        <f ca="1">Supporto!F513</f>
        <v>IfcFlowTerminal</v>
      </c>
      <c r="C615" s="148" t="str">
        <f ca="1">Supporto!H513</f>
        <v>ElementoDatiAnagrafici</v>
      </c>
      <c r="D615" s="148" t="str">
        <f ca="1">Supporto!K513</f>
        <v>Modello</v>
      </c>
      <c r="E615" s="125"/>
      <c r="F615" s="162"/>
      <c r="G615" s="522"/>
      <c r="H615" s="109"/>
      <c r="I615" s="109"/>
      <c r="J615" s="109"/>
      <c r="K615" s="110"/>
      <c r="L615" s="110"/>
      <c r="M615" s="109" t="s">
        <v>779</v>
      </c>
      <c r="N615" s="109" t="s">
        <v>779</v>
      </c>
      <c r="O615" s="109" t="s">
        <v>779</v>
      </c>
      <c r="P615" s="95"/>
      <c r="Q615" s="95"/>
      <c r="R615" s="95"/>
      <c r="S615" s="95"/>
      <c r="T615" s="95"/>
      <c r="U615" s="95"/>
      <c r="V615" s="95"/>
      <c r="W615" s="95"/>
      <c r="X615" s="95"/>
      <c r="Y615" s="95"/>
    </row>
    <row r="616" spans="2:25" s="481" customFormat="1" hidden="1" x14ac:dyDescent="0.25">
      <c r="B616" s="113" t="str">
        <f ca="1">Supporto!F514</f>
        <v>IfcFlowTerminal</v>
      </c>
      <c r="C616" s="148" t="str">
        <f ca="1">Supporto!H514</f>
        <v>ElementoDatiAnagrafici</v>
      </c>
      <c r="D616" s="148" t="str">
        <f ca="1">Supporto!K514</f>
        <v>Produttore</v>
      </c>
      <c r="E616" s="125"/>
      <c r="F616" s="162"/>
      <c r="G616" s="522"/>
      <c r="H616" s="109"/>
      <c r="I616" s="109" t="s">
        <v>779</v>
      </c>
      <c r="J616" s="109"/>
      <c r="K616" s="110"/>
      <c r="L616" s="110"/>
      <c r="M616" s="109" t="s">
        <v>779</v>
      </c>
      <c r="N616" s="109" t="s">
        <v>779</v>
      </c>
      <c r="O616" s="109" t="s">
        <v>779</v>
      </c>
      <c r="P616" s="95"/>
      <c r="Q616" s="95"/>
      <c r="R616" s="95"/>
      <c r="S616" s="95"/>
      <c r="T616" s="95"/>
      <c r="U616" s="95"/>
      <c r="V616" s="95"/>
      <c r="W616" s="95"/>
      <c r="X616" s="95"/>
      <c r="Y616" s="95"/>
    </row>
    <row r="617" spans="2:25" s="481" customFormat="1" x14ac:dyDescent="0.25">
      <c r="B617" s="155" t="str">
        <f ca="1">Supporto!F515</f>
        <v>IfcFlowTerminal</v>
      </c>
      <c r="C617" s="147" t="str">
        <f ca="1">Supporto!H515</f>
        <v>ElementoDatiQualitativi</v>
      </c>
      <c r="D617" s="147" t="str">
        <f ca="1">Supporto!K515</f>
        <v>Esterno</v>
      </c>
      <c r="E617" s="125"/>
      <c r="F617" s="162"/>
      <c r="G617" s="522"/>
      <c r="H617" s="109"/>
      <c r="I617" s="109" t="s">
        <v>779</v>
      </c>
      <c r="J617" s="109"/>
      <c r="K617" s="110" t="s">
        <v>779</v>
      </c>
      <c r="L617" s="121" t="s">
        <v>779</v>
      </c>
      <c r="M617" s="109" t="s">
        <v>779</v>
      </c>
      <c r="N617" s="109" t="s">
        <v>779</v>
      </c>
      <c r="O617" s="109" t="s">
        <v>779</v>
      </c>
      <c r="P617" s="95"/>
      <c r="Q617" s="95"/>
      <c r="R617" s="95"/>
      <c r="S617" s="95"/>
      <c r="T617" s="95"/>
      <c r="U617" s="95"/>
      <c r="V617" s="95"/>
      <c r="W617" s="95"/>
      <c r="X617" s="95"/>
      <c r="Y617" s="95"/>
    </row>
    <row r="618" spans="2:25" s="481" customFormat="1" x14ac:dyDescent="0.25">
      <c r="B618" s="155" t="str">
        <f ca="1">Supporto!F516</f>
        <v>IfcFlowTerminal</v>
      </c>
      <c r="C618" s="148" t="str">
        <f ca="1">Supporto!H516</f>
        <v>ElementoCodifica</v>
      </c>
      <c r="D618" s="148" t="str">
        <f ca="1">Supporto!K516</f>
        <v>ClasseElementoTecnico</v>
      </c>
      <c r="E618" s="125"/>
      <c r="F618" s="162"/>
      <c r="G618" s="522"/>
      <c r="H618" s="514"/>
      <c r="I618" s="109" t="s">
        <v>779</v>
      </c>
      <c r="J618" s="109"/>
      <c r="K618" s="110" t="s">
        <v>779</v>
      </c>
      <c r="L618" s="109" t="s">
        <v>779</v>
      </c>
      <c r="M618" s="109" t="s">
        <v>779</v>
      </c>
      <c r="N618" s="109" t="s">
        <v>779</v>
      </c>
      <c r="O618" s="109" t="s">
        <v>779</v>
      </c>
      <c r="P618" s="95"/>
      <c r="Q618" s="95"/>
      <c r="R618" s="95"/>
      <c r="S618" s="95"/>
      <c r="T618" s="95"/>
      <c r="U618" s="95"/>
      <c r="V618" s="95"/>
      <c r="W618" s="95"/>
      <c r="X618" s="95"/>
      <c r="Y618" s="95"/>
    </row>
    <row r="619" spans="2:25" s="481" customFormat="1" x14ac:dyDescent="0.25">
      <c r="B619" s="155" t="str">
        <f ca="1">Supporto!F517</f>
        <v>IfcFlowTerminal</v>
      </c>
      <c r="C619" s="149" t="str">
        <f ca="1">Supporto!H517</f>
        <v>ElementoFase</v>
      </c>
      <c r="D619" s="149" t="str">
        <f ca="1">Supporto!K517</f>
        <v>Stato</v>
      </c>
      <c r="E619" s="125"/>
      <c r="F619" s="162"/>
      <c r="G619" s="522"/>
      <c r="H619" s="514"/>
      <c r="I619" s="109" t="s">
        <v>779</v>
      </c>
      <c r="J619" s="109"/>
      <c r="K619" s="110" t="s">
        <v>779</v>
      </c>
      <c r="L619" s="116" t="s">
        <v>779</v>
      </c>
      <c r="M619" s="109" t="s">
        <v>779</v>
      </c>
      <c r="N619" s="109" t="s">
        <v>779</v>
      </c>
      <c r="O619" s="109" t="s">
        <v>779</v>
      </c>
      <c r="P619" s="95"/>
      <c r="Q619" s="95"/>
      <c r="R619" s="95"/>
      <c r="S619" s="95"/>
      <c r="T619" s="95"/>
      <c r="U619" s="95"/>
      <c r="V619" s="95"/>
      <c r="W619" s="95"/>
      <c r="X619" s="95"/>
      <c r="Y619" s="95"/>
    </row>
    <row r="620" spans="2:25" s="481" customFormat="1" hidden="1" x14ac:dyDescent="0.25">
      <c r="B620" s="113" t="str">
        <f ca="1">Supporto!F518</f>
        <v>IfcFlowTerminal</v>
      </c>
      <c r="C620" s="148" t="str">
        <f ca="1">Supporto!H518</f>
        <v>ElementoDocumenti</v>
      </c>
      <c r="D620" s="148" t="str">
        <f ca="1">Supporto!K518</f>
        <v>MUM</v>
      </c>
      <c r="E620" s="125"/>
      <c r="F620" s="162"/>
      <c r="G620" s="522"/>
      <c r="H620" s="514"/>
      <c r="I620" s="109"/>
      <c r="J620" s="109"/>
      <c r="K620" s="110"/>
      <c r="L620" s="110"/>
      <c r="M620" s="514"/>
      <c r="N620" s="109" t="s">
        <v>779</v>
      </c>
      <c r="O620" s="109" t="s">
        <v>779</v>
      </c>
      <c r="P620" s="95"/>
      <c r="Q620" s="95"/>
      <c r="R620" s="95"/>
      <c r="S620" s="95"/>
      <c r="T620" s="95"/>
      <c r="U620" s="95"/>
      <c r="V620" s="95"/>
      <c r="W620" s="95"/>
      <c r="X620" s="95"/>
      <c r="Y620" s="95"/>
    </row>
    <row r="621" spans="2:25" s="481" customFormat="1" hidden="1" x14ac:dyDescent="0.25">
      <c r="B621" s="113" t="str">
        <f ca="1">Supporto!F519</f>
        <v>IfcFlowTerminal</v>
      </c>
      <c r="C621" s="148" t="str">
        <f ca="1">Supporto!H519</f>
        <v>ElementoDocumenti</v>
      </c>
      <c r="D621" s="148" t="str">
        <f ca="1">Supporto!K519</f>
        <v>SchedaTecnica</v>
      </c>
      <c r="E621" s="125"/>
      <c r="F621" s="162"/>
      <c r="G621" s="522"/>
      <c r="H621" s="109" t="s">
        <v>779</v>
      </c>
      <c r="I621" s="109"/>
      <c r="J621" s="109"/>
      <c r="K621" s="110"/>
      <c r="L621" s="110"/>
      <c r="M621" s="109" t="s">
        <v>779</v>
      </c>
      <c r="N621" s="109" t="s">
        <v>779</v>
      </c>
      <c r="O621" s="109" t="s">
        <v>779</v>
      </c>
      <c r="P621" s="95"/>
      <c r="Q621" s="95"/>
      <c r="R621" s="95"/>
      <c r="S621" s="95"/>
      <c r="T621" s="95"/>
      <c r="U621" s="95"/>
      <c r="V621" s="95"/>
      <c r="W621" s="95"/>
      <c r="X621" s="95"/>
      <c r="Y621" s="95"/>
    </row>
    <row r="622" spans="2:25" s="481" customFormat="1" hidden="1" x14ac:dyDescent="0.25">
      <c r="B622" s="113" t="str">
        <f ca="1">Supporto!F520</f>
        <v>IfcFlowTerminal</v>
      </c>
      <c r="C622" s="148" t="str">
        <f ca="1">Supporto!H520</f>
        <v>ElementoDocumenti</v>
      </c>
      <c r="D622" s="148" t="str">
        <f ca="1">Supporto!K520</f>
        <v>Website</v>
      </c>
      <c r="E622" s="125"/>
      <c r="F622" s="162"/>
      <c r="G622" s="522"/>
      <c r="H622" s="109"/>
      <c r="I622" s="109"/>
      <c r="J622" s="109"/>
      <c r="K622" s="110"/>
      <c r="L622" s="110"/>
      <c r="M622" s="109" t="s">
        <v>779</v>
      </c>
      <c r="N622" s="109" t="s">
        <v>779</v>
      </c>
      <c r="O622" s="109" t="s">
        <v>779</v>
      </c>
      <c r="P622" s="95"/>
      <c r="Q622" s="95"/>
      <c r="R622" s="95"/>
      <c r="S622" s="95"/>
      <c r="T622" s="95"/>
      <c r="U622" s="95"/>
      <c r="V622" s="95"/>
      <c r="W622" s="95"/>
      <c r="X622" s="95"/>
      <c r="Y622" s="95"/>
    </row>
    <row r="623" spans="2:25" s="481" customFormat="1" hidden="1" x14ac:dyDescent="0.25">
      <c r="B623" s="113" t="str">
        <f ca="1">Supporto!F521</f>
        <v>IfcFlowTerminal</v>
      </c>
      <c r="C623" s="148" t="str">
        <f ca="1">Supporto!H521</f>
        <v>ElementoDocumenti</v>
      </c>
      <c r="D623" s="148" t="str">
        <f ca="1">Supporto!K521</f>
        <v>DB</v>
      </c>
      <c r="E623" s="125"/>
      <c r="F623" s="162"/>
      <c r="G623" s="522"/>
      <c r="H623" s="109"/>
      <c r="I623" s="109"/>
      <c r="J623" s="109"/>
      <c r="K623" s="110"/>
      <c r="L623" s="110"/>
      <c r="M623" s="109"/>
      <c r="N623" s="109" t="s">
        <v>779</v>
      </c>
      <c r="O623" s="109" t="s">
        <v>779</v>
      </c>
      <c r="P623" s="95"/>
      <c r="Q623" s="95"/>
      <c r="R623" s="95"/>
      <c r="S623" s="95"/>
      <c r="T623" s="95"/>
      <c r="U623" s="95"/>
      <c r="V623" s="95"/>
      <c r="W623" s="95"/>
      <c r="X623" s="95"/>
      <c r="Y623" s="95"/>
    </row>
    <row r="624" spans="2:25" s="481" customFormat="1" hidden="1" x14ac:dyDescent="0.25">
      <c r="B624" s="113" t="str">
        <f ca="1">Supporto!F522</f>
        <v>IfcFlowTerminal</v>
      </c>
      <c r="C624" s="148" t="str">
        <f ca="1">Supporto!H522</f>
        <v>ElementoDocumenti</v>
      </c>
      <c r="D624" s="148" t="str">
        <f ca="1">Supporto!K522</f>
        <v>CertProd</v>
      </c>
      <c r="E624" s="125"/>
      <c r="F624" s="162"/>
      <c r="G624" s="522"/>
      <c r="H624" s="109"/>
      <c r="I624" s="109"/>
      <c r="J624" s="109"/>
      <c r="K624" s="110"/>
      <c r="L624" s="110"/>
      <c r="M624" s="109"/>
      <c r="N624" s="109" t="s">
        <v>779</v>
      </c>
      <c r="O624" s="109" t="s">
        <v>779</v>
      </c>
      <c r="P624" s="95"/>
      <c r="Q624" s="95"/>
      <c r="R624" s="95"/>
      <c r="S624" s="95"/>
      <c r="T624" s="95"/>
      <c r="U624" s="95"/>
      <c r="V624" s="95"/>
      <c r="W624" s="95"/>
      <c r="X624" s="95"/>
      <c r="Y624" s="95"/>
    </row>
    <row r="625" spans="2:25" s="481" customFormat="1" hidden="1" x14ac:dyDescent="0.25">
      <c r="B625" s="113" t="str">
        <f ca="1">Supporto!F523</f>
        <v>IfcFlowTerminal</v>
      </c>
      <c r="C625" s="148" t="str">
        <f ca="1">Supporto!H523</f>
        <v>ElementoDocumenti</v>
      </c>
      <c r="D625" s="148" t="str">
        <f ca="1">Supporto!K523</f>
        <v>SertSupl</v>
      </c>
      <c r="E625" s="125"/>
      <c r="F625" s="162"/>
      <c r="G625" s="522"/>
      <c r="H625" s="109"/>
      <c r="I625" s="109"/>
      <c r="J625" s="109"/>
      <c r="K625" s="110"/>
      <c r="L625" s="110"/>
      <c r="M625" s="109"/>
      <c r="N625" s="109" t="s">
        <v>779</v>
      </c>
      <c r="O625" s="109" t="s">
        <v>779</v>
      </c>
      <c r="P625" s="95"/>
      <c r="Q625" s="95"/>
      <c r="R625" s="95"/>
      <c r="S625" s="95"/>
      <c r="T625" s="95"/>
      <c r="U625" s="95"/>
      <c r="V625" s="95"/>
      <c r="W625" s="95"/>
      <c r="X625" s="95"/>
      <c r="Y625" s="95"/>
    </row>
    <row r="626" spans="2:25" s="481" customFormat="1" hidden="1" x14ac:dyDescent="0.25">
      <c r="B626" s="113" t="str">
        <f ca="1">Supporto!F524</f>
        <v>IfcFlowTerminal</v>
      </c>
      <c r="C626" s="148" t="str">
        <f ca="1">Supporto!H524</f>
        <v>ElementoDocumenti</v>
      </c>
      <c r="D626" s="148" t="str">
        <f ca="1">Supporto!K524</f>
        <v>CertOmo</v>
      </c>
      <c r="E626" s="125"/>
      <c r="F626" s="162"/>
      <c r="G626" s="522"/>
      <c r="H626" s="109"/>
      <c r="I626" s="109"/>
      <c r="J626" s="109"/>
      <c r="K626" s="110"/>
      <c r="L626" s="110"/>
      <c r="M626" s="109"/>
      <c r="N626" s="109" t="s">
        <v>779</v>
      </c>
      <c r="O626" s="109" t="s">
        <v>779</v>
      </c>
      <c r="P626" s="95"/>
      <c r="Q626" s="95"/>
      <c r="R626" s="95"/>
      <c r="S626" s="95"/>
      <c r="T626" s="95"/>
      <c r="U626" s="95"/>
      <c r="V626" s="95"/>
      <c r="W626" s="95"/>
      <c r="X626" s="95"/>
      <c r="Y626" s="95"/>
    </row>
    <row r="627" spans="2:25" s="481" customFormat="1" hidden="1" x14ac:dyDescent="0.25">
      <c r="B627" s="113" t="str">
        <f ca="1">Supporto!F525</f>
        <v>IfcFlowTerminal</v>
      </c>
      <c r="C627" s="148" t="str">
        <f ca="1">Supporto!H525</f>
        <v>ElementoDocumenti</v>
      </c>
      <c r="D627" s="148" t="str">
        <f ca="1">Supporto!K525</f>
        <v>SchedaMontaggio</v>
      </c>
      <c r="E627" s="125"/>
      <c r="F627" s="162"/>
      <c r="G627" s="522"/>
      <c r="H627" s="109"/>
      <c r="I627" s="109"/>
      <c r="J627" s="109"/>
      <c r="K627" s="110"/>
      <c r="L627" s="110"/>
      <c r="M627" s="109"/>
      <c r="N627" s="109" t="s">
        <v>779</v>
      </c>
      <c r="O627" s="109" t="s">
        <v>779</v>
      </c>
      <c r="P627" s="95"/>
      <c r="Q627" s="95"/>
      <c r="R627" s="95"/>
      <c r="S627" s="95"/>
      <c r="T627" s="95"/>
      <c r="U627" s="95"/>
      <c r="V627" s="95"/>
      <c r="W627" s="95"/>
      <c r="X627" s="95"/>
      <c r="Y627" s="95"/>
    </row>
    <row r="628" spans="2:25" s="481" customFormat="1" hidden="1" x14ac:dyDescent="0.25">
      <c r="B628" s="113" t="str">
        <f ca="1">Supporto!F526</f>
        <v>IfcFlowTerminal</v>
      </c>
      <c r="C628" s="148" t="str">
        <f ca="1">Supporto!H526</f>
        <v>ElementoDocumenti</v>
      </c>
      <c r="D628" s="148" t="str">
        <f ca="1">Supporto!K526</f>
        <v>Installazione</v>
      </c>
      <c r="E628" s="125"/>
      <c r="F628" s="162"/>
      <c r="G628" s="522"/>
      <c r="H628" s="109"/>
      <c r="I628" s="109"/>
      <c r="J628" s="109"/>
      <c r="K628" s="110"/>
      <c r="L628" s="110"/>
      <c r="M628" s="109"/>
      <c r="N628" s="109" t="s">
        <v>779</v>
      </c>
      <c r="O628" s="109" t="s">
        <v>779</v>
      </c>
      <c r="P628" s="95"/>
      <c r="Q628" s="95"/>
      <c r="R628" s="95"/>
      <c r="S628" s="95"/>
      <c r="T628" s="95"/>
      <c r="U628" s="95"/>
      <c r="V628" s="95"/>
      <c r="W628" s="95"/>
      <c r="X628" s="95"/>
      <c r="Y628" s="95"/>
    </row>
    <row r="629" spans="2:25" s="481" customFormat="1" hidden="1" x14ac:dyDescent="0.25">
      <c r="B629" s="113" t="str">
        <f ca="1">Supporto!F527</f>
        <v>IfcFlowTerminal</v>
      </c>
      <c r="C629" s="148" t="str">
        <f ca="1">Supporto!H527</f>
        <v>ElementoDocumenti</v>
      </c>
      <c r="D629" s="148" t="str">
        <f ca="1">Supporto!K527</f>
        <v>MatSupp</v>
      </c>
      <c r="E629" s="125"/>
      <c r="F629" s="162"/>
      <c r="G629" s="522"/>
      <c r="H629" s="109"/>
      <c r="I629" s="109"/>
      <c r="J629" s="109"/>
      <c r="K629" s="110"/>
      <c r="L629" s="110"/>
      <c r="M629" s="109"/>
      <c r="N629" s="109" t="s">
        <v>779</v>
      </c>
      <c r="O629" s="109" t="s">
        <v>779</v>
      </c>
      <c r="P629" s="95"/>
      <c r="Q629" s="95"/>
      <c r="R629" s="95"/>
      <c r="S629" s="95"/>
      <c r="T629" s="95"/>
      <c r="U629" s="95"/>
      <c r="V629" s="95"/>
      <c r="W629" s="95"/>
      <c r="X629" s="95"/>
      <c r="Y629" s="95"/>
    </row>
    <row r="630" spans="2:25" s="481" customFormat="1" hidden="1" x14ac:dyDescent="0.25">
      <c r="B630" s="113" t="str">
        <f ca="1">Supporto!F528</f>
        <v>IfcFlowTerminal</v>
      </c>
      <c r="C630" s="148" t="str">
        <f ca="1">Supporto!H528</f>
        <v>ElementoDocumenti</v>
      </c>
      <c r="D630" s="148" t="str">
        <f ca="1">Supporto!K528</f>
        <v>Collaudo</v>
      </c>
      <c r="E630" s="125"/>
      <c r="F630" s="162"/>
      <c r="G630" s="522"/>
      <c r="H630" s="109"/>
      <c r="I630" s="109"/>
      <c r="J630" s="109"/>
      <c r="K630" s="110"/>
      <c r="L630" s="110"/>
      <c r="M630" s="109"/>
      <c r="N630" s="109" t="s">
        <v>779</v>
      </c>
      <c r="O630" s="109" t="s">
        <v>779</v>
      </c>
      <c r="P630" s="95"/>
      <c r="Q630" s="95"/>
      <c r="R630" s="95"/>
      <c r="S630" s="95"/>
      <c r="T630" s="95"/>
      <c r="U630" s="95"/>
      <c r="V630" s="95"/>
      <c r="W630" s="95"/>
      <c r="X630" s="95"/>
      <c r="Y630" s="95"/>
    </row>
    <row r="631" spans="2:25" s="481" customFormat="1" hidden="1" x14ac:dyDescent="0.25">
      <c r="B631" s="115" t="str">
        <f ca="1">Supporto!F529</f>
        <v>IfcFlowTerminal</v>
      </c>
      <c r="C631" s="149" t="str">
        <f ca="1">Supporto!H529</f>
        <v>ElementoDocumenti</v>
      </c>
      <c r="D631" s="149" t="str">
        <f ca="1">Supporto!K529</f>
        <v>Conformità</v>
      </c>
      <c r="E631" s="124"/>
      <c r="F631" s="163"/>
      <c r="G631" s="525"/>
      <c r="H631" s="116"/>
      <c r="I631" s="116"/>
      <c r="J631" s="116"/>
      <c r="K631" s="117"/>
      <c r="L631" s="117"/>
      <c r="M631" s="116"/>
      <c r="N631" s="116" t="s">
        <v>779</v>
      </c>
      <c r="O631" s="116" t="s">
        <v>779</v>
      </c>
      <c r="P631" s="95"/>
      <c r="Q631" s="95"/>
      <c r="R631" s="95"/>
      <c r="S631" s="95"/>
      <c r="T631" s="95"/>
      <c r="U631" s="95"/>
      <c r="V631" s="95"/>
      <c r="W631" s="95"/>
      <c r="X631" s="95"/>
      <c r="Y631" s="95"/>
    </row>
    <row r="632" spans="2:25" s="481" customFormat="1" hidden="1" x14ac:dyDescent="0.25">
      <c r="B632" s="113" t="str">
        <f ca="1">Supporto!F530</f>
        <v>IfcFlowTreatmentDevice</v>
      </c>
      <c r="C632" s="148" t="str">
        <f ca="1">Supporto!H530</f>
        <v>ElementoDatiAnagrafici</v>
      </c>
      <c r="D632" s="148" t="str">
        <f ca="1">Supporto!K530</f>
        <v>Numero_di_serie</v>
      </c>
      <c r="E632" s="125"/>
      <c r="F632" s="162"/>
      <c r="G632" s="522"/>
      <c r="H632" s="514"/>
      <c r="I632" s="514"/>
      <c r="J632" s="514"/>
      <c r="K632" s="522"/>
      <c r="L632" s="522"/>
      <c r="M632" s="514"/>
      <c r="N632" s="109" t="s">
        <v>779</v>
      </c>
      <c r="O632" s="109" t="s">
        <v>779</v>
      </c>
      <c r="P632" s="95"/>
      <c r="Q632" s="95"/>
      <c r="R632" s="95"/>
      <c r="S632" s="95"/>
      <c r="T632" s="95"/>
      <c r="U632" s="95"/>
      <c r="V632" s="95"/>
      <c r="W632" s="95"/>
      <c r="X632" s="95"/>
      <c r="Y632" s="95"/>
    </row>
    <row r="633" spans="2:25" s="481" customFormat="1" hidden="1" x14ac:dyDescent="0.25">
      <c r="B633" s="113" t="str">
        <f ca="1">Supporto!F531</f>
        <v>IfcFlowTreatmentDevice</v>
      </c>
      <c r="C633" s="148" t="str">
        <f ca="1">Supporto!H531</f>
        <v>ElementoDatiAnagrafici</v>
      </c>
      <c r="D633" s="148" t="str">
        <f ca="1">Supporto!K531</f>
        <v>Fornitore</v>
      </c>
      <c r="E633" s="125"/>
      <c r="F633" s="162"/>
      <c r="G633" s="522"/>
      <c r="H633" s="109"/>
      <c r="I633" s="109"/>
      <c r="J633" s="109"/>
      <c r="K633" s="110"/>
      <c r="L633" s="110"/>
      <c r="M633" s="109"/>
      <c r="N633" s="109" t="s">
        <v>779</v>
      </c>
      <c r="O633" s="109" t="s">
        <v>779</v>
      </c>
      <c r="P633" s="95"/>
      <c r="Q633" s="95"/>
      <c r="R633" s="95"/>
      <c r="S633" s="95"/>
      <c r="T633" s="95"/>
      <c r="U633" s="95"/>
      <c r="V633" s="95"/>
      <c r="W633" s="95"/>
      <c r="X633" s="95"/>
      <c r="Y633" s="95"/>
    </row>
    <row r="634" spans="2:25" s="481" customFormat="1" hidden="1" x14ac:dyDescent="0.25">
      <c r="B634" s="113" t="str">
        <f ca="1">Supporto!F532</f>
        <v>IfcFlowTreatmentDevice</v>
      </c>
      <c r="C634" s="148" t="str">
        <f ca="1">Supporto!H532</f>
        <v>ElementoDatiAnagrafici</v>
      </c>
      <c r="D634" s="148" t="str">
        <f ca="1">Supporto!K532</f>
        <v>Installatore</v>
      </c>
      <c r="E634" s="125"/>
      <c r="F634" s="162"/>
      <c r="G634" s="522"/>
      <c r="H634" s="109"/>
      <c r="I634" s="109"/>
      <c r="J634" s="109"/>
      <c r="K634" s="110"/>
      <c r="L634" s="110"/>
      <c r="M634" s="109"/>
      <c r="N634" s="109" t="s">
        <v>779</v>
      </c>
      <c r="O634" s="109" t="s">
        <v>779</v>
      </c>
      <c r="P634" s="95"/>
      <c r="Q634" s="95"/>
      <c r="R634" s="95"/>
      <c r="S634" s="95"/>
      <c r="T634" s="95"/>
      <c r="U634" s="95"/>
      <c r="V634" s="95"/>
      <c r="W634" s="95"/>
      <c r="X634" s="95"/>
      <c r="Y634" s="95"/>
    </row>
    <row r="635" spans="2:25" s="481" customFormat="1" x14ac:dyDescent="0.25">
      <c r="B635" s="155" t="str">
        <f ca="1">Supporto!F533</f>
        <v>IfcFlowTreatmentDevice</v>
      </c>
      <c r="C635" s="155" t="str">
        <f ca="1">Supporto!H533</f>
        <v>ElementoDatiAnagrafici</v>
      </c>
      <c r="D635" s="155" t="str">
        <f ca="1">Supporto!K533</f>
        <v>Descrizione</v>
      </c>
      <c r="E635" s="125"/>
      <c r="F635" s="162"/>
      <c r="G635" s="522"/>
      <c r="H635" s="109"/>
      <c r="I635" s="109" t="s">
        <v>779</v>
      </c>
      <c r="J635" s="109"/>
      <c r="K635" s="110" t="s">
        <v>779</v>
      </c>
      <c r="L635" s="135" t="s">
        <v>779</v>
      </c>
      <c r="M635" s="109" t="s">
        <v>779</v>
      </c>
      <c r="N635" s="109" t="s">
        <v>779</v>
      </c>
      <c r="O635" s="109" t="s">
        <v>779</v>
      </c>
      <c r="P635" s="95"/>
      <c r="Q635" s="95"/>
      <c r="R635" s="95"/>
      <c r="S635" s="95"/>
      <c r="T635" s="95"/>
      <c r="U635" s="95"/>
      <c r="V635" s="95"/>
      <c r="W635" s="95"/>
      <c r="X635" s="95"/>
      <c r="Y635" s="95"/>
    </row>
    <row r="636" spans="2:25" s="481" customFormat="1" hidden="1" x14ac:dyDescent="0.25">
      <c r="B636" s="113" t="str">
        <f ca="1">Supporto!F534</f>
        <v>IfcFlowTreatmentDevice</v>
      </c>
      <c r="C636" s="148" t="str">
        <f ca="1">Supporto!H534</f>
        <v>ElementoDatiAnagrafici</v>
      </c>
      <c r="D636" s="148" t="str">
        <f ca="1">Supporto!K534</f>
        <v>Modello</v>
      </c>
      <c r="E636" s="125"/>
      <c r="F636" s="162"/>
      <c r="G636" s="522"/>
      <c r="H636" s="109"/>
      <c r="I636" s="109"/>
      <c r="J636" s="109"/>
      <c r="K636" s="110"/>
      <c r="L636" s="110"/>
      <c r="M636" s="109" t="s">
        <v>779</v>
      </c>
      <c r="N636" s="109" t="s">
        <v>779</v>
      </c>
      <c r="O636" s="109" t="s">
        <v>779</v>
      </c>
      <c r="P636" s="95"/>
      <c r="Q636" s="95"/>
      <c r="R636" s="95"/>
      <c r="S636" s="95"/>
      <c r="T636" s="95"/>
      <c r="U636" s="95"/>
      <c r="V636" s="95"/>
      <c r="W636" s="95"/>
      <c r="X636" s="95"/>
      <c r="Y636" s="95"/>
    </row>
    <row r="637" spans="2:25" s="481" customFormat="1" hidden="1" x14ac:dyDescent="0.25">
      <c r="B637" s="113" t="str">
        <f ca="1">Supporto!F535</f>
        <v>IfcFlowTreatmentDevice</v>
      </c>
      <c r="C637" s="148" t="str">
        <f ca="1">Supporto!H535</f>
        <v>ElementoDatiAnagrafici</v>
      </c>
      <c r="D637" s="148" t="str">
        <f ca="1">Supporto!K535</f>
        <v>Produttore</v>
      </c>
      <c r="E637" s="125"/>
      <c r="F637" s="162"/>
      <c r="G637" s="522"/>
      <c r="H637" s="109"/>
      <c r="I637" s="109"/>
      <c r="J637" s="109"/>
      <c r="K637" s="110"/>
      <c r="L637" s="110"/>
      <c r="M637" s="109" t="s">
        <v>779</v>
      </c>
      <c r="N637" s="109" t="s">
        <v>779</v>
      </c>
      <c r="O637" s="109" t="s">
        <v>779</v>
      </c>
      <c r="P637" s="95"/>
      <c r="Q637" s="95"/>
      <c r="R637" s="95"/>
      <c r="S637" s="95"/>
      <c r="T637" s="95"/>
      <c r="U637" s="95"/>
      <c r="V637" s="95"/>
      <c r="W637" s="95"/>
      <c r="X637" s="95"/>
      <c r="Y637" s="95"/>
    </row>
    <row r="638" spans="2:25" s="481" customFormat="1" x14ac:dyDescent="0.25">
      <c r="B638" s="155" t="str">
        <f ca="1">Supporto!F536</f>
        <v>IfcFlowTreatmentDevice</v>
      </c>
      <c r="C638" s="147" t="str">
        <f ca="1">Supporto!H536</f>
        <v>ElementoCodifica</v>
      </c>
      <c r="D638" s="147" t="str">
        <f ca="1">Supporto!K536</f>
        <v>ClasseElementoTecnico</v>
      </c>
      <c r="E638" s="125"/>
      <c r="F638" s="162"/>
      <c r="G638" s="522"/>
      <c r="H638" s="109"/>
      <c r="I638" s="109" t="s">
        <v>779</v>
      </c>
      <c r="J638" s="109"/>
      <c r="K638" s="110" t="s">
        <v>779</v>
      </c>
      <c r="L638" s="121" t="s">
        <v>779</v>
      </c>
      <c r="M638" s="109" t="s">
        <v>779</v>
      </c>
      <c r="N638" s="109" t="s">
        <v>779</v>
      </c>
      <c r="O638" s="109" t="s">
        <v>779</v>
      </c>
      <c r="P638" s="95"/>
      <c r="Q638" s="95"/>
      <c r="R638" s="95"/>
      <c r="S638" s="95"/>
      <c r="T638" s="95"/>
      <c r="U638" s="95"/>
      <c r="V638" s="95"/>
      <c r="W638" s="95"/>
      <c r="X638" s="95"/>
      <c r="Y638" s="95"/>
    </row>
    <row r="639" spans="2:25" s="481" customFormat="1" x14ac:dyDescent="0.25">
      <c r="B639" s="155" t="str">
        <f ca="1">Supporto!F537</f>
        <v>IfcFlowTreatmentDevice</v>
      </c>
      <c r="C639" s="149" t="str">
        <f ca="1">Supporto!H537</f>
        <v>ElementoFase</v>
      </c>
      <c r="D639" s="149" t="str">
        <f ca="1">Supporto!K537</f>
        <v>Stato</v>
      </c>
      <c r="E639" s="125"/>
      <c r="F639" s="162"/>
      <c r="G639" s="522"/>
      <c r="H639" s="109"/>
      <c r="I639" s="109" t="s">
        <v>779</v>
      </c>
      <c r="J639" s="109"/>
      <c r="K639" s="110" t="s">
        <v>779</v>
      </c>
      <c r="L639" s="116" t="s">
        <v>779</v>
      </c>
      <c r="M639" s="109" t="s">
        <v>779</v>
      </c>
      <c r="N639" s="109" t="s">
        <v>779</v>
      </c>
      <c r="O639" s="109" t="s">
        <v>779</v>
      </c>
      <c r="P639" s="95"/>
      <c r="Q639" s="95"/>
      <c r="R639" s="95"/>
      <c r="S639" s="95"/>
      <c r="T639" s="95"/>
      <c r="U639" s="95"/>
      <c r="V639" s="95"/>
      <c r="W639" s="95"/>
      <c r="X639" s="95"/>
      <c r="Y639" s="95"/>
    </row>
    <row r="640" spans="2:25" s="481" customFormat="1" hidden="1" x14ac:dyDescent="0.25">
      <c r="B640" s="113" t="str">
        <f ca="1">Supporto!F538</f>
        <v>IfcFlowTreatmentDevice</v>
      </c>
      <c r="C640" s="148" t="str">
        <f ca="1">Supporto!H538</f>
        <v>ElementoDocumenti</v>
      </c>
      <c r="D640" s="148" t="str">
        <f ca="1">Supporto!K538</f>
        <v>MUM</v>
      </c>
      <c r="E640" s="125"/>
      <c r="F640" s="162"/>
      <c r="G640" s="522"/>
      <c r="H640" s="514"/>
      <c r="I640" s="514"/>
      <c r="J640" s="514"/>
      <c r="K640" s="522"/>
      <c r="L640" s="522"/>
      <c r="M640" s="514"/>
      <c r="N640" s="109" t="s">
        <v>779</v>
      </c>
      <c r="O640" s="109" t="s">
        <v>779</v>
      </c>
      <c r="P640" s="95"/>
      <c r="Q640" s="95"/>
      <c r="R640" s="95"/>
      <c r="S640" s="95"/>
      <c r="T640" s="95"/>
      <c r="U640" s="95"/>
      <c r="V640" s="95"/>
      <c r="W640" s="95"/>
      <c r="X640" s="95"/>
      <c r="Y640" s="95"/>
    </row>
    <row r="641" spans="2:25" s="481" customFormat="1" hidden="1" x14ac:dyDescent="0.25">
      <c r="B641" s="113" t="str">
        <f ca="1">Supporto!F539</f>
        <v>IfcFlowTreatmentDevice</v>
      </c>
      <c r="C641" s="148" t="str">
        <f ca="1">Supporto!H539</f>
        <v>ElementoDocumenti</v>
      </c>
      <c r="D641" s="148" t="str">
        <f ca="1">Supporto!K539</f>
        <v>SchedaTecnica</v>
      </c>
      <c r="E641" s="125"/>
      <c r="F641" s="162"/>
      <c r="G641" s="522"/>
      <c r="H641" s="109" t="s">
        <v>779</v>
      </c>
      <c r="I641" s="109"/>
      <c r="J641" s="109"/>
      <c r="K641" s="110"/>
      <c r="L641" s="110"/>
      <c r="M641" s="109" t="s">
        <v>779</v>
      </c>
      <c r="N641" s="109" t="s">
        <v>779</v>
      </c>
      <c r="O641" s="109" t="s">
        <v>779</v>
      </c>
      <c r="P641" s="95"/>
      <c r="Q641" s="95"/>
      <c r="R641" s="95"/>
      <c r="S641" s="95"/>
      <c r="T641" s="95"/>
      <c r="U641" s="95"/>
      <c r="V641" s="95"/>
      <c r="W641" s="95"/>
      <c r="X641" s="95"/>
      <c r="Y641" s="95"/>
    </row>
    <row r="642" spans="2:25" s="481" customFormat="1" hidden="1" x14ac:dyDescent="0.25">
      <c r="B642" s="113" t="str">
        <f ca="1">Supporto!F540</f>
        <v>IfcFlowTreatmentDevice</v>
      </c>
      <c r="C642" s="148" t="str">
        <f ca="1">Supporto!H540</f>
        <v>ElementoDocumenti</v>
      </c>
      <c r="D642" s="148" t="str">
        <f ca="1">Supporto!K540</f>
        <v>Website</v>
      </c>
      <c r="E642" s="125"/>
      <c r="F642" s="162"/>
      <c r="G642" s="522"/>
      <c r="H642" s="109"/>
      <c r="I642" s="109"/>
      <c r="J642" s="109"/>
      <c r="K642" s="110"/>
      <c r="L642" s="110"/>
      <c r="M642" s="109" t="s">
        <v>779</v>
      </c>
      <c r="N642" s="109" t="s">
        <v>779</v>
      </c>
      <c r="O642" s="109" t="s">
        <v>779</v>
      </c>
      <c r="P642" s="95"/>
      <c r="Q642" s="95"/>
      <c r="R642" s="95"/>
      <c r="S642" s="95"/>
      <c r="T642" s="95"/>
      <c r="U642" s="95"/>
      <c r="V642" s="95"/>
      <c r="W642" s="95"/>
      <c r="X642" s="95"/>
      <c r="Y642" s="95"/>
    </row>
    <row r="643" spans="2:25" s="481" customFormat="1" hidden="1" x14ac:dyDescent="0.25">
      <c r="B643" s="113" t="str">
        <f ca="1">Supporto!F541</f>
        <v>IfcFlowTreatmentDevice</v>
      </c>
      <c r="C643" s="148" t="str">
        <f ca="1">Supporto!H541</f>
        <v>ElementoDocumenti</v>
      </c>
      <c r="D643" s="148" t="str">
        <f ca="1">Supporto!K541</f>
        <v>DB</v>
      </c>
      <c r="E643" s="125"/>
      <c r="F643" s="162"/>
      <c r="G643" s="110"/>
      <c r="H643" s="109"/>
      <c r="I643" s="109"/>
      <c r="J643" s="109"/>
      <c r="K643" s="110"/>
      <c r="L643" s="110"/>
      <c r="M643" s="109"/>
      <c r="N643" s="109" t="s">
        <v>779</v>
      </c>
      <c r="O643" s="109" t="s">
        <v>779</v>
      </c>
      <c r="P643" s="95"/>
      <c r="Q643" s="95"/>
      <c r="R643" s="95"/>
      <c r="S643" s="95"/>
      <c r="T643" s="95"/>
      <c r="U643" s="95"/>
      <c r="V643" s="95"/>
      <c r="W643" s="95"/>
      <c r="X643" s="95"/>
      <c r="Y643" s="95"/>
    </row>
    <row r="644" spans="2:25" s="481" customFormat="1" hidden="1" x14ac:dyDescent="0.25">
      <c r="B644" s="113" t="str">
        <f ca="1">Supporto!F542</f>
        <v>IfcFlowTreatmentDevice</v>
      </c>
      <c r="C644" s="148" t="str">
        <f ca="1">Supporto!H542</f>
        <v>ElementoDocumenti</v>
      </c>
      <c r="D644" s="148" t="str">
        <f ca="1">Supporto!K542</f>
        <v>CertProd</v>
      </c>
      <c r="E644" s="125"/>
      <c r="F644" s="162"/>
      <c r="G644" s="110"/>
      <c r="H644" s="109"/>
      <c r="I644" s="109"/>
      <c r="J644" s="109"/>
      <c r="K644" s="110"/>
      <c r="L644" s="110"/>
      <c r="M644" s="109" t="s">
        <v>779</v>
      </c>
      <c r="N644" s="109" t="s">
        <v>779</v>
      </c>
      <c r="O644" s="109" t="s">
        <v>779</v>
      </c>
      <c r="P644" s="95"/>
      <c r="Q644" s="95"/>
      <c r="R644" s="95"/>
      <c r="S644" s="95"/>
      <c r="T644" s="95"/>
      <c r="U644" s="95"/>
      <c r="V644" s="95"/>
      <c r="W644" s="95"/>
      <c r="X644" s="95"/>
      <c r="Y644" s="95"/>
    </row>
    <row r="645" spans="2:25" s="481" customFormat="1" hidden="1" x14ac:dyDescent="0.25">
      <c r="B645" s="113" t="str">
        <f ca="1">Supporto!F543</f>
        <v>IfcFlowTreatmentDevice</v>
      </c>
      <c r="C645" s="148" t="str">
        <f ca="1">Supporto!H543</f>
        <v>ElementoDocumenti</v>
      </c>
      <c r="D645" s="148" t="str">
        <f ca="1">Supporto!K543</f>
        <v>SertSupl</v>
      </c>
      <c r="E645" s="125"/>
      <c r="F645" s="162"/>
      <c r="G645" s="110"/>
      <c r="H645" s="109"/>
      <c r="I645" s="109"/>
      <c r="J645" s="109"/>
      <c r="K645" s="110"/>
      <c r="L645" s="110"/>
      <c r="M645" s="109"/>
      <c r="N645" s="109" t="s">
        <v>779</v>
      </c>
      <c r="O645" s="109" t="s">
        <v>779</v>
      </c>
      <c r="P645" s="95"/>
      <c r="Q645" s="95"/>
      <c r="R645" s="95"/>
      <c r="S645" s="95"/>
      <c r="T645" s="95"/>
      <c r="U645" s="95"/>
      <c r="V645" s="95"/>
      <c r="W645" s="95"/>
      <c r="X645" s="95"/>
      <c r="Y645" s="95"/>
    </row>
    <row r="646" spans="2:25" s="481" customFormat="1" hidden="1" x14ac:dyDescent="0.25">
      <c r="B646" s="113" t="str">
        <f ca="1">Supporto!F544</f>
        <v>IfcFlowTreatmentDevice</v>
      </c>
      <c r="C646" s="148" t="str">
        <f ca="1">Supporto!H544</f>
        <v>ElementoDocumenti</v>
      </c>
      <c r="D646" s="148" t="str">
        <f ca="1">Supporto!K544</f>
        <v>CertOmo</v>
      </c>
      <c r="E646" s="125"/>
      <c r="F646" s="162"/>
      <c r="G646" s="110"/>
      <c r="H646" s="109"/>
      <c r="I646" s="109"/>
      <c r="J646" s="109"/>
      <c r="K646" s="110"/>
      <c r="L646" s="110"/>
      <c r="M646" s="109"/>
      <c r="N646" s="109" t="s">
        <v>779</v>
      </c>
      <c r="O646" s="109" t="s">
        <v>779</v>
      </c>
      <c r="P646" s="95"/>
      <c r="Q646" s="95"/>
      <c r="R646" s="95"/>
      <c r="S646" s="95"/>
      <c r="T646" s="95"/>
      <c r="U646" s="95"/>
      <c r="V646" s="95"/>
      <c r="W646" s="95"/>
      <c r="X646" s="95"/>
      <c r="Y646" s="95"/>
    </row>
    <row r="647" spans="2:25" s="481" customFormat="1" hidden="1" x14ac:dyDescent="0.25">
      <c r="B647" s="113" t="str">
        <f ca="1">Supporto!F545</f>
        <v>IfcFlowTreatmentDevice</v>
      </c>
      <c r="C647" s="148" t="str">
        <f ca="1">Supporto!H545</f>
        <v>ElementoDocumenti</v>
      </c>
      <c r="D647" s="148" t="str">
        <f ca="1">Supporto!K545</f>
        <v>SchedaMontaggio</v>
      </c>
      <c r="E647" s="125"/>
      <c r="F647" s="162"/>
      <c r="G647" s="110"/>
      <c r="H647" s="109"/>
      <c r="I647" s="109"/>
      <c r="J647" s="109"/>
      <c r="K647" s="110"/>
      <c r="L647" s="110"/>
      <c r="M647" s="109"/>
      <c r="N647" s="109" t="s">
        <v>779</v>
      </c>
      <c r="O647" s="109" t="s">
        <v>779</v>
      </c>
      <c r="P647" s="95"/>
      <c r="Q647" s="95"/>
      <c r="R647" s="95"/>
      <c r="S647" s="95"/>
      <c r="T647" s="95"/>
      <c r="U647" s="95"/>
      <c r="V647" s="95"/>
      <c r="W647" s="95"/>
      <c r="X647" s="95"/>
      <c r="Y647" s="95"/>
    </row>
    <row r="648" spans="2:25" s="481" customFormat="1" hidden="1" x14ac:dyDescent="0.25">
      <c r="B648" s="113" t="str">
        <f ca="1">Supporto!F546</f>
        <v>IfcFlowTreatmentDevice</v>
      </c>
      <c r="C648" s="148" t="str">
        <f ca="1">Supporto!H546</f>
        <v>ElementoDocumenti</v>
      </c>
      <c r="D648" s="148" t="str">
        <f ca="1">Supporto!K546</f>
        <v>Installazione</v>
      </c>
      <c r="E648" s="125"/>
      <c r="F648" s="162"/>
      <c r="G648" s="110"/>
      <c r="H648" s="109"/>
      <c r="I648" s="109"/>
      <c r="J648" s="109"/>
      <c r="K648" s="110"/>
      <c r="L648" s="110"/>
      <c r="M648" s="109"/>
      <c r="N648" s="109" t="s">
        <v>779</v>
      </c>
      <c r="O648" s="109" t="s">
        <v>779</v>
      </c>
      <c r="P648" s="95"/>
      <c r="Q648" s="95"/>
      <c r="R648" s="95"/>
      <c r="S648" s="95"/>
      <c r="T648" s="95"/>
      <c r="U648" s="95"/>
      <c r="V648" s="95"/>
      <c r="W648" s="95"/>
      <c r="X648" s="95"/>
      <c r="Y648" s="95"/>
    </row>
    <row r="649" spans="2:25" s="481" customFormat="1" hidden="1" x14ac:dyDescent="0.25">
      <c r="B649" s="113" t="str">
        <f ca="1">Supporto!F547</f>
        <v>IfcFlowTreatmentDevice</v>
      </c>
      <c r="C649" s="148" t="str">
        <f ca="1">Supporto!H547</f>
        <v>ElementoDocumenti</v>
      </c>
      <c r="D649" s="148" t="str">
        <f ca="1">Supporto!K547</f>
        <v>MatSupp</v>
      </c>
      <c r="E649" s="125"/>
      <c r="F649" s="162"/>
      <c r="G649" s="110"/>
      <c r="H649" s="109"/>
      <c r="I649" s="109"/>
      <c r="J649" s="109"/>
      <c r="K649" s="110"/>
      <c r="L649" s="110"/>
      <c r="M649" s="109"/>
      <c r="N649" s="109" t="s">
        <v>779</v>
      </c>
      <c r="O649" s="109" t="s">
        <v>779</v>
      </c>
      <c r="P649" s="95"/>
      <c r="Q649" s="95"/>
      <c r="R649" s="95"/>
      <c r="S649" s="95"/>
      <c r="T649" s="95"/>
      <c r="U649" s="95"/>
      <c r="V649" s="95"/>
      <c r="W649" s="95"/>
      <c r="X649" s="95"/>
      <c r="Y649" s="95"/>
    </row>
    <row r="650" spans="2:25" s="481" customFormat="1" hidden="1" x14ac:dyDescent="0.25">
      <c r="B650" s="113" t="str">
        <f ca="1">Supporto!F548</f>
        <v>IfcFlowTreatmentDevice</v>
      </c>
      <c r="C650" s="148" t="str">
        <f ca="1">Supporto!H548</f>
        <v>ElementoDocumenti</v>
      </c>
      <c r="D650" s="148" t="str">
        <f ca="1">Supporto!K548</f>
        <v>Collaudo</v>
      </c>
      <c r="E650" s="125"/>
      <c r="F650" s="162"/>
      <c r="G650" s="110"/>
      <c r="H650" s="109"/>
      <c r="I650" s="109"/>
      <c r="J650" s="109"/>
      <c r="K650" s="110"/>
      <c r="L650" s="110"/>
      <c r="M650" s="109"/>
      <c r="N650" s="109" t="s">
        <v>779</v>
      </c>
      <c r="O650" s="109" t="s">
        <v>779</v>
      </c>
      <c r="P650" s="95"/>
      <c r="Q650" s="95"/>
      <c r="R650" s="95"/>
      <c r="S650" s="95"/>
      <c r="T650" s="95"/>
      <c r="U650" s="95"/>
      <c r="V650" s="95"/>
      <c r="W650" s="95"/>
      <c r="X650" s="95"/>
      <c r="Y650" s="95"/>
    </row>
    <row r="651" spans="2:25" s="481" customFormat="1" hidden="1" x14ac:dyDescent="0.25">
      <c r="B651" s="115" t="str">
        <f ca="1">Supporto!F549</f>
        <v>IfcFlowTreatmentDevice</v>
      </c>
      <c r="C651" s="149" t="str">
        <f ca="1">Supporto!H549</f>
        <v>ElementoDocumenti</v>
      </c>
      <c r="D651" s="149" t="str">
        <f ca="1">Supporto!K549</f>
        <v>Conformità</v>
      </c>
      <c r="E651" s="124"/>
      <c r="F651" s="163"/>
      <c r="G651" s="117"/>
      <c r="H651" s="116"/>
      <c r="I651" s="116"/>
      <c r="J651" s="116"/>
      <c r="K651" s="117"/>
      <c r="L651" s="117"/>
      <c r="M651" s="116"/>
      <c r="N651" s="116" t="s">
        <v>779</v>
      </c>
      <c r="O651" s="116" t="s">
        <v>779</v>
      </c>
      <c r="P651" s="95"/>
      <c r="Q651" s="95"/>
      <c r="R651" s="95"/>
      <c r="S651" s="95"/>
      <c r="T651" s="95"/>
      <c r="U651" s="95"/>
      <c r="V651" s="95"/>
      <c r="W651" s="95"/>
      <c r="X651" s="95"/>
      <c r="Y651" s="95"/>
    </row>
    <row r="652" spans="2:25" s="481" customFormat="1" hidden="1" x14ac:dyDescent="0.25">
      <c r="B652" s="113" t="str">
        <f ca="1">Supporto!F550</f>
        <v>IfcTransportElement</v>
      </c>
      <c r="C652" s="148" t="str">
        <f ca="1">Supporto!H550</f>
        <v>ElementoDatiAnagrafici</v>
      </c>
      <c r="D652" s="148" t="str">
        <f ca="1">Supporto!K550</f>
        <v>Numero_di_serie</v>
      </c>
      <c r="E652" s="125"/>
      <c r="F652" s="162"/>
      <c r="G652" s="522"/>
      <c r="H652" s="109"/>
      <c r="I652" s="109"/>
      <c r="J652" s="109"/>
      <c r="K652" s="110"/>
      <c r="L652" s="110"/>
      <c r="M652" s="109"/>
      <c r="N652" s="109" t="s">
        <v>779</v>
      </c>
      <c r="O652" s="109" t="s">
        <v>779</v>
      </c>
      <c r="P652" s="95"/>
      <c r="Q652" s="95"/>
      <c r="R652" s="95"/>
      <c r="S652" s="95"/>
      <c r="T652" s="95"/>
      <c r="U652" s="95"/>
      <c r="V652" s="95"/>
      <c r="W652" s="95"/>
      <c r="X652" s="95"/>
      <c r="Y652" s="95"/>
    </row>
    <row r="653" spans="2:25" s="481" customFormat="1" hidden="1" x14ac:dyDescent="0.25">
      <c r="B653" s="113" t="str">
        <f ca="1">Supporto!F551</f>
        <v>IfcTransportElement</v>
      </c>
      <c r="C653" s="148" t="str">
        <f ca="1">Supporto!H551</f>
        <v>ElementoDatiAnagrafici</v>
      </c>
      <c r="D653" s="148" t="str">
        <f ca="1">Supporto!K551</f>
        <v>Fornitore</v>
      </c>
      <c r="E653" s="125"/>
      <c r="F653" s="162"/>
      <c r="G653" s="522"/>
      <c r="H653" s="109"/>
      <c r="I653" s="109"/>
      <c r="J653" s="109"/>
      <c r="K653" s="110"/>
      <c r="L653" s="110"/>
      <c r="M653" s="109"/>
      <c r="N653" s="109" t="s">
        <v>779</v>
      </c>
      <c r="O653" s="109" t="s">
        <v>779</v>
      </c>
      <c r="P653" s="95"/>
      <c r="Q653" s="95"/>
      <c r="R653" s="95"/>
      <c r="S653" s="95"/>
      <c r="T653" s="95"/>
      <c r="U653" s="95"/>
      <c r="V653" s="95"/>
      <c r="W653" s="95"/>
      <c r="X653" s="95"/>
      <c r="Y653" s="95"/>
    </row>
    <row r="654" spans="2:25" s="481" customFormat="1" hidden="1" x14ac:dyDescent="0.25">
      <c r="B654" s="113" t="str">
        <f ca="1">Supporto!F552</f>
        <v>IfcTransportElement</v>
      </c>
      <c r="C654" s="148" t="str">
        <f ca="1">Supporto!H552</f>
        <v>ElementoDatiAnagrafici</v>
      </c>
      <c r="D654" s="148" t="str">
        <f ca="1">Supporto!K552</f>
        <v>Installatore</v>
      </c>
      <c r="E654" s="125"/>
      <c r="F654" s="162"/>
      <c r="G654" s="522"/>
      <c r="H654" s="514"/>
      <c r="I654" s="514"/>
      <c r="J654" s="514"/>
      <c r="K654" s="522"/>
      <c r="L654" s="522"/>
      <c r="M654" s="514"/>
      <c r="N654" s="109" t="s">
        <v>779</v>
      </c>
      <c r="O654" s="109" t="s">
        <v>779</v>
      </c>
      <c r="P654" s="95"/>
      <c r="Q654" s="95"/>
      <c r="R654" s="95"/>
      <c r="S654" s="95"/>
      <c r="T654" s="95"/>
      <c r="U654" s="95"/>
      <c r="V654" s="95"/>
      <c r="W654" s="95"/>
      <c r="X654" s="95"/>
      <c r="Y654" s="95"/>
    </row>
    <row r="655" spans="2:25" s="481" customFormat="1" x14ac:dyDescent="0.25">
      <c r="B655" s="155" t="str">
        <f ca="1">Supporto!F553</f>
        <v>IfcTransportElement</v>
      </c>
      <c r="C655" s="155" t="str">
        <f ca="1">Supporto!H553</f>
        <v>ElementoDatiAnagrafici</v>
      </c>
      <c r="D655" s="155" t="str">
        <f ca="1">Supporto!K553</f>
        <v>Descrizione</v>
      </c>
      <c r="E655" s="125"/>
      <c r="F655" s="162"/>
      <c r="G655" s="522"/>
      <c r="H655" s="109"/>
      <c r="I655" s="109" t="s">
        <v>779</v>
      </c>
      <c r="J655" s="109"/>
      <c r="K655" s="110" t="s">
        <v>779</v>
      </c>
      <c r="L655" s="135" t="s">
        <v>779</v>
      </c>
      <c r="M655" s="109" t="s">
        <v>779</v>
      </c>
      <c r="N655" s="109" t="s">
        <v>779</v>
      </c>
      <c r="O655" s="109" t="s">
        <v>779</v>
      </c>
      <c r="P655" s="95"/>
      <c r="Q655" s="95"/>
      <c r="R655" s="95"/>
      <c r="S655" s="95"/>
      <c r="T655" s="95"/>
      <c r="U655" s="95"/>
      <c r="V655" s="95"/>
      <c r="W655" s="95"/>
      <c r="X655" s="95"/>
      <c r="Y655" s="95"/>
    </row>
    <row r="656" spans="2:25" hidden="1" x14ac:dyDescent="0.25">
      <c r="B656" s="113" t="str">
        <f ca="1">Supporto!F554</f>
        <v>IfcTransportElement</v>
      </c>
      <c r="C656" s="148" t="str">
        <f ca="1">Supporto!H554</f>
        <v>ElementoDatiAnagrafici</v>
      </c>
      <c r="D656" s="148" t="str">
        <f ca="1">Supporto!K554</f>
        <v>Modello</v>
      </c>
      <c r="E656" s="125"/>
      <c r="F656" s="162"/>
      <c r="G656" s="110"/>
      <c r="H656" s="109"/>
      <c r="I656" s="109"/>
      <c r="J656" s="109"/>
      <c r="K656" s="110"/>
      <c r="L656" s="110"/>
      <c r="M656" s="109" t="s">
        <v>779</v>
      </c>
      <c r="N656" s="109" t="s">
        <v>779</v>
      </c>
      <c r="O656" s="109" t="s">
        <v>779</v>
      </c>
    </row>
    <row r="657" spans="2:15" hidden="1" x14ac:dyDescent="0.25">
      <c r="B657" s="113" t="str">
        <f ca="1">Supporto!F555</f>
        <v>IfcTransportElement</v>
      </c>
      <c r="C657" s="148" t="str">
        <f ca="1">Supporto!H555</f>
        <v>ElementoDatiAnagrafici</v>
      </c>
      <c r="D657" s="148" t="str">
        <f ca="1">Supporto!K555</f>
        <v>Produttore</v>
      </c>
      <c r="E657" s="125"/>
      <c r="F657" s="162"/>
      <c r="G657" s="110"/>
      <c r="H657" s="109"/>
      <c r="I657" s="109"/>
      <c r="J657" s="109"/>
      <c r="K657" s="110"/>
      <c r="L657" s="110"/>
      <c r="M657" s="109" t="s">
        <v>779</v>
      </c>
      <c r="N657" s="109" t="s">
        <v>779</v>
      </c>
      <c r="O657" s="109" t="s">
        <v>779</v>
      </c>
    </row>
    <row r="658" spans="2:15" x14ac:dyDescent="0.25">
      <c r="B658" s="155" t="str">
        <f ca="1">Supporto!F556</f>
        <v>IfcTransportElement</v>
      </c>
      <c r="C658" s="147" t="str">
        <f ca="1">Supporto!H556</f>
        <v>ElementoDatiQualitativi</v>
      </c>
      <c r="D658" s="147" t="str">
        <f ca="1">Supporto!K556</f>
        <v>AccessibilitaDisabili</v>
      </c>
      <c r="E658" s="125"/>
      <c r="F658" s="162"/>
      <c r="G658" s="110"/>
      <c r="H658" s="109"/>
      <c r="I658" s="109" t="s">
        <v>779</v>
      </c>
      <c r="J658" s="109" t="s">
        <v>779</v>
      </c>
      <c r="K658" s="110" t="s">
        <v>779</v>
      </c>
      <c r="L658" s="121" t="s">
        <v>779</v>
      </c>
      <c r="M658" s="109" t="s">
        <v>779</v>
      </c>
      <c r="N658" s="109" t="s">
        <v>779</v>
      </c>
      <c r="O658" s="109" t="s">
        <v>779</v>
      </c>
    </row>
    <row r="659" spans="2:15" x14ac:dyDescent="0.25">
      <c r="B659" s="155" t="str">
        <f ca="1">Supporto!F557</f>
        <v>IfcTransportElement</v>
      </c>
      <c r="C659" s="148" t="str">
        <f ca="1">Supporto!H557</f>
        <v>ElementoDatiQualitativi</v>
      </c>
      <c r="D659" s="148" t="str">
        <f ca="1">Supporto!K557</f>
        <v>Esterno</v>
      </c>
      <c r="E659" s="125"/>
      <c r="F659" s="162"/>
      <c r="G659" s="110"/>
      <c r="H659" s="109"/>
      <c r="I659" s="109" t="s">
        <v>779</v>
      </c>
      <c r="J659" s="109" t="s">
        <v>779</v>
      </c>
      <c r="K659" s="110" t="s">
        <v>779</v>
      </c>
      <c r="L659" s="109" t="s">
        <v>779</v>
      </c>
      <c r="M659" s="109" t="s">
        <v>779</v>
      </c>
      <c r="N659" s="109" t="s">
        <v>779</v>
      </c>
      <c r="O659" s="109" t="s">
        <v>779</v>
      </c>
    </row>
    <row r="660" spans="2:15" x14ac:dyDescent="0.25">
      <c r="B660" s="155" t="str">
        <f ca="1">Supporto!F558</f>
        <v>IfcTransportElement</v>
      </c>
      <c r="C660" s="148" t="str">
        <f ca="1">Supporto!H558</f>
        <v>ElementoCodifica</v>
      </c>
      <c r="D660" s="148" t="str">
        <f ca="1">Supporto!K558</f>
        <v>ClasseElementoTecnico</v>
      </c>
      <c r="E660" s="125"/>
      <c r="F660" s="162"/>
      <c r="G660" s="110"/>
      <c r="H660" s="109"/>
      <c r="I660" s="109" t="s">
        <v>779</v>
      </c>
      <c r="J660" s="109" t="s">
        <v>779</v>
      </c>
      <c r="K660" s="110" t="s">
        <v>779</v>
      </c>
      <c r="L660" s="109" t="s">
        <v>779</v>
      </c>
      <c r="M660" s="109" t="s">
        <v>779</v>
      </c>
      <c r="N660" s="109" t="s">
        <v>779</v>
      </c>
      <c r="O660" s="109" t="s">
        <v>779</v>
      </c>
    </row>
    <row r="661" spans="2:15" x14ac:dyDescent="0.25">
      <c r="B661" s="155" t="str">
        <f ca="1">Supporto!F559</f>
        <v>IfcTransportElement</v>
      </c>
      <c r="C661" s="149" t="str">
        <f ca="1">Supporto!H559</f>
        <v>ElementoFase</v>
      </c>
      <c r="D661" s="149" t="str">
        <f ca="1">Supporto!K559</f>
        <v>Stato</v>
      </c>
      <c r="E661" s="125"/>
      <c r="F661" s="162"/>
      <c r="G661" s="110"/>
      <c r="H661" s="109"/>
      <c r="I661" s="109" t="s">
        <v>779</v>
      </c>
      <c r="J661" s="109" t="s">
        <v>779</v>
      </c>
      <c r="K661" s="110" t="s">
        <v>779</v>
      </c>
      <c r="L661" s="116" t="s">
        <v>779</v>
      </c>
      <c r="M661" s="109" t="s">
        <v>779</v>
      </c>
      <c r="N661" s="109" t="s">
        <v>779</v>
      </c>
      <c r="O661" s="109" t="s">
        <v>779</v>
      </c>
    </row>
    <row r="662" spans="2:15" hidden="1" x14ac:dyDescent="0.25">
      <c r="B662" s="113" t="str">
        <f ca="1">Supporto!F560</f>
        <v>IfcTransportElement</v>
      </c>
      <c r="C662" s="148" t="str">
        <f ca="1">Supporto!H560</f>
        <v>ElementoDocumenti</v>
      </c>
      <c r="D662" s="148" t="str">
        <f ca="1">Supporto!K560</f>
        <v>MUM</v>
      </c>
      <c r="E662" s="125"/>
      <c r="F662" s="162"/>
      <c r="G662" s="110"/>
      <c r="H662" s="109"/>
      <c r="I662" s="109"/>
      <c r="J662" s="109"/>
      <c r="K662" s="110"/>
      <c r="L662" s="110"/>
      <c r="M662" s="109"/>
      <c r="N662" s="109" t="s">
        <v>779</v>
      </c>
      <c r="O662" s="109" t="s">
        <v>779</v>
      </c>
    </row>
    <row r="663" spans="2:15" hidden="1" x14ac:dyDescent="0.25">
      <c r="B663" s="113" t="str">
        <f ca="1">Supporto!F561</f>
        <v>IfcTransportElement</v>
      </c>
      <c r="C663" s="148" t="str">
        <f ca="1">Supporto!H561</f>
        <v>ElementoDocumenti</v>
      </c>
      <c r="D663" s="148" t="str">
        <f ca="1">Supporto!K561</f>
        <v>SchedaTecnica</v>
      </c>
      <c r="E663" s="125"/>
      <c r="F663" s="162"/>
      <c r="G663" s="110"/>
      <c r="H663" s="109"/>
      <c r="I663" s="109" t="s">
        <v>779</v>
      </c>
      <c r="J663" s="109"/>
      <c r="K663" s="110"/>
      <c r="L663" s="110"/>
      <c r="M663" s="109" t="s">
        <v>779</v>
      </c>
      <c r="N663" s="109" t="s">
        <v>779</v>
      </c>
      <c r="O663" s="109" t="s">
        <v>779</v>
      </c>
    </row>
    <row r="664" spans="2:15" hidden="1" x14ac:dyDescent="0.25">
      <c r="B664" s="113" t="str">
        <f ca="1">Supporto!F562</f>
        <v>IfcTransportElement</v>
      </c>
      <c r="C664" s="148" t="str">
        <f ca="1">Supporto!H562</f>
        <v>ElementoDocumenti</v>
      </c>
      <c r="D664" s="148" t="str">
        <f ca="1">Supporto!K562</f>
        <v>Website</v>
      </c>
      <c r="E664" s="125"/>
      <c r="F664" s="162"/>
      <c r="G664" s="110"/>
      <c r="H664" s="109"/>
      <c r="I664" s="109"/>
      <c r="J664" s="109"/>
      <c r="K664" s="110"/>
      <c r="L664" s="110"/>
      <c r="M664" s="109" t="s">
        <v>779</v>
      </c>
      <c r="N664" s="109" t="s">
        <v>779</v>
      </c>
      <c r="O664" s="109" t="s">
        <v>779</v>
      </c>
    </row>
    <row r="665" spans="2:15" hidden="1" x14ac:dyDescent="0.25">
      <c r="B665" s="113" t="str">
        <f ca="1">Supporto!F563</f>
        <v>IfcTransportElement</v>
      </c>
      <c r="C665" s="148" t="str">
        <f ca="1">Supporto!H563</f>
        <v>ElementoDocumenti</v>
      </c>
      <c r="D665" s="148" t="str">
        <f ca="1">Supporto!K563</f>
        <v>DB</v>
      </c>
      <c r="E665" s="125"/>
      <c r="F665" s="162"/>
      <c r="G665" s="110"/>
      <c r="H665" s="109"/>
      <c r="I665" s="109"/>
      <c r="J665" s="109"/>
      <c r="K665" s="110"/>
      <c r="L665" s="110"/>
      <c r="M665" s="109"/>
      <c r="N665" s="109" t="s">
        <v>779</v>
      </c>
      <c r="O665" s="109" t="s">
        <v>779</v>
      </c>
    </row>
    <row r="666" spans="2:15" hidden="1" x14ac:dyDescent="0.25">
      <c r="B666" s="113" t="str">
        <f ca="1">Supporto!F564</f>
        <v>IfcTransportElement</v>
      </c>
      <c r="C666" s="148" t="str">
        <f ca="1">Supporto!H564</f>
        <v>ElementoDocumenti</v>
      </c>
      <c r="D666" s="148" t="str">
        <f ca="1">Supporto!K564</f>
        <v>CertProd</v>
      </c>
      <c r="E666" s="125"/>
      <c r="F666" s="162"/>
      <c r="G666" s="110"/>
      <c r="H666" s="109"/>
      <c r="I666" s="109"/>
      <c r="J666" s="109"/>
      <c r="K666" s="110"/>
      <c r="L666" s="110"/>
      <c r="M666" s="109" t="s">
        <v>779</v>
      </c>
      <c r="N666" s="109" t="s">
        <v>779</v>
      </c>
      <c r="O666" s="109" t="s">
        <v>779</v>
      </c>
    </row>
    <row r="667" spans="2:15" hidden="1" x14ac:dyDescent="0.25">
      <c r="B667" s="113" t="str">
        <f ca="1">Supporto!F565</f>
        <v>IfcTransportElement</v>
      </c>
      <c r="C667" s="148" t="str">
        <f ca="1">Supporto!H565</f>
        <v>ElementoDocumenti</v>
      </c>
      <c r="D667" s="148" t="str">
        <f ca="1">Supporto!K565</f>
        <v>SchedaMontaggio</v>
      </c>
      <c r="E667" s="125"/>
      <c r="F667" s="162"/>
      <c r="G667" s="110"/>
      <c r="H667" s="109"/>
      <c r="I667" s="109"/>
      <c r="J667" s="109"/>
      <c r="K667" s="110"/>
      <c r="L667" s="110"/>
      <c r="M667" s="109"/>
      <c r="N667" s="109" t="s">
        <v>779</v>
      </c>
      <c r="O667" s="109" t="s">
        <v>779</v>
      </c>
    </row>
    <row r="668" spans="2:15" hidden="1" x14ac:dyDescent="0.25">
      <c r="B668" s="113" t="str">
        <f ca="1">Supporto!F566</f>
        <v>IfcTransportElement</v>
      </c>
      <c r="C668" s="148" t="str">
        <f ca="1">Supporto!H566</f>
        <v>ElementoDocumenti</v>
      </c>
      <c r="D668" s="148" t="str">
        <f ca="1">Supporto!K566</f>
        <v>Installazione</v>
      </c>
      <c r="E668" s="125"/>
      <c r="F668" s="162"/>
      <c r="G668" s="110"/>
      <c r="H668" s="109"/>
      <c r="I668" s="109"/>
      <c r="J668" s="109"/>
      <c r="K668" s="110"/>
      <c r="L668" s="110"/>
      <c r="M668" s="109"/>
      <c r="N668" s="109" t="s">
        <v>779</v>
      </c>
      <c r="O668" s="109" t="s">
        <v>779</v>
      </c>
    </row>
    <row r="669" spans="2:15" hidden="1" x14ac:dyDescent="0.25">
      <c r="B669" s="113" t="str">
        <f ca="1">Supporto!F567</f>
        <v>IfcTransportElement</v>
      </c>
      <c r="C669" s="148" t="str">
        <f ca="1">Supporto!H567</f>
        <v>ElementoDocumenti</v>
      </c>
      <c r="D669" s="148" t="str">
        <f ca="1">Supporto!K567</f>
        <v>MatSupp</v>
      </c>
      <c r="E669" s="125"/>
      <c r="F669" s="162"/>
      <c r="G669" s="110"/>
      <c r="H669" s="109"/>
      <c r="I669" s="109"/>
      <c r="J669" s="109"/>
      <c r="K669" s="110"/>
      <c r="L669" s="110"/>
      <c r="M669" s="109"/>
      <c r="N669" s="109" t="s">
        <v>779</v>
      </c>
      <c r="O669" s="109" t="s">
        <v>779</v>
      </c>
    </row>
    <row r="670" spans="2:15" hidden="1" x14ac:dyDescent="0.25">
      <c r="B670" s="113" t="str">
        <f ca="1">Supporto!F568</f>
        <v>IfcTransportElement</v>
      </c>
      <c r="C670" s="148" t="str">
        <f ca="1">Supporto!H568</f>
        <v>ElementoDocumenti</v>
      </c>
      <c r="D670" s="148" t="str">
        <f ca="1">Supporto!K568</f>
        <v>Collaudo</v>
      </c>
      <c r="E670" s="125"/>
      <c r="F670" s="162"/>
      <c r="G670" s="110"/>
      <c r="H670" s="109"/>
      <c r="I670" s="109"/>
      <c r="J670" s="109"/>
      <c r="K670" s="110"/>
      <c r="L670" s="110"/>
      <c r="M670" s="109"/>
      <c r="N670" s="109" t="s">
        <v>779</v>
      </c>
      <c r="O670" s="109" t="s">
        <v>779</v>
      </c>
    </row>
    <row r="671" spans="2:15" hidden="1" x14ac:dyDescent="0.25">
      <c r="B671" s="115" t="str">
        <f ca="1">Supporto!F569</f>
        <v>IfcTransportElement</v>
      </c>
      <c r="C671" s="149" t="str">
        <f ca="1">Supporto!H569</f>
        <v>ElementoDocumenti</v>
      </c>
      <c r="D671" s="149" t="str">
        <f ca="1">Supporto!K569</f>
        <v>Conformità</v>
      </c>
      <c r="E671" s="124"/>
      <c r="F671" s="163"/>
      <c r="G671" s="117"/>
      <c r="H671" s="116"/>
      <c r="I671" s="116"/>
      <c r="J671" s="116"/>
      <c r="K671" s="117"/>
      <c r="L671" s="117"/>
      <c r="M671" s="116"/>
      <c r="N671" s="116" t="s">
        <v>779</v>
      </c>
      <c r="O671" s="116" t="s">
        <v>779</v>
      </c>
    </row>
    <row r="672" spans="2:15" hidden="1" x14ac:dyDescent="0.25">
      <c r="B672" s="113" t="str">
        <f ca="1">Supporto!F570</f>
        <v>IfcFurnishingElement</v>
      </c>
      <c r="C672" s="148" t="str">
        <f ca="1">Supporto!H570</f>
        <v>ElementoDatiAnagrafici</v>
      </c>
      <c r="D672" s="148" t="str">
        <f ca="1">Supporto!K570</f>
        <v>Numero_di_serie</v>
      </c>
      <c r="E672" s="125"/>
      <c r="F672" s="162"/>
      <c r="G672" s="110"/>
      <c r="H672" s="109"/>
      <c r="I672" s="109"/>
      <c r="J672" s="109"/>
      <c r="K672" s="110"/>
      <c r="L672" s="110"/>
      <c r="M672" s="109"/>
      <c r="N672" s="109" t="s">
        <v>779</v>
      </c>
      <c r="O672" s="109" t="s">
        <v>779</v>
      </c>
    </row>
    <row r="673" spans="2:15" hidden="1" x14ac:dyDescent="0.25">
      <c r="B673" s="113" t="str">
        <f ca="1">Supporto!F571</f>
        <v>IfcFurnishingElement</v>
      </c>
      <c r="C673" s="148" t="str">
        <f ca="1">Supporto!H571</f>
        <v>ElementoDatiAnagrafici</v>
      </c>
      <c r="D673" s="148" t="str">
        <f ca="1">Supporto!K571</f>
        <v>Fornitore</v>
      </c>
      <c r="E673" s="125"/>
      <c r="F673" s="162"/>
      <c r="G673" s="110"/>
      <c r="H673" s="109"/>
      <c r="I673" s="109"/>
      <c r="J673" s="109"/>
      <c r="K673" s="110"/>
      <c r="L673" s="110"/>
      <c r="M673" s="109"/>
      <c r="N673" s="109" t="s">
        <v>779</v>
      </c>
      <c r="O673" s="109" t="s">
        <v>779</v>
      </c>
    </row>
    <row r="674" spans="2:15" hidden="1" x14ac:dyDescent="0.25">
      <c r="B674" s="113" t="str">
        <f ca="1">Supporto!F572</f>
        <v>IfcFurnishingElement</v>
      </c>
      <c r="C674" s="148" t="str">
        <f ca="1">Supporto!H572</f>
        <v>ElementoDatiAnagrafici</v>
      </c>
      <c r="D674" s="148" t="str">
        <f ca="1">Supporto!K572</f>
        <v>Installatore</v>
      </c>
      <c r="E674" s="125"/>
      <c r="F674" s="162"/>
      <c r="G674" s="110"/>
      <c r="H674" s="109"/>
      <c r="I674" s="109"/>
      <c r="J674" s="109"/>
      <c r="K674" s="110"/>
      <c r="L674" s="110"/>
      <c r="M674" s="109"/>
      <c r="N674" s="109" t="s">
        <v>779</v>
      </c>
      <c r="O674" s="109" t="s">
        <v>779</v>
      </c>
    </row>
    <row r="675" spans="2:15" x14ac:dyDescent="0.25">
      <c r="B675" s="155" t="str">
        <f ca="1">Supporto!F573</f>
        <v>IfcFurnishingElement</v>
      </c>
      <c r="C675" s="155" t="str">
        <f ca="1">Supporto!H573</f>
        <v>ElementoDatiAnagrafici</v>
      </c>
      <c r="D675" s="155" t="str">
        <f ca="1">Supporto!K573</f>
        <v>Descrizione</v>
      </c>
      <c r="E675" s="125"/>
      <c r="F675" s="162"/>
      <c r="G675" s="110"/>
      <c r="H675" s="109"/>
      <c r="I675" s="109" t="s">
        <v>779</v>
      </c>
      <c r="J675" s="109"/>
      <c r="K675" s="110" t="s">
        <v>779</v>
      </c>
      <c r="L675" s="135" t="s">
        <v>779</v>
      </c>
      <c r="M675" s="109" t="s">
        <v>779</v>
      </c>
      <c r="N675" s="109" t="s">
        <v>779</v>
      </c>
      <c r="O675" s="109" t="s">
        <v>779</v>
      </c>
    </row>
    <row r="676" spans="2:15" hidden="1" x14ac:dyDescent="0.25">
      <c r="B676" s="113" t="str">
        <f ca="1">Supporto!F574</f>
        <v>IfcFurnishingElement</v>
      </c>
      <c r="C676" s="148" t="str">
        <f ca="1">Supporto!H574</f>
        <v>ElementoDatiAnagrafici</v>
      </c>
      <c r="D676" s="148" t="str">
        <f ca="1">Supporto!K574</f>
        <v>Modello</v>
      </c>
      <c r="E676" s="125"/>
      <c r="F676" s="162"/>
      <c r="G676" s="110"/>
      <c r="H676" s="109"/>
      <c r="I676" s="109"/>
      <c r="J676" s="109"/>
      <c r="K676" s="110"/>
      <c r="L676" s="110"/>
      <c r="M676" s="109" t="s">
        <v>779</v>
      </c>
      <c r="N676" s="109" t="s">
        <v>779</v>
      </c>
      <c r="O676" s="109" t="s">
        <v>779</v>
      </c>
    </row>
    <row r="677" spans="2:15" hidden="1" x14ac:dyDescent="0.25">
      <c r="B677" s="113" t="str">
        <f ca="1">Supporto!F575</f>
        <v>IfcFurnishingElement</v>
      </c>
      <c r="C677" s="148" t="str">
        <f ca="1">Supporto!H575</f>
        <v>ElementoDatiAnagrafici</v>
      </c>
      <c r="D677" s="148" t="str">
        <f ca="1">Supporto!K575</f>
        <v>Produttore</v>
      </c>
      <c r="E677" s="125"/>
      <c r="F677" s="162"/>
      <c r="G677" s="110"/>
      <c r="H677" s="109"/>
      <c r="I677" s="109"/>
      <c r="J677" s="109"/>
      <c r="K677" s="110"/>
      <c r="L677" s="110"/>
      <c r="M677" s="109" t="s">
        <v>779</v>
      </c>
      <c r="N677" s="109" t="s">
        <v>779</v>
      </c>
      <c r="O677" s="109" t="s">
        <v>779</v>
      </c>
    </row>
    <row r="678" spans="2:15" x14ac:dyDescent="0.25">
      <c r="B678" s="155" t="str">
        <f ca="1">Supporto!F576</f>
        <v>IfcFurnishingElement</v>
      </c>
      <c r="C678" s="155" t="str">
        <f ca="1">Supporto!H576</f>
        <v>ElementoDatiQualitativi</v>
      </c>
      <c r="D678" s="155" t="str">
        <f ca="1">Supporto!K576</f>
        <v>Esterno</v>
      </c>
      <c r="E678" s="125"/>
      <c r="F678" s="162"/>
      <c r="G678" s="110"/>
      <c r="H678" s="109"/>
      <c r="I678" s="109" t="s">
        <v>779</v>
      </c>
      <c r="J678" s="109"/>
      <c r="K678" s="110" t="s">
        <v>779</v>
      </c>
      <c r="L678" s="135" t="s">
        <v>779</v>
      </c>
      <c r="M678" s="109" t="s">
        <v>779</v>
      </c>
      <c r="N678" s="109" t="s">
        <v>779</v>
      </c>
      <c r="O678" s="109" t="s">
        <v>779</v>
      </c>
    </row>
    <row r="679" spans="2:15" hidden="1" x14ac:dyDescent="0.25">
      <c r="B679" s="113" t="str">
        <f ca="1">Supporto!F577</f>
        <v>IfcFurnishingElement</v>
      </c>
      <c r="C679" s="148" t="str">
        <f ca="1">Supporto!H577</f>
        <v>ElementoDatiAntincendio</v>
      </c>
      <c r="D679" s="148" t="str">
        <f ca="1">Supporto!K577</f>
        <v>Combustibile</v>
      </c>
      <c r="E679" s="125"/>
      <c r="F679" s="162"/>
      <c r="G679" s="110"/>
      <c r="H679" s="109"/>
      <c r="I679" s="109"/>
      <c r="J679" s="109"/>
      <c r="K679" s="110"/>
      <c r="L679" s="110"/>
      <c r="M679" s="109" t="s">
        <v>779</v>
      </c>
      <c r="N679" s="109" t="s">
        <v>779</v>
      </c>
      <c r="O679" s="109" t="s">
        <v>779</v>
      </c>
    </row>
    <row r="680" spans="2:15" x14ac:dyDescent="0.25">
      <c r="B680" s="155" t="str">
        <f ca="1">Supporto!F578</f>
        <v>IfcFurnishingElement</v>
      </c>
      <c r="C680" s="147" t="str">
        <f ca="1">Supporto!H578</f>
        <v>ElementoCodifica</v>
      </c>
      <c r="D680" s="147" t="str">
        <f ca="1">Supporto!K578</f>
        <v>ClasseElementoTecnico</v>
      </c>
      <c r="E680" s="125"/>
      <c r="F680" s="162"/>
      <c r="G680" s="110"/>
      <c r="H680" s="109"/>
      <c r="I680" s="109" t="s">
        <v>779</v>
      </c>
      <c r="J680" s="109" t="s">
        <v>779</v>
      </c>
      <c r="K680" s="110" t="s">
        <v>779</v>
      </c>
      <c r="L680" s="121" t="s">
        <v>779</v>
      </c>
      <c r="M680" s="109" t="s">
        <v>779</v>
      </c>
      <c r="N680" s="109" t="s">
        <v>779</v>
      </c>
      <c r="O680" s="109" t="s">
        <v>779</v>
      </c>
    </row>
    <row r="681" spans="2:15" x14ac:dyDescent="0.25">
      <c r="B681" s="155" t="str">
        <f ca="1">Supporto!F579</f>
        <v>IfcFurnishingElement</v>
      </c>
      <c r="C681" s="149" t="str">
        <f ca="1">Supporto!H579</f>
        <v>ElementoFase</v>
      </c>
      <c r="D681" s="149" t="str">
        <f ca="1">Supporto!K579</f>
        <v>Stato</v>
      </c>
      <c r="E681" s="125"/>
      <c r="F681" s="162"/>
      <c r="G681" s="110"/>
      <c r="H681" s="109"/>
      <c r="I681" s="109" t="s">
        <v>779</v>
      </c>
      <c r="J681" s="109" t="s">
        <v>779</v>
      </c>
      <c r="K681" s="110" t="s">
        <v>779</v>
      </c>
      <c r="L681" s="116" t="s">
        <v>779</v>
      </c>
      <c r="M681" s="109" t="s">
        <v>779</v>
      </c>
      <c r="N681" s="109" t="s">
        <v>779</v>
      </c>
      <c r="O681" s="109" t="s">
        <v>779</v>
      </c>
    </row>
    <row r="682" spans="2:15" hidden="1" x14ac:dyDescent="0.25">
      <c r="B682" s="113" t="str">
        <f ca="1">Supporto!F580</f>
        <v>IfcFurnishingElement</v>
      </c>
      <c r="C682" s="148" t="str">
        <f ca="1">Supporto!H580</f>
        <v>ElementoDocumenti</v>
      </c>
      <c r="D682" s="148" t="str">
        <f ca="1">Supporto!K580</f>
        <v>SchedaTecnica</v>
      </c>
      <c r="E682" s="125"/>
      <c r="F682" s="162"/>
      <c r="G682" s="110"/>
      <c r="H682" s="109"/>
      <c r="I682" s="109"/>
      <c r="J682" s="109"/>
      <c r="K682" s="110"/>
      <c r="L682" s="110"/>
      <c r="M682" s="109" t="s">
        <v>779</v>
      </c>
      <c r="N682" s="109" t="s">
        <v>779</v>
      </c>
      <c r="O682" s="109" t="s">
        <v>779</v>
      </c>
    </row>
    <row r="683" spans="2:15" hidden="1" x14ac:dyDescent="0.25">
      <c r="B683" s="113" t="str">
        <f ca="1">Supporto!F581</f>
        <v>IfcFurnishingElement</v>
      </c>
      <c r="C683" s="148" t="str">
        <f ca="1">Supporto!H581</f>
        <v>ElementoDocumenti</v>
      </c>
      <c r="D683" s="148" t="str">
        <f ca="1">Supporto!K581</f>
        <v>Website</v>
      </c>
      <c r="E683" s="125"/>
      <c r="F683" s="162"/>
      <c r="G683" s="110"/>
      <c r="H683" s="109"/>
      <c r="I683" s="109"/>
      <c r="J683" s="109"/>
      <c r="K683" s="110"/>
      <c r="L683" s="110"/>
      <c r="M683" s="109" t="s">
        <v>779</v>
      </c>
      <c r="N683" s="109" t="s">
        <v>779</v>
      </c>
      <c r="O683" s="109" t="s">
        <v>779</v>
      </c>
    </row>
    <row r="684" spans="2:15" hidden="1" x14ac:dyDescent="0.25">
      <c r="B684" s="113" t="str">
        <f ca="1">Supporto!F582</f>
        <v>IfcFurnishingElement</v>
      </c>
      <c r="C684" s="148" t="str">
        <f ca="1">Supporto!H582</f>
        <v>ElementoDocumenti</v>
      </c>
      <c r="D684" s="148" t="str">
        <f ca="1">Supporto!K582</f>
        <v>DB</v>
      </c>
      <c r="E684" s="125"/>
      <c r="F684" s="162"/>
      <c r="G684" s="110"/>
      <c r="H684" s="109"/>
      <c r="I684" s="109"/>
      <c r="J684" s="109"/>
      <c r="K684" s="110"/>
      <c r="L684" s="110"/>
      <c r="M684" s="109"/>
      <c r="N684" s="109" t="s">
        <v>779</v>
      </c>
      <c r="O684" s="109" t="s">
        <v>779</v>
      </c>
    </row>
    <row r="685" spans="2:15" hidden="1" x14ac:dyDescent="0.25">
      <c r="B685" s="113" t="str">
        <f ca="1">Supporto!F583</f>
        <v>IfcFurnishingElement</v>
      </c>
      <c r="C685" s="148" t="str">
        <f ca="1">Supporto!H583</f>
        <v>ElementoDocumenti</v>
      </c>
      <c r="D685" s="148" t="str">
        <f ca="1">Supporto!K583</f>
        <v>CertProd</v>
      </c>
      <c r="E685" s="125"/>
      <c r="F685" s="162"/>
      <c r="G685" s="110"/>
      <c r="H685" s="109"/>
      <c r="I685" s="109"/>
      <c r="J685" s="109"/>
      <c r="K685" s="110"/>
      <c r="L685" s="110"/>
      <c r="M685" s="109" t="s">
        <v>779</v>
      </c>
      <c r="N685" s="109" t="s">
        <v>779</v>
      </c>
      <c r="O685" s="109" t="s">
        <v>779</v>
      </c>
    </row>
    <row r="686" spans="2:15" hidden="1" x14ac:dyDescent="0.25">
      <c r="B686" s="113" t="str">
        <f ca="1">Supporto!F584</f>
        <v>IfcFurnishingElement</v>
      </c>
      <c r="C686" s="148" t="str">
        <f ca="1">Supporto!H584</f>
        <v>ElementoDocumenti</v>
      </c>
      <c r="D686" s="148" t="str">
        <f ca="1">Supporto!K584</f>
        <v>SchedaMontaggio</v>
      </c>
      <c r="E686" s="125"/>
      <c r="F686" s="162"/>
      <c r="G686" s="110"/>
      <c r="H686" s="109"/>
      <c r="I686" s="109"/>
      <c r="J686" s="109"/>
      <c r="K686" s="110"/>
      <c r="L686" s="110"/>
      <c r="M686" s="109"/>
      <c r="N686" s="109" t="s">
        <v>779</v>
      </c>
      <c r="O686" s="109" t="s">
        <v>779</v>
      </c>
    </row>
    <row r="687" spans="2:15" hidden="1" x14ac:dyDescent="0.25">
      <c r="B687" s="113" t="str">
        <f ca="1">Supporto!F585</f>
        <v>IfcFurnishingElement</v>
      </c>
      <c r="C687" s="148" t="str">
        <f ca="1">Supporto!H585</f>
        <v>ElementoDocumenti</v>
      </c>
      <c r="D687" s="148" t="str">
        <f ca="1">Supporto!K585</f>
        <v>Installazione</v>
      </c>
      <c r="E687" s="125"/>
      <c r="F687" s="162"/>
      <c r="G687" s="110"/>
      <c r="H687" s="109"/>
      <c r="I687" s="109"/>
      <c r="J687" s="109"/>
      <c r="K687" s="110"/>
      <c r="L687" s="110"/>
      <c r="M687" s="109"/>
      <c r="N687" s="109" t="s">
        <v>779</v>
      </c>
      <c r="O687" s="109" t="s">
        <v>779</v>
      </c>
    </row>
    <row r="688" spans="2:15" x14ac:dyDescent="0.25">
      <c r="B688" s="143"/>
      <c r="C688" s="143"/>
      <c r="D688" s="143"/>
      <c r="E688" s="143"/>
      <c r="F688" s="143"/>
    </row>
    <row r="689" spans="2:6" x14ac:dyDescent="0.25">
      <c r="B689" s="143"/>
      <c r="C689" s="143"/>
      <c r="D689" s="143"/>
      <c r="E689" s="143"/>
      <c r="F689" s="143"/>
    </row>
  </sheetData>
  <autoFilter ref="B4:O687">
    <filterColumn colId="5" showButton="0"/>
    <filterColumn colId="6" showButton="0"/>
    <filterColumn colId="7" showButton="0"/>
    <filterColumn colId="10">
      <filters>
        <filter val="X"/>
      </filters>
    </filterColumn>
  </autoFilter>
  <mergeCells count="14">
    <mergeCell ref="C1:O1"/>
    <mergeCell ref="G3:O3"/>
    <mergeCell ref="C5:D5"/>
    <mergeCell ref="C142:D142"/>
    <mergeCell ref="C7:D7"/>
    <mergeCell ref="C31:D31"/>
    <mergeCell ref="C112:D112"/>
    <mergeCell ref="C116:D116"/>
    <mergeCell ref="G4:J4"/>
    <mergeCell ref="K4:K5"/>
    <mergeCell ref="L4:L5"/>
    <mergeCell ref="M4:M5"/>
    <mergeCell ref="N4:N5"/>
    <mergeCell ref="O4:O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39997558519241921"/>
  </sheetPr>
  <dimension ref="A1:T704"/>
  <sheetViews>
    <sheetView zoomScale="115" zoomScaleNormal="115" workbookViewId="0">
      <pane ySplit="5" topLeftCell="A575" activePane="bottomLeft" state="frozen"/>
      <selection activeCell="B1" sqref="B1"/>
      <selection pane="bottomLeft" activeCell="L4" sqref="L4:L5"/>
    </sheetView>
  </sheetViews>
  <sheetFormatPr defaultColWidth="9" defaultRowHeight="12.75" x14ac:dyDescent="0.25"/>
  <cols>
    <col min="1" max="1" width="15.5703125" style="95" hidden="1" customWidth="1"/>
    <col min="2" max="2" width="36.140625" style="95" customWidth="1"/>
    <col min="3" max="3" width="32.5703125" style="142" customWidth="1"/>
    <col min="4" max="4" width="35.7109375" style="142" customWidth="1"/>
    <col min="5" max="5" width="20.5703125" style="142" hidden="1" customWidth="1"/>
    <col min="6" max="6" width="20.5703125" style="165" hidden="1" customWidth="1"/>
    <col min="7" max="7" width="30.5703125" style="143" hidden="1" customWidth="1"/>
    <col min="8" max="8" width="30.42578125" style="143" hidden="1" customWidth="1"/>
    <col min="9" max="9" width="32.5703125" style="143" hidden="1" customWidth="1"/>
    <col min="10" max="11" width="30.5703125" style="143" hidden="1" customWidth="1"/>
    <col min="12" max="12" width="28.28515625" style="143" customWidth="1"/>
    <col min="13" max="15" width="30.5703125" style="143" hidden="1" customWidth="1"/>
    <col min="16" max="16384" width="9" style="95"/>
  </cols>
  <sheetData>
    <row r="1" spans="1:20" s="92" customFormat="1" ht="30" customHeight="1" x14ac:dyDescent="0.25">
      <c r="C1" s="659" t="s">
        <v>270</v>
      </c>
      <c r="D1" s="660"/>
      <c r="E1" s="660"/>
      <c r="F1" s="660"/>
      <c r="G1" s="660"/>
      <c r="H1" s="660"/>
      <c r="I1" s="660"/>
      <c r="J1" s="660"/>
      <c r="K1" s="660"/>
      <c r="L1" s="660"/>
      <c r="M1" s="660"/>
      <c r="N1" s="660"/>
      <c r="O1" s="661"/>
    </row>
    <row r="2" spans="1:20" s="92" customFormat="1" ht="15.75" x14ac:dyDescent="0.25">
      <c r="C2" s="93"/>
      <c r="D2" s="93"/>
      <c r="E2" s="93"/>
      <c r="F2" s="93"/>
      <c r="G2" s="94" t="s">
        <v>814</v>
      </c>
      <c r="H2" s="94"/>
      <c r="I2" s="94"/>
      <c r="J2" s="94"/>
      <c r="K2" s="94"/>
      <c r="L2" s="94"/>
      <c r="M2" s="94"/>
      <c r="N2" s="94"/>
      <c r="O2" s="94"/>
    </row>
    <row r="3" spans="1:20" s="92" customFormat="1" ht="30" customHeight="1" x14ac:dyDescent="0.25">
      <c r="C3" s="93"/>
      <c r="D3" s="93"/>
      <c r="E3" s="93"/>
      <c r="F3" s="93"/>
      <c r="G3" s="662" t="str">
        <f>'Attività, servizi e usi'!C6</f>
        <v>Riqualificazione Impiantistica</v>
      </c>
      <c r="H3" s="663"/>
      <c r="I3" s="663"/>
      <c r="J3" s="663"/>
      <c r="K3" s="663"/>
      <c r="L3" s="663"/>
      <c r="M3" s="663"/>
      <c r="N3" s="663"/>
      <c r="O3" s="664"/>
    </row>
    <row r="4" spans="1:20" s="92" customFormat="1" ht="30" customHeight="1" x14ac:dyDescent="0.25">
      <c r="C4" s="93"/>
      <c r="D4" s="93"/>
      <c r="E4" s="93"/>
      <c r="F4" s="93"/>
      <c r="G4" s="672" t="s">
        <v>813</v>
      </c>
      <c r="H4" s="673"/>
      <c r="I4" s="673"/>
      <c r="J4" s="673"/>
      <c r="K4" s="675" t="str">
        <f>'Attività, servizi e usi'!C18</f>
        <v>PFTE</v>
      </c>
      <c r="L4" s="675" t="str">
        <f>'Attività, servizi e usi'!C19</f>
        <v>Progettazione Definitiva</v>
      </c>
      <c r="M4" s="675" t="str">
        <f>'Attività, servizi e usi'!C20</f>
        <v>Progettazione Esecutiva</v>
      </c>
      <c r="N4" s="675" t="str">
        <f>'Attività, servizi e usi'!C21</f>
        <v>Costruzione (DL)</v>
      </c>
      <c r="O4" s="675" t="str">
        <f>'Attività, servizi e usi'!C24</f>
        <v>Manutenzione</v>
      </c>
    </row>
    <row r="5" spans="1:20" ht="30" hidden="1" customHeight="1" x14ac:dyDescent="0.25">
      <c r="A5" s="150"/>
      <c r="B5" s="208"/>
      <c r="C5" s="665" t="s">
        <v>271</v>
      </c>
      <c r="D5" s="666"/>
      <c r="E5" s="96"/>
      <c r="F5" s="96"/>
      <c r="G5" s="97" t="str">
        <f>'Attività, servizi e usi'!C14</f>
        <v>Rilevazione</v>
      </c>
      <c r="H5" s="98" t="str">
        <f>'Attività, servizi e usi'!C15</f>
        <v>Indagini conoscitive</v>
      </c>
      <c r="I5" s="98" t="str">
        <f>'Attività, servizi e usi'!C16</f>
        <v>Rappresentazione dell'esistente</v>
      </c>
      <c r="J5" s="99" t="str">
        <f>'Attività, servizi e usi'!C17</f>
        <v>Valutazione</v>
      </c>
      <c r="K5" s="676"/>
      <c r="L5" s="676"/>
      <c r="M5" s="676"/>
      <c r="N5" s="676"/>
      <c r="O5" s="676"/>
      <c r="P5" s="92"/>
      <c r="Q5" s="92"/>
      <c r="R5" s="92"/>
      <c r="S5" s="92"/>
      <c r="T5" s="92"/>
    </row>
    <row r="6" spans="1:20" ht="30" hidden="1" customHeight="1" x14ac:dyDescent="0.25">
      <c r="A6" s="145" t="str">
        <f>'Proprietà Modello'!$E$1</f>
        <v>Spazio</v>
      </c>
      <c r="B6" s="144"/>
      <c r="C6" s="144">
        <f>'Proprietà Modello'!$F$1</f>
        <v>0</v>
      </c>
      <c r="D6" s="91">
        <f>'Proprietà Modello'!$G$1</f>
        <v>0</v>
      </c>
      <c r="E6" s="91">
        <f>'Proprietà Modello'!$H$1</f>
        <v>0</v>
      </c>
      <c r="F6" s="91">
        <f>'Proprietà Modello'!$I$1</f>
        <v>0</v>
      </c>
      <c r="G6" s="100" t="s">
        <v>383</v>
      </c>
      <c r="H6" s="70" t="str">
        <f>CONCATENATE('Matrice usi'!$D6,IF('Matrice usi'!$D6=0,"", "-"),'Matrice usi'!$D7,IF('Matrice usi'!$D7=0,"", "-"),'Matrice usi'!$D8,IF('Matrice usi'!$D8=0,"", "-"),'Matrice usi'!$D9,IF('Matrice usi'!$D10=0,"", "-"),'Matrice usi'!$D10,IF('Matrice usi'!$D11=0,"", "-"),'Matrice usi'!$D11)</f>
        <v>06-07-08</v>
      </c>
      <c r="I6" s="70" t="str">
        <f>CONCATENATE('Matrice usi'!$D12,IF('Matrice usi'!$D12=0,"", "-"),'Matrice usi'!$D13,IF('Matrice usi'!$D13=0,"", "-"),'Matrice usi'!$D14,IF('Matrice usi'!$D14=0,"", "-"),'Matrice usi'!$D15,IF('Matrice usi'!$D15=0,"", "-"),'Matrice usi'!$D16,IF('Matrice usi'!$D16=0,"", "-"),'Matrice usi'!$D17,IF('Matrice usi'!$D17=0,"", "-"),'Matrice usi'!$D18)</f>
        <v>01-06-07-08-10</v>
      </c>
      <c r="J6" s="70" t="str">
        <f>CONCATENATE('Matrice usi'!$D19,IF('Matrice usi'!$D19=0,"", "-"),'Matrice usi'!$D20,IF('Matrice usi'!$D20=0,"", "-"),'Matrice usi'!$D21,IF('Matrice usi'!$D21=0,"", "-"),'Matrice usi'!$D22,IF('Matrice usi'!$D22=0,"", "-"),'Matrice usi'!$D23,IF('Matrice usi'!$D23=0,"", "-"),'Matrice usi'!$D24,IF('Matrice usi'!$D24=0,"", "-"),'Matrice usi'!$D25,IF('Matrice usi'!$D25=0,"", ),'Matrice usi'!$D26)</f>
        <v>01-03-06-07-08-10</v>
      </c>
      <c r="K6" s="70" t="str">
        <f>CONCATENATE('Matrice usi'!$D27,IF('Matrice usi'!$D27=0,"", "-"),'Matrice usi'!$D28,IF('Matrice usi'!$D28=0,"", "-"),'Matrice usi'!$D29,IF('Matrice usi'!$D29=0,"", "-"),'Matrice usi'!$D30,IF('Matrice usi'!$D30=0,"", "-"),'Matrice usi'!$D31,IF('Matrice usi'!$D31=0,"", "-"),'Matrice usi'!$D32,IF('Matrice usi'!$D32=0,"", "-"),'Matrice usi'!$D33,IF('Matrice usi'!$D33=0,"", "-"),'Matrice usi'!$D34,IF('Matrice usi'!$D34=0,"", "-"),'Matrice usi'!$D35,IF('Matrice usi'!$D35=0,"", "-"),'Matrice usi'!$D36)</f>
        <v>01-02-03-04-06-07-08-10</v>
      </c>
      <c r="L6" s="70" t="str">
        <f>CONCATENATE('Matrice usi'!$D37,IF('Matrice usi'!$D37=0,"", "-"),'Matrice usi'!$D38,IF('Matrice usi'!$D38=0,"", "-"),'Matrice usi'!$D39,IF('Matrice usi'!$D39=0,"", "-"),'Matrice usi'!$D40,IF('Matrice usi'!$D40=0,"", "-"),'Matrice usi'!$D41,IF('Matrice usi'!$D41=0,"", "-"),'Matrice usi'!$D42,IF('Matrice usi'!$D42=0,"", "-"),'Matrice usi'!$D43,IF('Matrice usi'!$D43=0,"", "-"),'Matrice usi'!$D44,IF('Matrice usi'!$D44=0,"", "-"),'Matrice usi'!$D45,IF('Matrice usi'!$D45=0,"", "-"),'Matrice usi'!$D46)</f>
        <v>01-02-03-04-06-07-08-10</v>
      </c>
      <c r="M6" s="70" t="str">
        <f>CONCATENATE('Matrice usi'!$D47,IF('Matrice usi'!$D47=0,"", "-"),'Matrice usi'!$D48,IF('Matrice usi'!$D48=0,"", "-"),'Matrice usi'!$D49,IF('Matrice usi'!$D49=0,"", "-"),'Matrice usi'!$D50,IF('Matrice usi'!$D50=0,"", "-"),'Matrice usi'!$D51,IF('Matrice usi'!$D51=0,"", "-"),'Matrice usi'!$D52,IF('Matrice usi'!$D52=0,"", "-"),'Matrice usi'!$D53,IF('Matrice usi'!$D53=0,"", "-"),'Matrice usi'!$D54,IF('Matrice usi'!$D54=0,"", "-"),'Matrice usi'!$D55,IF('Matrice usi'!$D55=0,"", "-"),'Matrice usi'!$D56)</f>
        <v>01-02-03-04-06-07-08-10</v>
      </c>
      <c r="N6" s="70" t="s">
        <v>383</v>
      </c>
      <c r="O6" s="71" t="s">
        <v>383</v>
      </c>
      <c r="P6" s="92"/>
      <c r="Q6" s="92"/>
      <c r="R6" s="92"/>
      <c r="S6" s="92"/>
      <c r="T6" s="92"/>
    </row>
    <row r="7" spans="1:20" ht="24" hidden="1" customHeight="1" x14ac:dyDescent="0.25">
      <c r="A7" s="146"/>
      <c r="B7" s="210"/>
      <c r="C7" s="669" t="str">
        <f>'Proprietà Modello'!E2</f>
        <v>Fabbricato</v>
      </c>
      <c r="D7" s="668"/>
      <c r="E7" s="101"/>
      <c r="F7" s="101"/>
      <c r="G7" s="102"/>
      <c r="H7" s="103"/>
      <c r="I7" s="104"/>
      <c r="J7" s="102"/>
      <c r="K7" s="103"/>
      <c r="L7" s="105"/>
      <c r="M7" s="102"/>
      <c r="N7" s="103"/>
      <c r="O7" s="104"/>
      <c r="P7" s="92"/>
      <c r="Q7" s="92"/>
      <c r="R7" s="92"/>
      <c r="S7" s="92"/>
      <c r="T7" s="92"/>
    </row>
    <row r="8" spans="1:20" ht="15" customHeight="1" x14ac:dyDescent="0.25">
      <c r="A8" s="147" t="str">
        <f>'Proprietà Modello'!E3</f>
        <v>Fabbricato</v>
      </c>
      <c r="B8" s="106" t="s">
        <v>112</v>
      </c>
      <c r="C8" s="106" t="str">
        <f>'Proprietà Modello'!F3</f>
        <v>FabbricatoDatiAnagrafici</v>
      </c>
      <c r="D8" s="107" t="str">
        <f>'Proprietà Modello'!G3</f>
        <v>CodiceFabbricato</v>
      </c>
      <c r="E8" s="107" t="str">
        <f>'Proprietà Modello'!H3</f>
        <v>IfcText</v>
      </c>
      <c r="F8" s="159" t="str">
        <f>'Proprietà Modello'!I3</f>
        <v>N.A.</v>
      </c>
      <c r="G8" s="121"/>
      <c r="H8" s="121"/>
      <c r="I8" s="121" t="s">
        <v>779</v>
      </c>
      <c r="J8" s="121"/>
      <c r="K8" s="121" t="s">
        <v>779</v>
      </c>
      <c r="L8" s="121" t="s">
        <v>779</v>
      </c>
      <c r="M8" s="121" t="s">
        <v>779</v>
      </c>
      <c r="N8" s="109" t="s">
        <v>779</v>
      </c>
      <c r="O8" s="121" t="s">
        <v>779</v>
      </c>
      <c r="P8" s="92"/>
      <c r="Q8" s="92"/>
      <c r="R8" s="92"/>
      <c r="S8" s="92"/>
      <c r="T8" s="92"/>
    </row>
    <row r="9" spans="1:20" ht="15" customHeight="1" x14ac:dyDescent="0.25">
      <c r="A9" s="148"/>
      <c r="B9" s="106" t="s">
        <v>112</v>
      </c>
      <c r="C9" s="112" t="s">
        <v>568</v>
      </c>
      <c r="D9" s="113" t="s">
        <v>770</v>
      </c>
      <c r="E9" s="113"/>
      <c r="F9" s="160"/>
      <c r="G9" s="109"/>
      <c r="H9" s="109"/>
      <c r="I9" s="109" t="s">
        <v>779</v>
      </c>
      <c r="J9" s="109"/>
      <c r="K9" s="109" t="s">
        <v>779</v>
      </c>
      <c r="L9" s="109" t="s">
        <v>779</v>
      </c>
      <c r="M9" s="109" t="s">
        <v>779</v>
      </c>
      <c r="N9" s="109" t="s">
        <v>779</v>
      </c>
      <c r="O9" s="109" t="s">
        <v>779</v>
      </c>
      <c r="P9" s="92"/>
      <c r="Q9" s="92"/>
      <c r="R9" s="92"/>
      <c r="S9" s="92"/>
      <c r="T9" s="92"/>
    </row>
    <row r="10" spans="1:20" ht="15" customHeight="1" x14ac:dyDescent="0.25">
      <c r="A10" s="148" t="str">
        <f>'Proprietà Modello'!E5</f>
        <v>Fabbricato</v>
      </c>
      <c r="B10" s="106" t="s">
        <v>112</v>
      </c>
      <c r="C10" s="112" t="str">
        <f>'Proprietà Modello'!F5</f>
        <v>FabbricatoDatiAnagrafici</v>
      </c>
      <c r="D10" s="113" t="str">
        <f>'Proprietà Modello'!G5</f>
        <v>DestinazioneUso</v>
      </c>
      <c r="E10" s="113">
        <f>'Proprietà Modello'!H5</f>
        <v>0</v>
      </c>
      <c r="F10" s="160">
        <f>'Proprietà Modello'!I5</f>
        <v>0</v>
      </c>
      <c r="G10" s="109"/>
      <c r="H10" s="109"/>
      <c r="I10" s="109" t="s">
        <v>779</v>
      </c>
      <c r="J10" s="109"/>
      <c r="K10" s="109" t="s">
        <v>779</v>
      </c>
      <c r="L10" s="109" t="s">
        <v>779</v>
      </c>
      <c r="M10" s="109" t="s">
        <v>779</v>
      </c>
      <c r="N10" s="109" t="s">
        <v>779</v>
      </c>
      <c r="O10" s="109" t="s">
        <v>779</v>
      </c>
      <c r="P10" s="92"/>
      <c r="Q10" s="92"/>
      <c r="R10" s="92"/>
      <c r="S10" s="92"/>
      <c r="T10" s="92"/>
    </row>
    <row r="11" spans="1:20" ht="15" customHeight="1" x14ac:dyDescent="0.25">
      <c r="A11" s="148" t="str">
        <f>'Proprietà Modello'!E6</f>
        <v>Fabbricato</v>
      </c>
      <c r="B11" s="106" t="s">
        <v>112</v>
      </c>
      <c r="C11" s="112" t="str">
        <f>'Proprietà Modello'!F6</f>
        <v>FabbricatoDatiAnagrafici</v>
      </c>
      <c r="D11" s="113" t="str">
        <f>'Proprietà Modello'!G6</f>
        <v>Foglio</v>
      </c>
      <c r="E11" s="113" t="str">
        <f>'Proprietà Modello'!H6</f>
        <v>IfcText</v>
      </c>
      <c r="F11" s="160" t="str">
        <f>'Proprietà Modello'!I6</f>
        <v>N.A.</v>
      </c>
      <c r="G11" s="109"/>
      <c r="H11" s="109"/>
      <c r="I11" s="109" t="s">
        <v>779</v>
      </c>
      <c r="J11" s="109"/>
      <c r="K11" s="109" t="s">
        <v>779</v>
      </c>
      <c r="L11" s="109" t="s">
        <v>779</v>
      </c>
      <c r="M11" s="109" t="s">
        <v>779</v>
      </c>
      <c r="N11" s="109" t="s">
        <v>779</v>
      </c>
      <c r="O11" s="109" t="s">
        <v>779</v>
      </c>
      <c r="P11" s="92"/>
      <c r="Q11" s="92"/>
      <c r="R11" s="92"/>
      <c r="S11" s="92"/>
      <c r="T11" s="92"/>
    </row>
    <row r="12" spans="1:20" ht="15" customHeight="1" x14ac:dyDescent="0.25">
      <c r="A12" s="148" t="str">
        <f>'Proprietà Modello'!E7</f>
        <v>Fabbricato</v>
      </c>
      <c r="B12" s="106" t="s">
        <v>112</v>
      </c>
      <c r="C12" s="112" t="str">
        <f>'Proprietà Modello'!F7</f>
        <v>FabbricatoDatiAnagrafici</v>
      </c>
      <c r="D12" s="113" t="str">
        <f>'Proprietà Modello'!G7</f>
        <v>Particelle</v>
      </c>
      <c r="E12" s="113" t="str">
        <f>'Proprietà Modello'!H7</f>
        <v>IfcText</v>
      </c>
      <c r="F12" s="160" t="str">
        <f>'Proprietà Modello'!I7</f>
        <v>N.A.</v>
      </c>
      <c r="G12" s="109"/>
      <c r="H12" s="109"/>
      <c r="I12" s="109" t="s">
        <v>779</v>
      </c>
      <c r="J12" s="109"/>
      <c r="K12" s="109" t="s">
        <v>779</v>
      </c>
      <c r="L12" s="109" t="s">
        <v>779</v>
      </c>
      <c r="M12" s="109" t="s">
        <v>779</v>
      </c>
      <c r="N12" s="109" t="s">
        <v>779</v>
      </c>
      <c r="O12" s="109" t="s">
        <v>779</v>
      </c>
      <c r="P12" s="92"/>
      <c r="Q12" s="92"/>
      <c r="R12" s="92"/>
      <c r="S12" s="92"/>
      <c r="T12" s="92"/>
    </row>
    <row r="13" spans="1:20" ht="15" customHeight="1" x14ac:dyDescent="0.25">
      <c r="A13" s="148" t="str">
        <f>'Proprietà Modello'!E8</f>
        <v>Fabbricato</v>
      </c>
      <c r="B13" s="106" t="s">
        <v>112</v>
      </c>
      <c r="C13" s="112" t="str">
        <f>'Proprietà Modello'!F8</f>
        <v>FabbricatoDatiAnagrafici</v>
      </c>
      <c r="D13" s="113" t="str">
        <f>'Proprietà Modello'!G8</f>
        <v>Sub</v>
      </c>
      <c r="E13" s="113" t="str">
        <f>'Proprietà Modello'!H8</f>
        <v>IfcText</v>
      </c>
      <c r="F13" s="160" t="str">
        <f>'Proprietà Modello'!I8</f>
        <v>N.A.</v>
      </c>
      <c r="G13" s="109"/>
      <c r="H13" s="109"/>
      <c r="I13" s="109" t="s">
        <v>779</v>
      </c>
      <c r="J13" s="109"/>
      <c r="K13" s="109" t="s">
        <v>779</v>
      </c>
      <c r="L13" s="109" t="s">
        <v>779</v>
      </c>
      <c r="M13" s="109" t="s">
        <v>779</v>
      </c>
      <c r="N13" s="109" t="s">
        <v>779</v>
      </c>
      <c r="O13" s="109" t="s">
        <v>779</v>
      </c>
      <c r="P13" s="92"/>
      <c r="Q13" s="92"/>
      <c r="R13" s="92"/>
      <c r="S13" s="92"/>
      <c r="T13" s="92"/>
    </row>
    <row r="14" spans="1:20" ht="15" customHeight="1" x14ac:dyDescent="0.25">
      <c r="A14" s="148" t="str">
        <f>'Proprietà Modello'!E9</f>
        <v>Fabbricato</v>
      </c>
      <c r="B14" s="106" t="s">
        <v>112</v>
      </c>
      <c r="C14" s="112" t="str">
        <f>'Proprietà Modello'!F9</f>
        <v>FabbricatoDatiEnergetici</v>
      </c>
      <c r="D14" s="113" t="str">
        <f>'Proprietà Modello'!G9</f>
        <v>Area solare Equivalente estiva per unità di superficie utile</v>
      </c>
      <c r="E14" s="113" t="str">
        <f>'Proprietà Modello'!H9</f>
        <v>IfcReal</v>
      </c>
      <c r="F14" s="160" t="str">
        <f>'Proprietà Modello'!I9</f>
        <v>N.A.</v>
      </c>
      <c r="G14" s="109"/>
      <c r="H14" s="109"/>
      <c r="I14" s="109" t="s">
        <v>779</v>
      </c>
      <c r="J14" s="109"/>
      <c r="K14" s="109" t="s">
        <v>779</v>
      </c>
      <c r="L14" s="109" t="s">
        <v>779</v>
      </c>
      <c r="M14" s="109" t="s">
        <v>779</v>
      </c>
      <c r="N14" s="109" t="s">
        <v>779</v>
      </c>
      <c r="O14" s="109" t="s">
        <v>779</v>
      </c>
      <c r="P14" s="92"/>
      <c r="Q14" s="92"/>
      <c r="R14" s="92"/>
      <c r="S14" s="92"/>
      <c r="T14" s="92"/>
    </row>
    <row r="15" spans="1:20" ht="15" customHeight="1" x14ac:dyDescent="0.25">
      <c r="A15" s="148" t="str">
        <f>'Proprietà Modello'!E10</f>
        <v>Fabbricato</v>
      </c>
      <c r="B15" s="106" t="s">
        <v>112</v>
      </c>
      <c r="C15" s="112" t="str">
        <f>'Proprietà Modello'!F10</f>
        <v>FabbricatoDatiEnergetici</v>
      </c>
      <c r="D15" s="113" t="str">
        <f>'Proprietà Modello'!G10</f>
        <v>Area solare Equivalente estiva per unità di superficie utile edificio equivalente</v>
      </c>
      <c r="E15" s="113" t="str">
        <f>'Proprietà Modello'!H10</f>
        <v>IfcReal</v>
      </c>
      <c r="F15" s="160" t="str">
        <f>'Proprietà Modello'!I10</f>
        <v>N.A.</v>
      </c>
      <c r="G15" s="109"/>
      <c r="H15" s="109"/>
      <c r="I15" s="109" t="s">
        <v>779</v>
      </c>
      <c r="J15" s="109"/>
      <c r="K15" s="109" t="s">
        <v>779</v>
      </c>
      <c r="L15" s="109" t="s">
        <v>779</v>
      </c>
      <c r="M15" s="109" t="s">
        <v>779</v>
      </c>
      <c r="N15" s="109" t="s">
        <v>779</v>
      </c>
      <c r="O15" s="109" t="s">
        <v>779</v>
      </c>
      <c r="P15" s="92"/>
      <c r="Q15" s="92"/>
      <c r="R15" s="92"/>
      <c r="S15" s="92"/>
      <c r="T15" s="92"/>
    </row>
    <row r="16" spans="1:20" ht="15" customHeight="1" x14ac:dyDescent="0.25">
      <c r="A16" s="149" t="str">
        <f>'Proprietà Modello'!E11</f>
        <v>Fabbricato</v>
      </c>
      <c r="B16" s="106" t="s">
        <v>112</v>
      </c>
      <c r="C16" s="114" t="str">
        <f>'Proprietà Modello'!F11</f>
        <v>FabbricatoDatiEnergetici</v>
      </c>
      <c r="D16" s="115" t="str">
        <f>'Proprietà Modello'!G11</f>
        <v>CL_ES: Efficienza globale stagionale</v>
      </c>
      <c r="E16" s="115" t="str">
        <f>'Proprietà Modello'!H11</f>
        <v>IfcReal</v>
      </c>
      <c r="F16" s="161" t="str">
        <f>'Proprietà Modello'!I11</f>
        <v>N.A.</v>
      </c>
      <c r="G16" s="116"/>
      <c r="H16" s="116"/>
      <c r="I16" s="116" t="s">
        <v>779</v>
      </c>
      <c r="J16" s="116"/>
      <c r="K16" s="116" t="s">
        <v>779</v>
      </c>
      <c r="L16" s="116" t="s">
        <v>779</v>
      </c>
      <c r="M16" s="116" t="s">
        <v>779</v>
      </c>
      <c r="N16" s="116" t="s">
        <v>779</v>
      </c>
      <c r="O16" s="116" t="s">
        <v>779</v>
      </c>
      <c r="P16" s="92"/>
      <c r="Q16" s="92"/>
      <c r="R16" s="92"/>
      <c r="S16" s="92"/>
      <c r="T16" s="92"/>
    </row>
    <row r="17" spans="1:20" ht="15" hidden="1" customHeight="1" x14ac:dyDescent="0.25">
      <c r="A17" s="147" t="str">
        <f>'Proprietà Modello'!E12</f>
        <v>Fabbricato</v>
      </c>
      <c r="B17" s="106" t="s">
        <v>112</v>
      </c>
      <c r="C17" s="106" t="str">
        <f>'Proprietà Modello'!F12</f>
        <v>FabbricatoDatiEnergetici</v>
      </c>
      <c r="D17" s="107" t="str">
        <f>'Proprietà Modello'!G12</f>
        <v>CL_ES: Indice di prestazione rinnovabile</v>
      </c>
      <c r="E17" s="107" t="str">
        <f>'Proprietà Modello'!H12</f>
        <v>IfcReal</v>
      </c>
      <c r="F17" s="159" t="str">
        <f>'Proprietà Modello'!I12</f>
        <v>kWh/m²</v>
      </c>
      <c r="G17" s="123"/>
      <c r="H17" s="121"/>
      <c r="I17" s="121"/>
      <c r="J17" s="121"/>
      <c r="K17" s="121"/>
      <c r="L17" s="120"/>
      <c r="M17" s="120"/>
      <c r="N17" s="121" t="s">
        <v>779</v>
      </c>
      <c r="O17" s="121" t="s">
        <v>779</v>
      </c>
      <c r="P17" s="92"/>
      <c r="Q17" s="92"/>
      <c r="R17" s="92"/>
      <c r="S17" s="92"/>
      <c r="T17" s="92"/>
    </row>
    <row r="18" spans="1:20" ht="15" hidden="1" customHeight="1" x14ac:dyDescent="0.25">
      <c r="A18" s="148" t="str">
        <f>'Proprietà Modello'!E13</f>
        <v>Fabbricato</v>
      </c>
      <c r="B18" s="106" t="s">
        <v>112</v>
      </c>
      <c r="C18" s="112" t="str">
        <f>'Proprietà Modello'!F13</f>
        <v>FabbricatoDatiEnergetici</v>
      </c>
      <c r="D18" s="113" t="str">
        <f>'Proprietà Modello'!G13</f>
        <v xml:space="preserve">CL_ES: Indice di prestazione totale	</v>
      </c>
      <c r="E18" s="113" t="str">
        <f>'Proprietà Modello'!H13</f>
        <v>IfcReal</v>
      </c>
      <c r="F18" s="160" t="str">
        <f>'Proprietà Modello'!I13</f>
        <v>kWh/m²</v>
      </c>
      <c r="G18" s="111"/>
      <c r="H18" s="109"/>
      <c r="I18" s="109"/>
      <c r="J18" s="109"/>
      <c r="K18" s="109"/>
      <c r="L18" s="108"/>
      <c r="M18" s="108"/>
      <c r="N18" s="109" t="s">
        <v>779</v>
      </c>
      <c r="O18" s="109" t="s">
        <v>779</v>
      </c>
      <c r="P18" s="92"/>
      <c r="Q18" s="92"/>
      <c r="R18" s="92"/>
      <c r="S18" s="92"/>
      <c r="T18" s="92"/>
    </row>
    <row r="19" spans="1:20" ht="15" customHeight="1" x14ac:dyDescent="0.25">
      <c r="A19" s="149" t="str">
        <f>'Proprietà Modello'!E14</f>
        <v>Fabbricato</v>
      </c>
      <c r="B19" s="106" t="s">
        <v>112</v>
      </c>
      <c r="C19" s="114" t="str">
        <f>'Proprietà Modello'!F14</f>
        <v>FabbricatoDatiEnergetici</v>
      </c>
      <c r="D19" s="115" t="str">
        <f>'Proprietà Modello'!G14</f>
        <v>CL_ES: Quota rinnovabile</v>
      </c>
      <c r="E19" s="115" t="str">
        <f>'Proprietà Modello'!H14</f>
        <v>IfcReal</v>
      </c>
      <c r="F19" s="161" t="str">
        <f>'Proprietà Modello'!I14</f>
        <v>%</v>
      </c>
      <c r="G19" s="119"/>
      <c r="H19" s="116"/>
      <c r="I19" s="116" t="s">
        <v>779</v>
      </c>
      <c r="J19" s="116"/>
      <c r="K19" s="116" t="s">
        <v>779</v>
      </c>
      <c r="L19" s="118" t="s">
        <v>779</v>
      </c>
      <c r="M19" s="118" t="s">
        <v>779</v>
      </c>
      <c r="N19" s="116" t="s">
        <v>779</v>
      </c>
      <c r="O19" s="116" t="s">
        <v>779</v>
      </c>
      <c r="P19" s="92"/>
      <c r="Q19" s="92"/>
      <c r="R19" s="92"/>
      <c r="S19" s="92"/>
      <c r="T19" s="92"/>
    </row>
    <row r="20" spans="1:20" ht="15" hidden="1" customHeight="1" x14ac:dyDescent="0.25">
      <c r="A20" s="148" t="str">
        <f>'Proprietà Modello'!E23</f>
        <v>Fabbricato</v>
      </c>
      <c r="B20" s="106" t="s">
        <v>112</v>
      </c>
      <c r="C20" s="112" t="str">
        <f>'Proprietà Modello'!F23</f>
        <v>FabbricatoDatiEnergetici</v>
      </c>
      <c r="D20" s="113" t="str">
        <f>'Proprietà Modello'!G23</f>
        <v>CL_INV: Indice di prestazione rinnovabile</v>
      </c>
      <c r="E20" s="113" t="str">
        <f>'Proprietà Modello'!H23</f>
        <v>IfcReal</v>
      </c>
      <c r="F20" s="160" t="str">
        <f>'Proprietà Modello'!I23</f>
        <v>kWh/m²</v>
      </c>
      <c r="G20" s="121"/>
      <c r="H20" s="109"/>
      <c r="I20" s="109"/>
      <c r="J20" s="109"/>
      <c r="K20" s="109"/>
      <c r="L20" s="108"/>
      <c r="M20" s="108"/>
      <c r="N20" s="109" t="s">
        <v>779</v>
      </c>
      <c r="O20" s="109" t="s">
        <v>779</v>
      </c>
      <c r="P20" s="92"/>
      <c r="Q20" s="92"/>
      <c r="R20" s="92"/>
      <c r="S20" s="92"/>
      <c r="T20" s="92"/>
    </row>
    <row r="21" spans="1:20" ht="15" hidden="1" customHeight="1" x14ac:dyDescent="0.25">
      <c r="A21" s="148" t="str">
        <f>'Proprietà Modello'!E24</f>
        <v>Fabbricato</v>
      </c>
      <c r="B21" s="106" t="s">
        <v>112</v>
      </c>
      <c r="C21" s="112" t="str">
        <f>'Proprietà Modello'!F24</f>
        <v>FabbricatoDatiEnergetici</v>
      </c>
      <c r="D21" s="113" t="str">
        <f>'Proprietà Modello'!G24</f>
        <v>CL_INV: Indice di prestazione totale</v>
      </c>
      <c r="E21" s="113" t="str">
        <f>'Proprietà Modello'!H24</f>
        <v>IfcReal</v>
      </c>
      <c r="F21" s="160" t="str">
        <f>'Proprietà Modello'!I24</f>
        <v>kWh/m²</v>
      </c>
      <c r="G21" s="109"/>
      <c r="H21" s="109"/>
      <c r="I21" s="109"/>
      <c r="J21" s="109"/>
      <c r="K21" s="109"/>
      <c r="L21" s="108"/>
      <c r="M21" s="108"/>
      <c r="N21" s="109" t="s">
        <v>779</v>
      </c>
      <c r="O21" s="109" t="s">
        <v>779</v>
      </c>
      <c r="P21" s="92"/>
      <c r="Q21" s="92"/>
      <c r="R21" s="92"/>
      <c r="S21" s="92"/>
      <c r="T21" s="92"/>
    </row>
    <row r="22" spans="1:20" ht="15" hidden="1" customHeight="1" x14ac:dyDescent="0.25">
      <c r="A22" s="149" t="str">
        <f>'Proprietà Modello'!E25</f>
        <v>Fabbricato</v>
      </c>
      <c r="B22" s="106" t="s">
        <v>112</v>
      </c>
      <c r="C22" s="114" t="str">
        <f>'Proprietà Modello'!F25</f>
        <v>FabbricatoDatiEnergetici</v>
      </c>
      <c r="D22" s="115" t="str">
        <f>'Proprietà Modello'!G25</f>
        <v>CL_INV: Quota rinnovabile</v>
      </c>
      <c r="E22" s="115" t="str">
        <f>'Proprietà Modello'!H25</f>
        <v>IfcReal</v>
      </c>
      <c r="F22" s="161" t="str">
        <f>'Proprietà Modello'!I25</f>
        <v>%</v>
      </c>
      <c r="G22" s="116"/>
      <c r="H22" s="109"/>
      <c r="I22" s="109"/>
      <c r="J22" s="109"/>
      <c r="K22" s="109"/>
      <c r="L22" s="108"/>
      <c r="M22" s="108"/>
      <c r="N22" s="109" t="s">
        <v>779</v>
      </c>
      <c r="O22" s="109" t="s">
        <v>779</v>
      </c>
      <c r="P22" s="92"/>
      <c r="Q22" s="92"/>
      <c r="R22" s="92"/>
      <c r="S22" s="92"/>
      <c r="T22" s="92"/>
    </row>
    <row r="23" spans="1:20" ht="15" customHeight="1" x14ac:dyDescent="0.25">
      <c r="A23" s="148" t="str">
        <f>'Proprietà Modello'!E15</f>
        <v>Fabbricato</v>
      </c>
      <c r="B23" s="106" t="s">
        <v>112</v>
      </c>
      <c r="C23" s="112" t="str">
        <f>'Proprietà Modello'!F15</f>
        <v>FabbricatoDatiEnergetici</v>
      </c>
      <c r="D23" s="113" t="str">
        <f>'Proprietà Modello'!G15</f>
        <v>CL_EST: Indice di prestazione non rinnovabile</v>
      </c>
      <c r="E23" s="147" t="str">
        <f>'Proprietà Modello'!H15</f>
        <v>IfcReal</v>
      </c>
      <c r="F23" s="160" t="str">
        <f>'Proprietà Modello'!I15</f>
        <v>kWh/m²</v>
      </c>
      <c r="G23" s="111"/>
      <c r="H23" s="121"/>
      <c r="I23" s="121" t="s">
        <v>779</v>
      </c>
      <c r="J23" s="121"/>
      <c r="K23" s="121" t="s">
        <v>779</v>
      </c>
      <c r="L23" s="121" t="s">
        <v>779</v>
      </c>
      <c r="M23" s="121" t="s">
        <v>779</v>
      </c>
      <c r="N23" s="121" t="s">
        <v>779</v>
      </c>
      <c r="O23" s="121" t="s">
        <v>779</v>
      </c>
      <c r="P23" s="92"/>
      <c r="Q23" s="92"/>
      <c r="R23" s="92"/>
      <c r="S23" s="92"/>
      <c r="T23" s="92"/>
    </row>
    <row r="24" spans="1:20" ht="15" customHeight="1" x14ac:dyDescent="0.25">
      <c r="A24" s="148" t="str">
        <f>'Proprietà Modello'!E16</f>
        <v>Fabbricato</v>
      </c>
      <c r="B24" s="106" t="s">
        <v>112</v>
      </c>
      <c r="C24" s="112" t="str">
        <f>'Proprietà Modello'!F16</f>
        <v>FabbricatoDatiEnergetici</v>
      </c>
      <c r="D24" s="113" t="str">
        <f>'Proprietà Modello'!G16</f>
        <v>CL_EST_EDEQ: Efficienza globale stagionale</v>
      </c>
      <c r="E24" s="148" t="str">
        <f>'Proprietà Modello'!H16</f>
        <v>IfcReal</v>
      </c>
      <c r="F24" s="160" t="str">
        <f>'Proprietà Modello'!I16</f>
        <v>N.A.</v>
      </c>
      <c r="G24" s="111"/>
      <c r="H24" s="109"/>
      <c r="I24" s="510"/>
      <c r="J24" s="109" t="s">
        <v>779</v>
      </c>
      <c r="K24" s="510"/>
      <c r="L24" s="109" t="s">
        <v>779</v>
      </c>
      <c r="M24" s="109" t="s">
        <v>779</v>
      </c>
      <c r="N24" s="109" t="s">
        <v>779</v>
      </c>
      <c r="O24" s="109" t="s">
        <v>779</v>
      </c>
      <c r="P24" s="92"/>
      <c r="Q24" s="92"/>
      <c r="R24" s="92"/>
      <c r="S24" s="92"/>
      <c r="T24" s="92"/>
    </row>
    <row r="25" spans="1:20" ht="15" customHeight="1" x14ac:dyDescent="0.25">
      <c r="A25" s="148" t="str">
        <f>'Proprietà Modello'!E17</f>
        <v>Fabbricato</v>
      </c>
      <c r="B25" s="106" t="s">
        <v>112</v>
      </c>
      <c r="C25" s="112" t="str">
        <f>'Proprietà Modello'!F17</f>
        <v>FabbricatoDatiEnergetici</v>
      </c>
      <c r="D25" s="113" t="str">
        <f>'Proprietà Modello'!G17</f>
        <v>CL_EST_EDEQ: Indice di prestazione non rinnovabile</v>
      </c>
      <c r="E25" s="148" t="str">
        <f>'Proprietà Modello'!H17</f>
        <v>IfcReal</v>
      </c>
      <c r="F25" s="160" t="str">
        <f>'Proprietà Modello'!I17</f>
        <v>kWh/m²</v>
      </c>
      <c r="G25" s="111"/>
      <c r="H25" s="109"/>
      <c r="I25" s="510"/>
      <c r="J25" s="109" t="s">
        <v>779</v>
      </c>
      <c r="K25" s="510"/>
      <c r="L25" s="109" t="s">
        <v>779</v>
      </c>
      <c r="M25" s="109" t="s">
        <v>779</v>
      </c>
      <c r="N25" s="109" t="s">
        <v>779</v>
      </c>
      <c r="O25" s="109" t="s">
        <v>779</v>
      </c>
      <c r="P25" s="92"/>
      <c r="Q25" s="92"/>
      <c r="R25" s="92"/>
      <c r="S25" s="92"/>
      <c r="T25" s="92"/>
    </row>
    <row r="26" spans="1:20" ht="15" customHeight="1" x14ac:dyDescent="0.25">
      <c r="A26" s="148" t="str">
        <f>'Proprietà Modello'!E18</f>
        <v>Fabbricato</v>
      </c>
      <c r="B26" s="106" t="s">
        <v>112</v>
      </c>
      <c r="C26" s="112" t="str">
        <f>'Proprietà Modello'!F18</f>
        <v>FabbricatoDatiEnergetici</v>
      </c>
      <c r="D26" s="113" t="str">
        <f>'Proprietà Modello'!G18</f>
        <v>CL_EST_EDEQ: Indice di prestazione rinnovabile</v>
      </c>
      <c r="E26" s="148" t="str">
        <f>'Proprietà Modello'!H18</f>
        <v>IfcReal</v>
      </c>
      <c r="F26" s="160" t="str">
        <f>'Proprietà Modello'!I18</f>
        <v>kWh/m²</v>
      </c>
      <c r="G26" s="111"/>
      <c r="H26" s="109"/>
      <c r="I26" s="109" t="s">
        <v>779</v>
      </c>
      <c r="J26" s="109"/>
      <c r="K26" s="109" t="s">
        <v>779</v>
      </c>
      <c r="L26" s="109" t="s">
        <v>779</v>
      </c>
      <c r="M26" s="109" t="s">
        <v>779</v>
      </c>
      <c r="N26" s="109" t="s">
        <v>779</v>
      </c>
      <c r="O26" s="109" t="s">
        <v>779</v>
      </c>
      <c r="P26" s="92"/>
      <c r="Q26" s="92"/>
      <c r="R26" s="92"/>
      <c r="S26" s="92"/>
      <c r="T26" s="92"/>
    </row>
    <row r="27" spans="1:20" ht="15" customHeight="1" x14ac:dyDescent="0.25">
      <c r="A27" s="148" t="str">
        <f>'Proprietà Modello'!E19</f>
        <v>Fabbricato</v>
      </c>
      <c r="B27" s="106" t="s">
        <v>112</v>
      </c>
      <c r="C27" s="112" t="str">
        <f>'Proprietà Modello'!F19</f>
        <v>FabbricatoDatiEnergetici</v>
      </c>
      <c r="D27" s="113" t="str">
        <f>'Proprietà Modello'!G19</f>
        <v xml:space="preserve">CL_EST_EDEQ: Indice di prestazione totale	</v>
      </c>
      <c r="E27" s="148" t="str">
        <f>'Proprietà Modello'!H19</f>
        <v>IfcReal</v>
      </c>
      <c r="F27" s="160" t="str">
        <f>'Proprietà Modello'!I19</f>
        <v>kWh/m²</v>
      </c>
      <c r="G27" s="111"/>
      <c r="H27" s="109"/>
      <c r="I27" s="109" t="s">
        <v>779</v>
      </c>
      <c r="J27" s="109"/>
      <c r="K27" s="109" t="s">
        <v>779</v>
      </c>
      <c r="L27" s="109" t="s">
        <v>779</v>
      </c>
      <c r="M27" s="109" t="s">
        <v>779</v>
      </c>
      <c r="N27" s="109" t="s">
        <v>779</v>
      </c>
      <c r="O27" s="109" t="s">
        <v>779</v>
      </c>
      <c r="P27" s="92"/>
      <c r="Q27" s="92"/>
      <c r="R27" s="92"/>
      <c r="S27" s="92"/>
      <c r="T27" s="92"/>
    </row>
    <row r="28" spans="1:20" ht="15" customHeight="1" x14ac:dyDescent="0.25">
      <c r="A28" s="148" t="str">
        <f>'Proprietà Modello'!E20</f>
        <v>Fabbricato</v>
      </c>
      <c r="B28" s="106" t="s">
        <v>112</v>
      </c>
      <c r="C28" s="112" t="str">
        <f>'Proprietà Modello'!F20</f>
        <v>FabbricatoDatiEnergetici</v>
      </c>
      <c r="D28" s="113" t="str">
        <f>'Proprietà Modello'!G20</f>
        <v>CL_EST_EDEQ: Quota rinnovabile</v>
      </c>
      <c r="E28" s="148" t="str">
        <f>'Proprietà Modello'!H20</f>
        <v>IfcReal</v>
      </c>
      <c r="F28" s="160" t="str">
        <f>'Proprietà Modello'!I20</f>
        <v>%</v>
      </c>
      <c r="G28" s="111"/>
      <c r="H28" s="109"/>
      <c r="I28" s="109" t="s">
        <v>779</v>
      </c>
      <c r="J28" s="109"/>
      <c r="K28" s="109" t="s">
        <v>779</v>
      </c>
      <c r="L28" s="109" t="s">
        <v>779</v>
      </c>
      <c r="M28" s="109" t="s">
        <v>779</v>
      </c>
      <c r="N28" s="109" t="s">
        <v>779</v>
      </c>
      <c r="O28" s="109" t="s">
        <v>779</v>
      </c>
      <c r="P28" s="92"/>
      <c r="Q28" s="92"/>
      <c r="R28" s="92"/>
      <c r="S28" s="92"/>
      <c r="T28" s="92"/>
    </row>
    <row r="29" spans="1:20" ht="15" customHeight="1" x14ac:dyDescent="0.25">
      <c r="A29" s="148" t="str">
        <f>'Proprietà Modello'!E21</f>
        <v>Fabbricato</v>
      </c>
      <c r="B29" s="106" t="s">
        <v>112</v>
      </c>
      <c r="C29" s="112" t="str">
        <f>'Proprietà Modello'!F21</f>
        <v>FabbricatoDatiEnergetici</v>
      </c>
      <c r="D29" s="113" t="str">
        <f>'Proprietà Modello'!G21</f>
        <v>CL_INV: Efficienza globale stagionale</v>
      </c>
      <c r="E29" s="148" t="str">
        <f>'Proprietà Modello'!H21</f>
        <v>IfcReal</v>
      </c>
      <c r="F29" s="160" t="str">
        <f>'Proprietà Modello'!I21</f>
        <v>N.A.</v>
      </c>
      <c r="G29" s="111"/>
      <c r="H29" s="109"/>
      <c r="I29" s="109" t="s">
        <v>779</v>
      </c>
      <c r="J29" s="109"/>
      <c r="K29" s="109" t="s">
        <v>779</v>
      </c>
      <c r="L29" s="109" t="s">
        <v>779</v>
      </c>
      <c r="M29" s="109" t="s">
        <v>779</v>
      </c>
      <c r="N29" s="109" t="s">
        <v>779</v>
      </c>
      <c r="O29" s="109" t="s">
        <v>779</v>
      </c>
      <c r="P29" s="92"/>
      <c r="Q29" s="92"/>
      <c r="R29" s="92"/>
      <c r="S29" s="92"/>
      <c r="T29" s="92"/>
    </row>
    <row r="30" spans="1:20" s="126" customFormat="1" ht="15" customHeight="1" x14ac:dyDescent="0.25">
      <c r="A30" s="148" t="str">
        <f>'Proprietà Modello'!E22</f>
        <v>Fabbricato</v>
      </c>
      <c r="B30" s="106" t="s">
        <v>112</v>
      </c>
      <c r="C30" s="112" t="str">
        <f>'Proprietà Modello'!F22</f>
        <v>FabbricatoDatiEnergetici</v>
      </c>
      <c r="D30" s="113" t="str">
        <f>'Proprietà Modello'!G22</f>
        <v>CL_INV: Indice di prestazione non rinnovabile</v>
      </c>
      <c r="E30" s="148" t="str">
        <f>'Proprietà Modello'!H22</f>
        <v>IfcReal</v>
      </c>
      <c r="F30" s="160" t="str">
        <f>'Proprietà Modello'!I22</f>
        <v>kWh/m²</v>
      </c>
      <c r="G30" s="111"/>
      <c r="H30" s="116"/>
      <c r="I30" s="512"/>
      <c r="J30" s="116" t="s">
        <v>779</v>
      </c>
      <c r="K30" s="511"/>
      <c r="L30" s="109" t="s">
        <v>779</v>
      </c>
      <c r="M30" s="109" t="s">
        <v>779</v>
      </c>
      <c r="N30" s="116" t="s">
        <v>779</v>
      </c>
      <c r="O30" s="116" t="s">
        <v>779</v>
      </c>
      <c r="P30" s="92"/>
      <c r="Q30" s="92"/>
      <c r="R30" s="92"/>
      <c r="S30" s="92"/>
      <c r="T30" s="92"/>
    </row>
    <row r="31" spans="1:20" ht="24" hidden="1" customHeight="1" x14ac:dyDescent="0.25">
      <c r="A31" s="151"/>
      <c r="B31" s="515"/>
      <c r="C31" s="667" t="str">
        <f>'Proprietà Modello'!E26</f>
        <v>Fabbricato</v>
      </c>
      <c r="D31" s="668"/>
      <c r="E31" s="516"/>
      <c r="F31" s="516"/>
      <c r="G31" s="139"/>
      <c r="H31" s="129"/>
      <c r="I31" s="130"/>
      <c r="J31" s="130"/>
      <c r="K31" s="139"/>
      <c r="L31" s="140"/>
      <c r="M31" s="140"/>
      <c r="N31" s="138"/>
      <c r="O31" s="139"/>
      <c r="P31" s="92"/>
      <c r="Q31" s="92"/>
      <c r="R31" s="92"/>
      <c r="S31" s="92"/>
      <c r="T31" s="92"/>
    </row>
    <row r="32" spans="1:20" ht="15" customHeight="1" x14ac:dyDescent="0.25">
      <c r="A32" s="147" t="str">
        <f>'Proprietà Modello'!E27</f>
        <v>Fabbricato</v>
      </c>
      <c r="B32" s="106" t="s">
        <v>155</v>
      </c>
      <c r="C32" s="106" t="str">
        <f>'Proprietà Modello'!F27</f>
        <v>FabbricatoDatiEnergetici</v>
      </c>
      <c r="D32" s="107" t="str">
        <f>'Proprietà Modello'!G27</f>
        <v>CL_INV_EDEQ: Indice di prestazione non rinnovabile</v>
      </c>
      <c r="E32" s="107" t="str">
        <f>'Proprietà Modello'!H27</f>
        <v>IfcReal</v>
      </c>
      <c r="F32" s="159" t="str">
        <f>'Proprietà Modello'!I27</f>
        <v>kWh/m²</v>
      </c>
      <c r="G32" s="481"/>
      <c r="H32" s="109"/>
      <c r="I32" s="121" t="s">
        <v>779</v>
      </c>
      <c r="J32" s="121"/>
      <c r="K32" s="110" t="s">
        <v>779</v>
      </c>
      <c r="L32" s="110" t="s">
        <v>779</v>
      </c>
      <c r="M32" s="110" t="s">
        <v>779</v>
      </c>
      <c r="N32" s="120" t="s">
        <v>779</v>
      </c>
      <c r="O32" s="121" t="s">
        <v>779</v>
      </c>
      <c r="P32" s="92"/>
      <c r="Q32" s="92"/>
      <c r="R32" s="92"/>
      <c r="S32" s="92"/>
      <c r="T32" s="92"/>
    </row>
    <row r="33" spans="1:20" ht="15" customHeight="1" x14ac:dyDescent="0.25">
      <c r="A33" s="148"/>
      <c r="B33" s="106" t="s">
        <v>155</v>
      </c>
      <c r="C33" s="112" t="s">
        <v>572</v>
      </c>
      <c r="D33" s="113" t="s">
        <v>770</v>
      </c>
      <c r="E33" s="113"/>
      <c r="F33" s="160"/>
      <c r="G33" s="481"/>
      <c r="H33" s="109"/>
      <c r="I33" s="109" t="s">
        <v>779</v>
      </c>
      <c r="J33" s="109"/>
      <c r="K33" s="110" t="s">
        <v>779</v>
      </c>
      <c r="L33" s="110" t="s">
        <v>779</v>
      </c>
      <c r="M33" s="110" t="s">
        <v>779</v>
      </c>
      <c r="N33" s="108" t="s">
        <v>779</v>
      </c>
      <c r="O33" s="109" t="s">
        <v>779</v>
      </c>
      <c r="P33" s="92"/>
      <c r="Q33" s="92"/>
      <c r="R33" s="92"/>
      <c r="S33" s="92"/>
      <c r="T33" s="92"/>
    </row>
    <row r="34" spans="1:20" ht="15" customHeight="1" x14ac:dyDescent="0.25">
      <c r="A34" s="148" t="str">
        <f>'Proprietà Modello'!E28</f>
        <v>Fabbricato</v>
      </c>
      <c r="B34" s="106" t="s">
        <v>155</v>
      </c>
      <c r="C34" s="112" t="str">
        <f>'Proprietà Modello'!F28</f>
        <v>FabbricatoDatiEnergetici</v>
      </c>
      <c r="D34" s="113" t="str">
        <f>'Proprietà Modello'!G28</f>
        <v>CL_INV_EDEQ: Indice di prestazione rinnovabile</v>
      </c>
      <c r="E34" s="113" t="str">
        <f>'Proprietà Modello'!H28</f>
        <v>IfcReal</v>
      </c>
      <c r="F34" s="160" t="str">
        <f>'Proprietà Modello'!I28</f>
        <v>kWh/m²</v>
      </c>
      <c r="G34" s="481"/>
      <c r="H34" s="109"/>
      <c r="I34" s="109" t="s">
        <v>779</v>
      </c>
      <c r="J34" s="109"/>
      <c r="K34" s="110" t="s">
        <v>779</v>
      </c>
      <c r="L34" s="110" t="s">
        <v>779</v>
      </c>
      <c r="M34" s="110" t="s">
        <v>779</v>
      </c>
      <c r="N34" s="108" t="s">
        <v>779</v>
      </c>
      <c r="O34" s="109" t="s">
        <v>779</v>
      </c>
      <c r="P34" s="92"/>
      <c r="Q34" s="92"/>
      <c r="R34" s="92"/>
      <c r="S34" s="92"/>
      <c r="T34" s="92"/>
    </row>
    <row r="35" spans="1:20" ht="15" customHeight="1" x14ac:dyDescent="0.25">
      <c r="A35" s="148" t="str">
        <f>'Proprietà Modello'!E30</f>
        <v>Fabbricato</v>
      </c>
      <c r="B35" s="106" t="s">
        <v>155</v>
      </c>
      <c r="C35" s="112" t="str">
        <f>'Proprietà Modello'!F30</f>
        <v>FabbricatoDatiEnergetici</v>
      </c>
      <c r="D35" s="113" t="str">
        <f>'Proprietà Modello'!G30</f>
        <v>CL_INV_EDEQ: Quota rinnovabile</v>
      </c>
      <c r="E35" s="113" t="str">
        <f>'Proprietà Modello'!H30</f>
        <v>IfcReal</v>
      </c>
      <c r="F35" s="160" t="str">
        <f>'Proprietà Modello'!I30</f>
        <v>%</v>
      </c>
      <c r="G35" s="481"/>
      <c r="H35" s="109"/>
      <c r="I35" s="109" t="s">
        <v>779</v>
      </c>
      <c r="J35" s="109"/>
      <c r="K35" s="110" t="s">
        <v>779</v>
      </c>
      <c r="L35" s="110" t="s">
        <v>779</v>
      </c>
      <c r="M35" s="110" t="s">
        <v>779</v>
      </c>
      <c r="N35" s="108" t="s">
        <v>779</v>
      </c>
      <c r="O35" s="109" t="s">
        <v>779</v>
      </c>
      <c r="P35" s="92"/>
      <c r="Q35" s="92"/>
      <c r="R35" s="92"/>
      <c r="S35" s="92"/>
      <c r="T35" s="92"/>
    </row>
    <row r="36" spans="1:20" ht="15" customHeight="1" x14ac:dyDescent="0.25">
      <c r="A36" s="148" t="str">
        <f>'Proprietà Modello'!E31</f>
        <v>Fabbricato</v>
      </c>
      <c r="B36" s="106" t="s">
        <v>155</v>
      </c>
      <c r="C36" s="112" t="str">
        <f>'Proprietà Modello'!F31</f>
        <v>FabbricatoDatiEnergetici</v>
      </c>
      <c r="D36" s="113" t="str">
        <f>'Proprietà Modello'!G31</f>
        <v xml:space="preserve">Classe energetica complessiva </v>
      </c>
      <c r="E36" s="113" t="str">
        <f>'Proprietà Modello'!H31</f>
        <v>IfcText</v>
      </c>
      <c r="F36" s="160" t="str">
        <f>'Proprietà Modello'!I31</f>
        <v>N.A.</v>
      </c>
      <c r="G36" s="481"/>
      <c r="H36" s="109"/>
      <c r="I36" s="109" t="s">
        <v>779</v>
      </c>
      <c r="J36" s="109"/>
      <c r="K36" s="110" t="s">
        <v>779</v>
      </c>
      <c r="L36" s="110" t="s">
        <v>779</v>
      </c>
      <c r="M36" s="110" t="s">
        <v>779</v>
      </c>
      <c r="N36" s="108" t="s">
        <v>779</v>
      </c>
      <c r="O36" s="109" t="s">
        <v>779</v>
      </c>
      <c r="P36" s="92"/>
      <c r="Q36" s="92"/>
      <c r="R36" s="92"/>
      <c r="S36" s="92"/>
      <c r="T36" s="92"/>
    </row>
    <row r="37" spans="1:20" ht="15" customHeight="1" x14ac:dyDescent="0.25">
      <c r="A37" s="149" t="str">
        <f>'Proprietà Modello'!E32</f>
        <v>Fabbricato</v>
      </c>
      <c r="B37" s="106" t="s">
        <v>155</v>
      </c>
      <c r="C37" s="114" t="str">
        <f>'Proprietà Modello'!F32</f>
        <v>FabbricatoDatiEnergetici</v>
      </c>
      <c r="D37" s="115" t="str">
        <f>'Proprietà Modello'!G32</f>
        <v xml:space="preserve">Coefficiente medio globale di scambio </v>
      </c>
      <c r="E37" s="115" t="str">
        <f>'Proprietà Modello'!H32</f>
        <v>IfcReal</v>
      </c>
      <c r="F37" s="161" t="str">
        <f>'Proprietà Modello'!I32</f>
        <v>W/m²K</v>
      </c>
      <c r="G37" s="513"/>
      <c r="H37" s="109"/>
      <c r="I37" s="116" t="s">
        <v>779</v>
      </c>
      <c r="J37" s="116"/>
      <c r="K37" s="110" t="s">
        <v>779</v>
      </c>
      <c r="L37" s="110" t="s">
        <v>779</v>
      </c>
      <c r="M37" s="110" t="s">
        <v>779</v>
      </c>
      <c r="N37" s="118" t="s">
        <v>779</v>
      </c>
      <c r="O37" s="116" t="s">
        <v>779</v>
      </c>
      <c r="P37" s="92"/>
      <c r="Q37" s="92"/>
      <c r="R37" s="92"/>
      <c r="S37" s="92"/>
      <c r="T37" s="92"/>
    </row>
    <row r="38" spans="1:20" ht="15" customHeight="1" x14ac:dyDescent="0.25">
      <c r="A38" s="147" t="str">
        <f>'Proprietà Modello'!E33</f>
        <v>Fabbricato</v>
      </c>
      <c r="B38" s="106" t="s">
        <v>155</v>
      </c>
      <c r="C38" s="106" t="str">
        <f>'Proprietà Modello'!F33</f>
        <v>FabbricatoDatiEnergetici</v>
      </c>
      <c r="D38" s="107" t="str">
        <f>'Proprietà Modello'!G33</f>
        <v>Coefficiente medio globale di scambio edificio equivalente</v>
      </c>
      <c r="E38" s="107" t="str">
        <f>'Proprietà Modello'!H33</f>
        <v>IfcReal</v>
      </c>
      <c r="F38" s="159" t="str">
        <f>'Proprietà Modello'!I33</f>
        <v>W/m²K</v>
      </c>
      <c r="G38" s="481"/>
      <c r="H38" s="121"/>
      <c r="I38" s="109" t="s">
        <v>779</v>
      </c>
      <c r="J38" s="109"/>
      <c r="K38" s="121" t="s">
        <v>779</v>
      </c>
      <c r="L38" s="121" t="s">
        <v>779</v>
      </c>
      <c r="M38" s="121" t="s">
        <v>779</v>
      </c>
      <c r="N38" s="120" t="s">
        <v>779</v>
      </c>
      <c r="O38" s="121" t="s">
        <v>779</v>
      </c>
      <c r="P38" s="92"/>
      <c r="Q38" s="92"/>
      <c r="R38" s="92"/>
      <c r="S38" s="92"/>
      <c r="T38" s="92"/>
    </row>
    <row r="39" spans="1:20" ht="15" customHeight="1" x14ac:dyDescent="0.25">
      <c r="A39" s="148" t="str">
        <f>'Proprietà Modello'!E34</f>
        <v>Fabbricato</v>
      </c>
      <c r="B39" s="106" t="s">
        <v>155</v>
      </c>
      <c r="C39" s="112" t="str">
        <f>'Proprietà Modello'!F34</f>
        <v>FabbricatoDatiEnergetici</v>
      </c>
      <c r="D39" s="113" t="str">
        <f>'Proprietà Modello'!G34</f>
        <v xml:space="preserve">Consumo annuo energia elettrica </v>
      </c>
      <c r="E39" s="113" t="str">
        <f>'Proprietà Modello'!H34</f>
        <v>IfcReal</v>
      </c>
      <c r="F39" s="160" t="str">
        <f>'Proprietà Modello'!I34</f>
        <v>kWh</v>
      </c>
      <c r="G39" s="481"/>
      <c r="H39" s="109"/>
      <c r="I39" s="109" t="s">
        <v>779</v>
      </c>
      <c r="J39" s="109"/>
      <c r="K39" s="109" t="s">
        <v>779</v>
      </c>
      <c r="L39" s="109" t="s">
        <v>779</v>
      </c>
      <c r="M39" s="109" t="s">
        <v>779</v>
      </c>
      <c r="N39" s="108" t="s">
        <v>779</v>
      </c>
      <c r="O39" s="109" t="s">
        <v>779</v>
      </c>
      <c r="P39" s="92"/>
      <c r="Q39" s="92"/>
      <c r="R39" s="92"/>
      <c r="S39" s="92"/>
      <c r="T39" s="92"/>
    </row>
    <row r="40" spans="1:20" ht="15" customHeight="1" x14ac:dyDescent="0.25">
      <c r="A40" s="148" t="str">
        <f>'Proprietà Modello'!E35</f>
        <v>Fabbricato</v>
      </c>
      <c r="B40" s="106" t="s">
        <v>155</v>
      </c>
      <c r="C40" s="112" t="str">
        <f>'Proprietà Modello'!F35</f>
        <v>FabbricatoDatiEnergetici</v>
      </c>
      <c r="D40" s="113" t="str">
        <f>'Proprietà Modello'!G35</f>
        <v>Consumo annuo gas</v>
      </c>
      <c r="E40" s="113" t="str">
        <f>'Proprietà Modello'!H35</f>
        <v>IfcReal</v>
      </c>
      <c r="F40" s="160" t="str">
        <f>'Proprietà Modello'!I35</f>
        <v>smc</v>
      </c>
      <c r="G40" s="481"/>
      <c r="H40" s="109"/>
      <c r="I40" s="109" t="s">
        <v>779</v>
      </c>
      <c r="J40" s="109"/>
      <c r="K40" s="109" t="s">
        <v>779</v>
      </c>
      <c r="L40" s="109" t="s">
        <v>779</v>
      </c>
      <c r="M40" s="109" t="s">
        <v>779</v>
      </c>
      <c r="N40" s="108" t="s">
        <v>779</v>
      </c>
      <c r="O40" s="109" t="s">
        <v>779</v>
      </c>
      <c r="P40" s="92"/>
      <c r="Q40" s="92"/>
      <c r="R40" s="92"/>
      <c r="S40" s="92"/>
      <c r="T40" s="92"/>
    </row>
    <row r="41" spans="1:20" ht="15" customHeight="1" x14ac:dyDescent="0.25">
      <c r="A41" s="148" t="str">
        <f>'Proprietà Modello'!E36</f>
        <v>Fabbricato</v>
      </c>
      <c r="B41" s="106" t="s">
        <v>155</v>
      </c>
      <c r="C41" s="112" t="str">
        <f>'Proprietà Modello'!F36</f>
        <v>FabbricatoDatiEnergetici</v>
      </c>
      <c r="D41" s="113" t="str">
        <f>'Proprietà Modello'!G36</f>
        <v>FA_GLOB: Indice di prestazione non rinnovabile</v>
      </c>
      <c r="E41" s="113" t="str">
        <f>'Proprietà Modello'!H36</f>
        <v>IfcReal</v>
      </c>
      <c r="F41" s="160" t="str">
        <f>'Proprietà Modello'!I36</f>
        <v>kWh/m²</v>
      </c>
      <c r="G41" s="481"/>
      <c r="H41" s="109"/>
      <c r="I41" s="109" t="s">
        <v>779</v>
      </c>
      <c r="J41" s="109"/>
      <c r="K41" s="109" t="s">
        <v>779</v>
      </c>
      <c r="L41" s="109" t="s">
        <v>779</v>
      </c>
      <c r="M41" s="109" t="s">
        <v>779</v>
      </c>
      <c r="N41" s="108" t="s">
        <v>779</v>
      </c>
      <c r="O41" s="109" t="s">
        <v>779</v>
      </c>
      <c r="P41" s="92"/>
      <c r="Q41" s="92"/>
      <c r="R41" s="92"/>
      <c r="S41" s="92"/>
      <c r="T41" s="92"/>
    </row>
    <row r="42" spans="1:20" ht="15" customHeight="1" x14ac:dyDescent="0.25">
      <c r="A42" s="148" t="str">
        <f>'Proprietà Modello'!E37</f>
        <v>Fabbricato</v>
      </c>
      <c r="B42" s="106" t="s">
        <v>155</v>
      </c>
      <c r="C42" s="112" t="str">
        <f>'Proprietà Modello'!F37</f>
        <v>FabbricatoDatiEnergetici</v>
      </c>
      <c r="D42" s="113" t="str">
        <f>'Proprietà Modello'!G37</f>
        <v>FA_GLOB: Indice di prestazione rinnovabile</v>
      </c>
      <c r="E42" s="113" t="str">
        <f>'Proprietà Modello'!H37</f>
        <v>IfcReal</v>
      </c>
      <c r="F42" s="160" t="str">
        <f>'Proprietà Modello'!I37</f>
        <v>kWh/m²</v>
      </c>
      <c r="G42" s="481"/>
      <c r="H42" s="109" t="s">
        <v>779</v>
      </c>
      <c r="I42" s="510"/>
      <c r="J42" s="109"/>
      <c r="K42" s="109" t="s">
        <v>779</v>
      </c>
      <c r="L42" s="109" t="s">
        <v>779</v>
      </c>
      <c r="M42" s="109" t="s">
        <v>779</v>
      </c>
      <c r="N42" s="108" t="s">
        <v>779</v>
      </c>
      <c r="O42" s="109" t="s">
        <v>779</v>
      </c>
      <c r="P42" s="92"/>
      <c r="Q42" s="92"/>
      <c r="R42" s="92"/>
      <c r="S42" s="92"/>
      <c r="T42" s="92"/>
    </row>
    <row r="43" spans="1:20" ht="15" hidden="1" customHeight="1" x14ac:dyDescent="0.25">
      <c r="A43" s="148" t="str">
        <f>'Proprietà Modello'!E38</f>
        <v>Fabbricato</v>
      </c>
      <c r="B43" s="106" t="s">
        <v>155</v>
      </c>
      <c r="C43" s="112" t="str">
        <f>'Proprietà Modello'!F38</f>
        <v>FabbricatoDatiEnergetici</v>
      </c>
      <c r="D43" s="113" t="str">
        <f>'Proprietà Modello'!G38</f>
        <v>FA_GLOB: Indice di prestazione totale</v>
      </c>
      <c r="E43" s="113" t="str">
        <f>'Proprietà Modello'!H38</f>
        <v>IfcReal</v>
      </c>
      <c r="F43" s="160" t="str">
        <f>'Proprietà Modello'!I38</f>
        <v>kWh/m²</v>
      </c>
      <c r="G43" s="481"/>
      <c r="H43" s="109"/>
      <c r="I43" s="109" t="s">
        <v>779</v>
      </c>
      <c r="J43" s="109"/>
      <c r="K43" s="109"/>
      <c r="L43" s="109"/>
      <c r="M43" s="109"/>
      <c r="N43" s="108" t="s">
        <v>779</v>
      </c>
      <c r="O43" s="109" t="s">
        <v>779</v>
      </c>
      <c r="P43" s="92"/>
      <c r="Q43" s="92"/>
      <c r="R43" s="92"/>
      <c r="S43" s="92"/>
      <c r="T43" s="92"/>
    </row>
    <row r="44" spans="1:20" ht="15" hidden="1" customHeight="1" x14ac:dyDescent="0.25">
      <c r="A44" s="148" t="str">
        <f>'Proprietà Modello'!E39</f>
        <v>Fabbricato</v>
      </c>
      <c r="B44" s="106" t="s">
        <v>155</v>
      </c>
      <c r="C44" s="112" t="str">
        <f>'Proprietà Modello'!F39</f>
        <v>FabbricatoDatiEnergetici</v>
      </c>
      <c r="D44" s="113" t="str">
        <f>'Proprietà Modello'!G39</f>
        <v>FA_GLOB: Quota rinnovabile</v>
      </c>
      <c r="E44" s="113" t="str">
        <f>'Proprietà Modello'!H39</f>
        <v>IfcReal</v>
      </c>
      <c r="F44" s="160" t="str">
        <f>'Proprietà Modello'!I39</f>
        <v>%</v>
      </c>
      <c r="G44" s="481"/>
      <c r="H44" s="109"/>
      <c r="I44" s="109" t="s">
        <v>779</v>
      </c>
      <c r="J44" s="109"/>
      <c r="K44" s="109"/>
      <c r="L44" s="109"/>
      <c r="M44" s="109"/>
      <c r="N44" s="108" t="s">
        <v>779</v>
      </c>
      <c r="O44" s="109" t="s">
        <v>779</v>
      </c>
      <c r="P44" s="92"/>
      <c r="Q44" s="92"/>
      <c r="R44" s="92"/>
      <c r="S44" s="92"/>
      <c r="T44" s="92"/>
    </row>
    <row r="45" spans="1:20" ht="15" hidden="1" customHeight="1" x14ac:dyDescent="0.25">
      <c r="A45" s="148" t="str">
        <f>'Proprietà Modello'!E40</f>
        <v>Fabbricato</v>
      </c>
      <c r="B45" s="106" t="s">
        <v>155</v>
      </c>
      <c r="C45" s="112" t="str">
        <f>'Proprietà Modello'!F40</f>
        <v>FabbricatoDatiEnergetici</v>
      </c>
      <c r="D45" s="113" t="str">
        <f>'Proprietà Modello'!G40</f>
        <v>FA_GLOB_EDEQ: Indice di prestazione non rinnovabile</v>
      </c>
      <c r="E45" s="113" t="str">
        <f>'Proprietà Modello'!H40</f>
        <v>IfcReal</v>
      </c>
      <c r="F45" s="160" t="str">
        <f>'Proprietà Modello'!I40</f>
        <v>kWh/m²</v>
      </c>
      <c r="G45" s="481"/>
      <c r="H45" s="109"/>
      <c r="I45" s="109" t="s">
        <v>779</v>
      </c>
      <c r="J45" s="109"/>
      <c r="K45" s="109"/>
      <c r="L45" s="109"/>
      <c r="M45" s="109"/>
      <c r="N45" s="108" t="s">
        <v>779</v>
      </c>
      <c r="O45" s="109" t="s">
        <v>779</v>
      </c>
      <c r="P45" s="92"/>
      <c r="Q45" s="92"/>
      <c r="R45" s="92"/>
      <c r="S45" s="92"/>
      <c r="T45" s="92"/>
    </row>
    <row r="46" spans="1:20" ht="15" hidden="1" customHeight="1" x14ac:dyDescent="0.25">
      <c r="A46" s="149" t="str">
        <f>'Proprietà Modello'!E41</f>
        <v>Fabbricato</v>
      </c>
      <c r="B46" s="106" t="s">
        <v>155</v>
      </c>
      <c r="C46" s="114" t="str">
        <f>'Proprietà Modello'!F41</f>
        <v>FabbricatoDatiEnergetici</v>
      </c>
      <c r="D46" s="115" t="str">
        <f>'Proprietà Modello'!G41</f>
        <v>FA_GLOB_EDEQ: Indice di prestazione rinnovabile</v>
      </c>
      <c r="E46" s="115" t="str">
        <f>'Proprietà Modello'!H41</f>
        <v>IfcReal</v>
      </c>
      <c r="F46" s="161" t="str">
        <f>'Proprietà Modello'!I41</f>
        <v>kWh/m²</v>
      </c>
      <c r="G46" s="513"/>
      <c r="H46" s="109"/>
      <c r="I46" s="109"/>
      <c r="J46" s="109" t="s">
        <v>779</v>
      </c>
      <c r="K46" s="109"/>
      <c r="L46" s="109"/>
      <c r="M46" s="109"/>
      <c r="N46" s="118" t="s">
        <v>779</v>
      </c>
      <c r="O46" s="116" t="s">
        <v>779</v>
      </c>
      <c r="P46" s="92"/>
      <c r="Q46" s="92"/>
      <c r="R46" s="92"/>
      <c r="S46" s="92"/>
      <c r="T46" s="92"/>
    </row>
    <row r="47" spans="1:20" ht="15" customHeight="1" x14ac:dyDescent="0.25">
      <c r="A47" s="147" t="str">
        <f>'Proprietà Modello'!E42</f>
        <v>Fabbricato</v>
      </c>
      <c r="B47" s="106" t="s">
        <v>155</v>
      </c>
      <c r="C47" s="106" t="str">
        <f>'Proprietà Modello'!F42</f>
        <v>FabbricatoDatiEnergetici</v>
      </c>
      <c r="D47" s="107" t="str">
        <f>'Proprietà Modello'!G42</f>
        <v>FA_GLOB_EDEQ: Indice di prestazione totale</v>
      </c>
      <c r="E47" s="107" t="str">
        <f>'Proprietà Modello'!H42</f>
        <v>IfcReal</v>
      </c>
      <c r="F47" s="159" t="str">
        <f>'Proprietà Modello'!I42</f>
        <v>kWh/m²</v>
      </c>
      <c r="G47" s="481"/>
      <c r="H47" s="121"/>
      <c r="I47" s="121" t="s">
        <v>779</v>
      </c>
      <c r="J47" s="121"/>
      <c r="K47" s="121" t="s">
        <v>779</v>
      </c>
      <c r="L47" s="121" t="s">
        <v>779</v>
      </c>
      <c r="M47" s="121" t="s">
        <v>779</v>
      </c>
      <c r="N47" s="120" t="s">
        <v>779</v>
      </c>
      <c r="O47" s="121" t="s">
        <v>779</v>
      </c>
      <c r="P47" s="92"/>
      <c r="Q47" s="92"/>
      <c r="R47" s="92"/>
      <c r="S47" s="92"/>
      <c r="T47" s="92"/>
    </row>
    <row r="48" spans="1:20" ht="15" customHeight="1" x14ac:dyDescent="0.25">
      <c r="A48" s="148" t="str">
        <f>'Proprietà Modello'!E43</f>
        <v>Fabbricato</v>
      </c>
      <c r="B48" s="106" t="s">
        <v>155</v>
      </c>
      <c r="C48" s="112" t="str">
        <f>'Proprietà Modello'!F43</f>
        <v>FabbricatoDatiEnergetici</v>
      </c>
      <c r="D48" s="113" t="str">
        <f>'Proprietà Modello'!G43</f>
        <v>FA_GLOB_EDEQ: Quota rinnovabile</v>
      </c>
      <c r="E48" s="113" t="str">
        <f>'Proprietà Modello'!H43</f>
        <v>IfcReal</v>
      </c>
      <c r="F48" s="160" t="str">
        <f>'Proprietà Modello'!I43</f>
        <v>%</v>
      </c>
      <c r="G48" s="481"/>
      <c r="H48" s="109"/>
      <c r="I48" s="510"/>
      <c r="J48" s="109" t="s">
        <v>779</v>
      </c>
      <c r="K48" s="109" t="s">
        <v>779</v>
      </c>
      <c r="L48" s="109" t="s">
        <v>779</v>
      </c>
      <c r="M48" s="109" t="s">
        <v>779</v>
      </c>
      <c r="N48" s="108" t="s">
        <v>779</v>
      </c>
      <c r="O48" s="109" t="s">
        <v>779</v>
      </c>
      <c r="P48" s="92"/>
      <c r="Q48" s="92"/>
      <c r="R48" s="92"/>
      <c r="S48" s="92"/>
      <c r="T48" s="92"/>
    </row>
    <row r="49" spans="1:20" ht="15" customHeight="1" x14ac:dyDescent="0.25">
      <c r="A49" s="148" t="str">
        <f>'Proprietà Modello'!E44</f>
        <v>Fabbricato</v>
      </c>
      <c r="B49" s="106" t="s">
        <v>155</v>
      </c>
      <c r="C49" s="112" t="str">
        <f>'Proprietà Modello'!F44</f>
        <v>FabbricatoDatiEnergetici</v>
      </c>
      <c r="D49" s="113" t="str">
        <f>'Proprietà Modello'!G44</f>
        <v>FA_TER: Indice di prestazione termica utile acs</v>
      </c>
      <c r="E49" s="113" t="str">
        <f>'Proprietà Modello'!H44</f>
        <v>IfcReal</v>
      </c>
      <c r="F49" s="160" t="str">
        <f>'Proprietà Modello'!I44</f>
        <v>kWh/m²</v>
      </c>
      <c r="G49" s="481"/>
      <c r="H49" s="109"/>
      <c r="I49" s="510"/>
      <c r="J49" s="109" t="s">
        <v>779</v>
      </c>
      <c r="K49" s="109" t="s">
        <v>779</v>
      </c>
      <c r="L49" s="109" t="s">
        <v>779</v>
      </c>
      <c r="M49" s="109" t="s">
        <v>779</v>
      </c>
      <c r="N49" s="108" t="s">
        <v>779</v>
      </c>
      <c r="O49" s="109" t="s">
        <v>779</v>
      </c>
      <c r="P49" s="92"/>
      <c r="Q49" s="92"/>
      <c r="R49" s="92"/>
      <c r="S49" s="92"/>
      <c r="T49" s="92"/>
    </row>
    <row r="50" spans="1:20" ht="15" customHeight="1" x14ac:dyDescent="0.25">
      <c r="A50" s="148" t="str">
        <f>'Proprietà Modello'!E45</f>
        <v>Fabbricato</v>
      </c>
      <c r="B50" s="106" t="s">
        <v>155</v>
      </c>
      <c r="C50" s="112" t="str">
        <f>'Proprietà Modello'!F45</f>
        <v>FabbricatoDatiEnergetici</v>
      </c>
      <c r="D50" s="113" t="str">
        <f>'Proprietà Modello'!G45</f>
        <v>FA_TER: Indice di prestazione termica utile raffrescamento</v>
      </c>
      <c r="E50" s="113" t="str">
        <f>'Proprietà Modello'!H45</f>
        <v>IfcReal</v>
      </c>
      <c r="F50" s="160" t="str">
        <f>'Proprietà Modello'!I45</f>
        <v>kWh/m²</v>
      </c>
      <c r="G50" s="481"/>
      <c r="H50" s="109"/>
      <c r="I50" s="109" t="s">
        <v>779</v>
      </c>
      <c r="J50" s="109"/>
      <c r="K50" s="109" t="s">
        <v>779</v>
      </c>
      <c r="L50" s="109" t="s">
        <v>779</v>
      </c>
      <c r="M50" s="109" t="s">
        <v>779</v>
      </c>
      <c r="N50" s="108" t="s">
        <v>779</v>
      </c>
      <c r="O50" s="109" t="s">
        <v>779</v>
      </c>
      <c r="P50" s="92"/>
      <c r="Q50" s="92"/>
      <c r="R50" s="92"/>
      <c r="S50" s="92"/>
      <c r="T50" s="92"/>
    </row>
    <row r="51" spans="1:20" ht="15" customHeight="1" x14ac:dyDescent="0.25">
      <c r="A51" s="148" t="str">
        <f>'Proprietà Modello'!E46</f>
        <v>Fabbricato</v>
      </c>
      <c r="B51" s="106" t="s">
        <v>155</v>
      </c>
      <c r="C51" s="112" t="str">
        <f>'Proprietà Modello'!F46</f>
        <v>FabbricatoDatiEnergetici</v>
      </c>
      <c r="D51" s="113" t="str">
        <f>'Proprietà Modello'!G46</f>
        <v>FA_TER: Indice di prestazione termica utile riscaldamento</v>
      </c>
      <c r="E51" s="113" t="str">
        <f>'Proprietà Modello'!H46</f>
        <v>IfcReal</v>
      </c>
      <c r="F51" s="160" t="str">
        <f>'Proprietà Modello'!I46</f>
        <v>kWh/m²</v>
      </c>
      <c r="G51" s="481"/>
      <c r="H51" s="109"/>
      <c r="I51" s="109" t="s">
        <v>779</v>
      </c>
      <c r="J51" s="109"/>
      <c r="K51" s="109" t="s">
        <v>779</v>
      </c>
      <c r="L51" s="109" t="s">
        <v>779</v>
      </c>
      <c r="M51" s="109" t="s">
        <v>779</v>
      </c>
      <c r="N51" s="108" t="s">
        <v>779</v>
      </c>
      <c r="O51" s="109" t="s">
        <v>779</v>
      </c>
      <c r="P51" s="92"/>
      <c r="Q51" s="92"/>
      <c r="R51" s="92"/>
      <c r="S51" s="92"/>
      <c r="T51" s="92"/>
    </row>
    <row r="52" spans="1:20" ht="15" customHeight="1" x14ac:dyDescent="0.25">
      <c r="A52" s="148" t="str">
        <f>'Proprietà Modello'!E47</f>
        <v>Fabbricato</v>
      </c>
      <c r="B52" s="106" t="s">
        <v>155</v>
      </c>
      <c r="C52" s="112" t="str">
        <f>'Proprietà Modello'!F47</f>
        <v>FabbricatoDatiEnergetici</v>
      </c>
      <c r="D52" s="113" t="str">
        <f>'Proprietà Modello'!G47</f>
        <v>FA_TER_EDEQ: Indice di prestazione termica utile acs</v>
      </c>
      <c r="E52" s="113" t="str">
        <f>'Proprietà Modello'!H47</f>
        <v>IfcReal</v>
      </c>
      <c r="F52" s="160" t="str">
        <f>'Proprietà Modello'!I47</f>
        <v>kWh/m²</v>
      </c>
      <c r="G52" s="481"/>
      <c r="H52" s="109"/>
      <c r="I52" s="109" t="s">
        <v>779</v>
      </c>
      <c r="J52" s="109"/>
      <c r="K52" s="109" t="s">
        <v>779</v>
      </c>
      <c r="L52" s="109" t="s">
        <v>779</v>
      </c>
      <c r="M52" s="109" t="s">
        <v>779</v>
      </c>
      <c r="N52" s="108" t="s">
        <v>779</v>
      </c>
      <c r="O52" s="109" t="s">
        <v>779</v>
      </c>
      <c r="P52" s="92"/>
      <c r="Q52" s="92"/>
      <c r="R52" s="92"/>
      <c r="S52" s="92"/>
      <c r="T52" s="92"/>
    </row>
    <row r="53" spans="1:20" ht="15" customHeight="1" x14ac:dyDescent="0.25">
      <c r="A53" s="148" t="str">
        <f>'Proprietà Modello'!E48</f>
        <v>Fabbricato</v>
      </c>
      <c r="B53" s="106" t="s">
        <v>155</v>
      </c>
      <c r="C53" s="112" t="str">
        <f>'Proprietà Modello'!F48</f>
        <v>FabbricatoDatiEnergetici</v>
      </c>
      <c r="D53" s="113" t="str">
        <f>'Proprietà Modello'!G48</f>
        <v>FA_TER_EDEQ: Indice di prestazione termica utile raffrescamento</v>
      </c>
      <c r="E53" s="113" t="str">
        <f>'Proprietà Modello'!H48</f>
        <v>IfcReal</v>
      </c>
      <c r="F53" s="160" t="str">
        <f>'Proprietà Modello'!I48</f>
        <v>kWh/m²</v>
      </c>
      <c r="G53" s="481"/>
      <c r="H53" s="109"/>
      <c r="I53" s="109" t="s">
        <v>779</v>
      </c>
      <c r="J53" s="109"/>
      <c r="K53" s="109" t="s">
        <v>779</v>
      </c>
      <c r="L53" s="109" t="s">
        <v>779</v>
      </c>
      <c r="M53" s="109" t="s">
        <v>779</v>
      </c>
      <c r="N53" s="108" t="s">
        <v>779</v>
      </c>
      <c r="O53" s="109" t="s">
        <v>779</v>
      </c>
      <c r="P53" s="92"/>
      <c r="Q53" s="92"/>
      <c r="R53" s="92"/>
      <c r="S53" s="92"/>
      <c r="T53" s="92"/>
    </row>
    <row r="54" spans="1:20" ht="15" customHeight="1" x14ac:dyDescent="0.25">
      <c r="A54" s="149" t="str">
        <f>'Proprietà Modello'!E49</f>
        <v>Fabbricato</v>
      </c>
      <c r="B54" s="106" t="s">
        <v>155</v>
      </c>
      <c r="C54" s="114" t="str">
        <f>'Proprietà Modello'!F49</f>
        <v>FabbricatoDatiEnergetici</v>
      </c>
      <c r="D54" s="115" t="str">
        <f>'Proprietà Modello'!G49</f>
        <v>FA_TER_EDEQ: Indice di prestazione termica utile riscaldamento</v>
      </c>
      <c r="E54" s="115" t="str">
        <f>'Proprietà Modello'!H49</f>
        <v>IfcReal</v>
      </c>
      <c r="F54" s="161" t="str">
        <f>'Proprietà Modello'!I49</f>
        <v>kWh/m²</v>
      </c>
      <c r="G54" s="513"/>
      <c r="H54" s="510"/>
      <c r="I54" s="116"/>
      <c r="J54" s="116" t="s">
        <v>779</v>
      </c>
      <c r="K54" s="109" t="s">
        <v>779</v>
      </c>
      <c r="L54" s="109" t="s">
        <v>779</v>
      </c>
      <c r="M54" s="109" t="s">
        <v>779</v>
      </c>
      <c r="N54" s="118" t="s">
        <v>779</v>
      </c>
      <c r="O54" s="116" t="s">
        <v>779</v>
      </c>
      <c r="P54" s="92"/>
      <c r="Q54" s="92"/>
      <c r="R54" s="92"/>
      <c r="S54" s="92"/>
      <c r="T54" s="92"/>
    </row>
    <row r="55" spans="1:20" ht="15" hidden="1" customHeight="1" x14ac:dyDescent="0.25">
      <c r="A55" s="147" t="str">
        <f>'Proprietà Modello'!E50</f>
        <v>Fabbricato</v>
      </c>
      <c r="B55" s="106" t="s">
        <v>155</v>
      </c>
      <c r="C55" s="106" t="str">
        <f>'Proprietà Modello'!F50</f>
        <v>FabbricatoDatiEnergetici</v>
      </c>
      <c r="D55" s="107" t="str">
        <f>'Proprietà Modello'!G50</f>
        <v>PR_ACS: Efficienza globale stagionale</v>
      </c>
      <c r="E55" s="107" t="str">
        <f>'Proprietà Modello'!H50</f>
        <v>IfcReal</v>
      </c>
      <c r="F55" s="159" t="str">
        <f>'Proprietà Modello'!I50</f>
        <v>ηW,tot</v>
      </c>
      <c r="G55" s="481"/>
      <c r="H55" s="121"/>
      <c r="I55" s="109"/>
      <c r="J55" s="121"/>
      <c r="K55" s="120"/>
      <c r="L55" s="120"/>
      <c r="M55" s="120"/>
      <c r="N55" s="120" t="s">
        <v>779</v>
      </c>
      <c r="O55" s="121" t="s">
        <v>779</v>
      </c>
      <c r="P55" s="92"/>
      <c r="Q55" s="92"/>
      <c r="R55" s="92"/>
      <c r="S55" s="92"/>
      <c r="T55" s="92"/>
    </row>
    <row r="56" spans="1:20" ht="15" hidden="1" customHeight="1" x14ac:dyDescent="0.25">
      <c r="A56" s="148" t="str">
        <f>'Proprietà Modello'!E51</f>
        <v>Fabbricato</v>
      </c>
      <c r="B56" s="106" t="s">
        <v>155</v>
      </c>
      <c r="C56" s="112" t="str">
        <f>'Proprietà Modello'!F51</f>
        <v>FabbricatoDatiEnergetici</v>
      </c>
      <c r="D56" s="113" t="str">
        <f>'Proprietà Modello'!G51</f>
        <v xml:space="preserve">PR_ACS: Indice di prestazione non rinnovabile	</v>
      </c>
      <c r="E56" s="113" t="str">
        <f>'Proprietà Modello'!H51</f>
        <v>IfcReal</v>
      </c>
      <c r="F56" s="160" t="str">
        <f>'Proprietà Modello'!I51</f>
        <v>kWh/m²</v>
      </c>
      <c r="G56" s="481"/>
      <c r="H56" s="109"/>
      <c r="I56" s="109" t="s">
        <v>779</v>
      </c>
      <c r="J56" s="109"/>
      <c r="K56" s="108"/>
      <c r="L56" s="108"/>
      <c r="M56" s="108"/>
      <c r="N56" s="108" t="s">
        <v>779</v>
      </c>
      <c r="O56" s="109" t="s">
        <v>779</v>
      </c>
      <c r="P56" s="92"/>
      <c r="Q56" s="92"/>
      <c r="R56" s="92"/>
      <c r="S56" s="92"/>
      <c r="T56" s="92"/>
    </row>
    <row r="57" spans="1:20" ht="15" hidden="1" customHeight="1" x14ac:dyDescent="0.25">
      <c r="A57" s="148" t="str">
        <f>'Proprietà Modello'!E52</f>
        <v>Fabbricato</v>
      </c>
      <c r="B57" s="106" t="s">
        <v>155</v>
      </c>
      <c r="C57" s="112" t="str">
        <f>'Proprietà Modello'!F52</f>
        <v>FabbricatoDatiEnergetici</v>
      </c>
      <c r="D57" s="113" t="str">
        <f>'Proprietà Modello'!G52</f>
        <v>PR_ACS: Indice di prestazione rinnovabile</v>
      </c>
      <c r="E57" s="113" t="str">
        <f>'Proprietà Modello'!H52</f>
        <v>IfcReal</v>
      </c>
      <c r="F57" s="160" t="str">
        <f>'Proprietà Modello'!I52</f>
        <v>kWh/m²</v>
      </c>
      <c r="G57" s="481"/>
      <c r="H57" s="109"/>
      <c r="I57" s="109"/>
      <c r="J57" s="109"/>
      <c r="K57" s="108"/>
      <c r="L57" s="108"/>
      <c r="M57" s="108"/>
      <c r="N57" s="108" t="s">
        <v>779</v>
      </c>
      <c r="O57" s="109" t="s">
        <v>779</v>
      </c>
      <c r="P57" s="92"/>
      <c r="Q57" s="92"/>
      <c r="R57" s="92"/>
      <c r="S57" s="92"/>
      <c r="T57" s="92"/>
    </row>
    <row r="58" spans="1:20" ht="15" hidden="1" customHeight="1" x14ac:dyDescent="0.25">
      <c r="A58" s="149" t="str">
        <f>'Proprietà Modello'!E53</f>
        <v>Fabbricato</v>
      </c>
      <c r="B58" s="106" t="s">
        <v>155</v>
      </c>
      <c r="C58" s="114" t="str">
        <f>'Proprietà Modello'!F53</f>
        <v>FabbricatoDatiEnergetici</v>
      </c>
      <c r="D58" s="115" t="str">
        <f>'Proprietà Modello'!G53</f>
        <v>PR_ACS: Indice di prestazione totale</v>
      </c>
      <c r="E58" s="115" t="str">
        <f>'Proprietà Modello'!H53</f>
        <v>IfcReal</v>
      </c>
      <c r="F58" s="161" t="str">
        <f>'Proprietà Modello'!I53</f>
        <v>kWh/m²</v>
      </c>
      <c r="G58" s="513"/>
      <c r="H58" s="116"/>
      <c r="I58" s="116"/>
      <c r="J58" s="109"/>
      <c r="K58" s="118"/>
      <c r="L58" s="118"/>
      <c r="M58" s="118"/>
      <c r="N58" s="118" t="s">
        <v>779</v>
      </c>
      <c r="O58" s="116" t="s">
        <v>779</v>
      </c>
      <c r="P58" s="92"/>
      <c r="Q58" s="92"/>
      <c r="R58" s="92"/>
      <c r="S58" s="92"/>
      <c r="T58" s="92"/>
    </row>
    <row r="59" spans="1:20" ht="15" hidden="1" customHeight="1" x14ac:dyDescent="0.25">
      <c r="A59" s="147" t="str">
        <f>'Proprietà Modello'!E54</f>
        <v>Fabbricato</v>
      </c>
      <c r="B59" s="106" t="s">
        <v>155</v>
      </c>
      <c r="C59" s="106" t="str">
        <f>'Proprietà Modello'!F54</f>
        <v>FabbricatoDatiEnergetici</v>
      </c>
      <c r="D59" s="107" t="str">
        <f>'Proprietà Modello'!G54</f>
        <v>PR_ACS: Quota rinnovabile</v>
      </c>
      <c r="E59" s="107" t="str">
        <f>'Proprietà Modello'!H54</f>
        <v>IfcReal</v>
      </c>
      <c r="F59" s="159" t="str">
        <f>'Proprietà Modello'!I54</f>
        <v>QR,W</v>
      </c>
      <c r="G59" s="481"/>
      <c r="H59" s="121"/>
      <c r="I59" s="121"/>
      <c r="J59" s="121"/>
      <c r="K59" s="120"/>
      <c r="L59" s="120"/>
      <c r="M59" s="120"/>
      <c r="N59" s="120" t="s">
        <v>779</v>
      </c>
      <c r="O59" s="121" t="s">
        <v>779</v>
      </c>
      <c r="P59" s="92"/>
      <c r="Q59" s="92"/>
      <c r="R59" s="92"/>
      <c r="S59" s="92"/>
      <c r="T59" s="92"/>
    </row>
    <row r="60" spans="1:20" ht="15" hidden="1" customHeight="1" x14ac:dyDescent="0.25">
      <c r="A60" s="149" t="str">
        <f>'Proprietà Modello'!E55</f>
        <v>Fabbricato</v>
      </c>
      <c r="B60" s="106" t="s">
        <v>155</v>
      </c>
      <c r="C60" s="114" t="str">
        <f>'Proprietà Modello'!F55</f>
        <v>FabbricatoDatiEnergetici</v>
      </c>
      <c r="D60" s="115" t="str">
        <f>'Proprietà Modello'!G55</f>
        <v>PR_ACS_EDEQ: Efficienza globale stagionale</v>
      </c>
      <c r="E60" s="115" t="str">
        <f>'Proprietà Modello'!H55</f>
        <v>IfcReal</v>
      </c>
      <c r="F60" s="161" t="str">
        <f>'Proprietà Modello'!I55</f>
        <v>ηW,tot</v>
      </c>
      <c r="G60" s="513"/>
      <c r="H60" s="116"/>
      <c r="I60" s="116"/>
      <c r="J60" s="116"/>
      <c r="K60" s="118"/>
      <c r="L60" s="118"/>
      <c r="M60" s="118"/>
      <c r="N60" s="118" t="s">
        <v>779</v>
      </c>
      <c r="O60" s="116" t="s">
        <v>779</v>
      </c>
      <c r="P60" s="92"/>
      <c r="Q60" s="92"/>
      <c r="R60" s="92"/>
      <c r="S60" s="92"/>
      <c r="T60" s="92"/>
    </row>
    <row r="61" spans="1:20" ht="15" x14ac:dyDescent="0.25">
      <c r="A61" s="147" t="str">
        <f>'Proprietà Modello'!E56</f>
        <v>Fabbricato</v>
      </c>
      <c r="B61" s="106" t="s">
        <v>155</v>
      </c>
      <c r="C61" s="106" t="str">
        <f>'Proprietà Modello'!F56</f>
        <v>FabbricatoDatiEnergetici</v>
      </c>
      <c r="D61" s="156" t="str">
        <f>'Proprietà Modello'!G56</f>
        <v>PR_ACS_EDEQ: Indice di prestazione non rinnovabile</v>
      </c>
      <c r="E61" s="147" t="str">
        <f>'Proprietà Modello'!H56</f>
        <v>IfcReal</v>
      </c>
      <c r="F61" s="159" t="str">
        <f>'Proprietà Modello'!I56</f>
        <v>kWh/m²</v>
      </c>
      <c r="G61" s="481"/>
      <c r="H61" s="109" t="s">
        <v>779</v>
      </c>
      <c r="I61" s="481"/>
      <c r="J61" s="109"/>
      <c r="K61" s="121" t="s">
        <v>779</v>
      </c>
      <c r="L61" s="121" t="s">
        <v>779</v>
      </c>
      <c r="M61" s="121" t="s">
        <v>779</v>
      </c>
      <c r="N61" s="120" t="s">
        <v>779</v>
      </c>
      <c r="O61" s="121" t="s">
        <v>779</v>
      </c>
      <c r="P61" s="92"/>
      <c r="Q61" s="92"/>
      <c r="R61" s="92"/>
      <c r="S61" s="92"/>
      <c r="T61" s="92"/>
    </row>
    <row r="62" spans="1:20" ht="15" x14ac:dyDescent="0.25">
      <c r="A62" s="148" t="str">
        <f>'Proprietà Modello'!E57</f>
        <v>Fabbricato</v>
      </c>
      <c r="B62" s="106" t="s">
        <v>155</v>
      </c>
      <c r="C62" s="112" t="str">
        <f>'Proprietà Modello'!F57</f>
        <v>FabbricatoDatiEnergetici</v>
      </c>
      <c r="D62" s="157" t="str">
        <f>'Proprietà Modello'!G57</f>
        <v>PR_ACS_EDEQ: Indice di prestazione rinnovabile</v>
      </c>
      <c r="E62" s="148" t="str">
        <f>'Proprietà Modello'!H57</f>
        <v>IfcReal</v>
      </c>
      <c r="F62" s="160" t="str">
        <f>'Proprietà Modello'!I57</f>
        <v>kWh/m²</v>
      </c>
      <c r="G62" s="481"/>
      <c r="H62" s="109"/>
      <c r="I62" s="109"/>
      <c r="J62" s="109" t="s">
        <v>779</v>
      </c>
      <c r="K62" s="109"/>
      <c r="L62" s="109" t="s">
        <v>779</v>
      </c>
      <c r="M62" s="109" t="s">
        <v>779</v>
      </c>
      <c r="N62" s="108" t="s">
        <v>779</v>
      </c>
      <c r="O62" s="109" t="s">
        <v>779</v>
      </c>
      <c r="P62" s="92"/>
      <c r="Q62" s="92"/>
      <c r="R62" s="92"/>
      <c r="S62" s="92"/>
      <c r="T62" s="92"/>
    </row>
    <row r="63" spans="1:20" ht="15" x14ac:dyDescent="0.25">
      <c r="A63" s="148" t="str">
        <f>'Proprietà Modello'!E58</f>
        <v>Fabbricato</v>
      </c>
      <c r="B63" s="106" t="s">
        <v>155</v>
      </c>
      <c r="C63" s="112" t="str">
        <f>'Proprietà Modello'!F58</f>
        <v>FabbricatoDatiEnergetici</v>
      </c>
      <c r="D63" s="157" t="str">
        <f>'Proprietà Modello'!G58</f>
        <v>PR_ACS_EDEQ: Indice di prestazione totale</v>
      </c>
      <c r="E63" s="148" t="str">
        <f>'Proprietà Modello'!H58</f>
        <v>IfcReal</v>
      </c>
      <c r="F63" s="160" t="str">
        <f>'Proprietà Modello'!I58</f>
        <v>kWh/m²</v>
      </c>
      <c r="G63" s="481"/>
      <c r="H63" s="109"/>
      <c r="I63" s="109"/>
      <c r="J63" s="109" t="s">
        <v>779</v>
      </c>
      <c r="K63" s="109"/>
      <c r="L63" s="109" t="s">
        <v>779</v>
      </c>
      <c r="M63" s="109" t="s">
        <v>779</v>
      </c>
      <c r="N63" s="108" t="s">
        <v>779</v>
      </c>
      <c r="O63" s="109" t="s">
        <v>779</v>
      </c>
      <c r="P63" s="92"/>
      <c r="Q63" s="92"/>
      <c r="R63" s="92"/>
      <c r="S63" s="92"/>
      <c r="T63" s="92"/>
    </row>
    <row r="64" spans="1:20" ht="15" x14ac:dyDescent="0.25">
      <c r="A64" s="148" t="str">
        <f>'Proprietà Modello'!E59</f>
        <v>Fabbricato</v>
      </c>
      <c r="B64" s="106" t="s">
        <v>155</v>
      </c>
      <c r="C64" s="112" t="str">
        <f>'Proprietà Modello'!F59</f>
        <v>FabbricatoDatiEnergetici</v>
      </c>
      <c r="D64" s="157" t="str">
        <f>'Proprietà Modello'!G59</f>
        <v>PR_ACS_EDEQ: Quota rinnovabile</v>
      </c>
      <c r="E64" s="148" t="str">
        <f>'Proprietà Modello'!H59</f>
        <v>IfcReal</v>
      </c>
      <c r="F64" s="160" t="str">
        <f>'Proprietà Modello'!I59</f>
        <v>QR,W</v>
      </c>
      <c r="G64" s="108"/>
      <c r="H64" s="109"/>
      <c r="I64" s="481"/>
      <c r="J64" s="109" t="s">
        <v>779</v>
      </c>
      <c r="K64" s="109"/>
      <c r="L64" s="109" t="s">
        <v>779</v>
      </c>
      <c r="M64" s="109" t="s">
        <v>779</v>
      </c>
      <c r="N64" s="108" t="s">
        <v>779</v>
      </c>
      <c r="O64" s="109" t="s">
        <v>779</v>
      </c>
      <c r="P64" s="92"/>
      <c r="Q64" s="92"/>
      <c r="R64" s="92"/>
      <c r="S64" s="92"/>
      <c r="T64" s="92"/>
    </row>
    <row r="65" spans="1:20" ht="15" x14ac:dyDescent="0.25">
      <c r="A65" s="148" t="str">
        <f>'Proprietà Modello'!E60</f>
        <v>Fabbricato</v>
      </c>
      <c r="B65" s="106" t="s">
        <v>155</v>
      </c>
      <c r="C65" s="112" t="str">
        <f>'Proprietà Modello'!F60</f>
        <v>FabbricatoDatiQualitativi</v>
      </c>
      <c r="D65" s="157" t="str">
        <f>'Proprietà Modello'!G60</f>
        <v>AccessibilitaDisabili</v>
      </c>
      <c r="E65" s="148" t="str">
        <f>'Proprietà Modello'!H60</f>
        <v>IfcBoolean</v>
      </c>
      <c r="F65" s="160" t="str">
        <f>'Proprietà Modello'!I60</f>
        <v>N.A.</v>
      </c>
      <c r="G65" s="108"/>
      <c r="H65" s="109"/>
      <c r="I65" s="481"/>
      <c r="J65" s="109" t="s">
        <v>779</v>
      </c>
      <c r="K65" s="109"/>
      <c r="L65" s="109" t="s">
        <v>779</v>
      </c>
      <c r="M65" s="109" t="s">
        <v>779</v>
      </c>
      <c r="N65" s="108" t="s">
        <v>779</v>
      </c>
      <c r="O65" s="109" t="s">
        <v>779</v>
      </c>
      <c r="P65" s="92"/>
      <c r="Q65" s="92"/>
      <c r="R65" s="92"/>
      <c r="S65" s="92"/>
      <c r="T65" s="92"/>
    </row>
    <row r="66" spans="1:20" ht="15" x14ac:dyDescent="0.25">
      <c r="A66" s="148" t="str">
        <f>'Proprietà Modello'!E61</f>
        <v>Fabbricato</v>
      </c>
      <c r="B66" s="106" t="s">
        <v>155</v>
      </c>
      <c r="C66" s="112" t="str">
        <f>'Proprietà Modello'!F61</f>
        <v>FabbricatoDatiQualitativi</v>
      </c>
      <c r="D66" s="157" t="str">
        <f>'Proprietà Modello'!G61</f>
        <v>AnnoProgettazione</v>
      </c>
      <c r="E66" s="148" t="str">
        <f>'Proprietà Modello'!H61</f>
        <v>IfcInteger</v>
      </c>
      <c r="F66" s="160" t="str">
        <f>'Proprietà Modello'!I61</f>
        <v>N.A.</v>
      </c>
      <c r="G66" s="108"/>
      <c r="H66" s="109"/>
      <c r="I66" s="481"/>
      <c r="J66" s="109" t="s">
        <v>779</v>
      </c>
      <c r="K66" s="109"/>
      <c r="L66" s="109" t="s">
        <v>779</v>
      </c>
      <c r="M66" s="109" t="s">
        <v>779</v>
      </c>
      <c r="N66" s="108" t="s">
        <v>779</v>
      </c>
      <c r="O66" s="109" t="s">
        <v>779</v>
      </c>
      <c r="P66" s="92"/>
      <c r="Q66" s="92"/>
      <c r="R66" s="92"/>
      <c r="S66" s="92"/>
      <c r="T66" s="92"/>
    </row>
    <row r="67" spans="1:20" ht="15" x14ac:dyDescent="0.25">
      <c r="A67" s="148" t="str">
        <f>'Proprietà Modello'!E62</f>
        <v>Fabbricato</v>
      </c>
      <c r="B67" s="106" t="s">
        <v>155</v>
      </c>
      <c r="C67" s="112" t="str">
        <f>'Proprietà Modello'!F62</f>
        <v>FabbricatoDatiQualitativi</v>
      </c>
      <c r="D67" s="157" t="str">
        <f>'Proprietà Modello'!G62</f>
        <v>AnnoRealizzazione</v>
      </c>
      <c r="E67" s="148" t="str">
        <f>'Proprietà Modello'!H62</f>
        <v>IfcInteger</v>
      </c>
      <c r="F67" s="160" t="str">
        <f>'Proprietà Modello'!I62</f>
        <v>N.A.</v>
      </c>
      <c r="G67" s="108"/>
      <c r="H67" s="109"/>
      <c r="I67" s="481"/>
      <c r="J67" s="109" t="s">
        <v>779</v>
      </c>
      <c r="K67" s="109"/>
      <c r="L67" s="109" t="s">
        <v>779</v>
      </c>
      <c r="M67" s="109" t="s">
        <v>779</v>
      </c>
      <c r="N67" s="108" t="s">
        <v>779</v>
      </c>
      <c r="O67" s="109" t="s">
        <v>779</v>
      </c>
      <c r="P67" s="92"/>
      <c r="Q67" s="92"/>
      <c r="R67" s="92"/>
      <c r="S67" s="92"/>
      <c r="T67" s="92"/>
    </row>
    <row r="68" spans="1:20" ht="15" x14ac:dyDescent="0.25">
      <c r="A68" s="148" t="str">
        <f>'Proprietà Modello'!E63</f>
        <v>Fabbricato</v>
      </c>
      <c r="B68" s="106" t="s">
        <v>155</v>
      </c>
      <c r="C68" s="112" t="str">
        <f>'Proprietà Modello'!F63</f>
        <v>FabbricatoDatiQualitativi</v>
      </c>
      <c r="D68" s="157" t="str">
        <f>'Proprietà Modello'!G63</f>
        <v>AttualmenteUtilizzato</v>
      </c>
      <c r="E68" s="148" t="str">
        <f>'Proprietà Modello'!H63</f>
        <v>IfcBoolean</v>
      </c>
      <c r="F68" s="160" t="str">
        <f>'Proprietà Modello'!I63</f>
        <v>N.A.</v>
      </c>
      <c r="G68" s="108"/>
      <c r="H68" s="109"/>
      <c r="I68" s="481"/>
      <c r="J68" s="109" t="s">
        <v>779</v>
      </c>
      <c r="K68" s="109"/>
      <c r="L68" s="109" t="s">
        <v>779</v>
      </c>
      <c r="M68" s="109" t="s">
        <v>779</v>
      </c>
      <c r="N68" s="108" t="s">
        <v>779</v>
      </c>
      <c r="O68" s="109" t="s">
        <v>779</v>
      </c>
      <c r="P68" s="92"/>
      <c r="Q68" s="92"/>
      <c r="R68" s="92"/>
      <c r="S68" s="92"/>
      <c r="T68" s="92"/>
    </row>
    <row r="69" spans="1:20" ht="15" x14ac:dyDescent="0.25">
      <c r="A69" s="148" t="str">
        <f>'Proprietà Modello'!E64</f>
        <v>Fabbricato</v>
      </c>
      <c r="B69" s="106" t="s">
        <v>155</v>
      </c>
      <c r="C69" s="112" t="str">
        <f>'Proprietà Modello'!F64</f>
        <v>FabbricatoDatiQualitativi</v>
      </c>
      <c r="D69" s="157" t="str">
        <f>'Proprietà Modello'!G64</f>
        <v>ImmobileCieloTerra</v>
      </c>
      <c r="E69" s="148" t="str">
        <f>'Proprietà Modello'!H64</f>
        <v>IfcBoolean</v>
      </c>
      <c r="F69" s="160" t="str">
        <f>'Proprietà Modello'!I64</f>
        <v>N.A.</v>
      </c>
      <c r="G69" s="108"/>
      <c r="H69" s="109"/>
      <c r="I69" s="481"/>
      <c r="J69" s="109" t="s">
        <v>779</v>
      </c>
      <c r="K69" s="109"/>
      <c r="L69" s="109" t="s">
        <v>779</v>
      </c>
      <c r="M69" s="109" t="s">
        <v>779</v>
      </c>
      <c r="N69" s="108" t="s">
        <v>779</v>
      </c>
      <c r="O69" s="109" t="s">
        <v>779</v>
      </c>
      <c r="P69" s="92"/>
      <c r="Q69" s="92"/>
      <c r="R69" s="92"/>
      <c r="S69" s="92"/>
      <c r="T69" s="92"/>
    </row>
    <row r="70" spans="1:20" ht="15" x14ac:dyDescent="0.25">
      <c r="A70" s="148" t="str">
        <f>'Proprietà Modello'!E65</f>
        <v>Fabbricato</v>
      </c>
      <c r="B70" s="106" t="s">
        <v>155</v>
      </c>
      <c r="C70" s="112" t="str">
        <f>'Proprietà Modello'!F65</f>
        <v>FabbricatoDatiQualitativi</v>
      </c>
      <c r="D70" s="157" t="str">
        <f>'Proprietà Modello'!G65</f>
        <v>PianiFuoriTerra</v>
      </c>
      <c r="E70" s="148" t="str">
        <f>'Proprietà Modello'!H65</f>
        <v>IfcInteger</v>
      </c>
      <c r="F70" s="160" t="str">
        <f>'Proprietà Modello'!I65</f>
        <v>N.A.</v>
      </c>
      <c r="G70" s="108"/>
      <c r="H70" s="109"/>
      <c r="I70" s="481"/>
      <c r="J70" s="109" t="s">
        <v>779</v>
      </c>
      <c r="K70" s="109"/>
      <c r="L70" s="109" t="s">
        <v>779</v>
      </c>
      <c r="M70" s="109" t="s">
        <v>779</v>
      </c>
      <c r="N70" s="108" t="s">
        <v>779</v>
      </c>
      <c r="O70" s="109" t="s">
        <v>779</v>
      </c>
      <c r="P70" s="92"/>
      <c r="Q70" s="92"/>
      <c r="R70" s="92"/>
      <c r="S70" s="92"/>
      <c r="T70" s="92"/>
    </row>
    <row r="71" spans="1:20" ht="15" x14ac:dyDescent="0.25">
      <c r="A71" s="148" t="str">
        <f>'Proprietà Modello'!E66</f>
        <v>Fabbricato</v>
      </c>
      <c r="B71" s="106" t="s">
        <v>155</v>
      </c>
      <c r="C71" s="112" t="str">
        <f>'Proprietà Modello'!F66</f>
        <v>FabbricatoDatiQualitativi</v>
      </c>
      <c r="D71" s="157" t="str">
        <f>'Proprietà Modello'!G66</f>
        <v>PianiInterrati</v>
      </c>
      <c r="E71" s="148" t="str">
        <f>'Proprietà Modello'!H66</f>
        <v>IfcInteger</v>
      </c>
      <c r="F71" s="160" t="str">
        <f>'Proprietà Modello'!I66</f>
        <v>N.A.</v>
      </c>
      <c r="G71" s="108"/>
      <c r="H71" s="109"/>
      <c r="I71" s="481"/>
      <c r="J71" s="109" t="s">
        <v>779</v>
      </c>
      <c r="K71" s="109"/>
      <c r="L71" s="109" t="s">
        <v>779</v>
      </c>
      <c r="M71" s="109" t="s">
        <v>779</v>
      </c>
      <c r="N71" s="108" t="s">
        <v>779</v>
      </c>
      <c r="O71" s="109" t="s">
        <v>779</v>
      </c>
      <c r="P71" s="92"/>
      <c r="Q71" s="92"/>
      <c r="R71" s="92"/>
      <c r="S71" s="92"/>
      <c r="T71" s="92"/>
    </row>
    <row r="72" spans="1:20" ht="15" x14ac:dyDescent="0.25">
      <c r="A72" s="148" t="str">
        <f>'Proprietà Modello'!E67</f>
        <v>Fabbricato</v>
      </c>
      <c r="B72" s="106" t="s">
        <v>155</v>
      </c>
      <c r="C72" s="112" t="str">
        <f>'Proprietà Modello'!F67</f>
        <v>FabbricatoDatiQualitativi</v>
      </c>
      <c r="D72" s="157" t="str">
        <f>'Proprietà Modello'!G67</f>
        <v>PianiTotali</v>
      </c>
      <c r="E72" s="148" t="str">
        <f>'Proprietà Modello'!H67</f>
        <v>IfcInteger</v>
      </c>
      <c r="F72" s="160" t="str">
        <f>'Proprietà Modello'!I67</f>
        <v>N.A.</v>
      </c>
      <c r="G72" s="108"/>
      <c r="H72" s="109"/>
      <c r="I72" s="481"/>
      <c r="J72" s="109" t="s">
        <v>779</v>
      </c>
      <c r="K72" s="109"/>
      <c r="L72" s="109" t="s">
        <v>779</v>
      </c>
      <c r="M72" s="109" t="s">
        <v>779</v>
      </c>
      <c r="N72" s="108" t="s">
        <v>779</v>
      </c>
      <c r="O72" s="109" t="s">
        <v>779</v>
      </c>
      <c r="P72" s="92"/>
      <c r="Q72" s="92"/>
      <c r="R72" s="92"/>
      <c r="S72" s="92"/>
      <c r="T72" s="92"/>
    </row>
    <row r="73" spans="1:20" ht="15" x14ac:dyDescent="0.25">
      <c r="A73" s="148" t="str">
        <f>'Proprietà Modello'!E68</f>
        <v>Fabbricato</v>
      </c>
      <c r="B73" s="106" t="s">
        <v>155</v>
      </c>
      <c r="C73" s="112" t="str">
        <f>'Proprietà Modello'!F68</f>
        <v>FabbricatoDatiQualitativi</v>
      </c>
      <c r="D73" s="157" t="str">
        <f>'Proprietà Modello'!G68</f>
        <v>TipologiaEdilizia</v>
      </c>
      <c r="E73" s="148" t="str">
        <f>'Proprietà Modello'!H68</f>
        <v>IfcText</v>
      </c>
      <c r="F73" s="160" t="str">
        <f>'Proprietà Modello'!I68</f>
        <v>N.A.</v>
      </c>
      <c r="G73" s="108"/>
      <c r="H73" s="109"/>
      <c r="I73" s="481"/>
      <c r="J73" s="109" t="s">
        <v>779</v>
      </c>
      <c r="K73" s="109"/>
      <c r="L73" s="109" t="s">
        <v>779</v>
      </c>
      <c r="M73" s="109" t="s">
        <v>779</v>
      </c>
      <c r="N73" s="108" t="s">
        <v>779</v>
      </c>
      <c r="O73" s="109" t="s">
        <v>779</v>
      </c>
      <c r="P73" s="92"/>
      <c r="Q73" s="92"/>
      <c r="R73" s="92"/>
      <c r="S73" s="92"/>
      <c r="T73" s="92"/>
    </row>
    <row r="74" spans="1:20" ht="15" x14ac:dyDescent="0.25">
      <c r="A74" s="148" t="str">
        <f>'Proprietà Modello'!E69</f>
        <v>Fabbricato</v>
      </c>
      <c r="B74" s="106" t="s">
        <v>155</v>
      </c>
      <c r="C74" s="112" t="str">
        <f>'Proprietà Modello'!F69</f>
        <v>FabbricatoDatiQuantitativi</v>
      </c>
      <c r="D74" s="157" t="str">
        <f>'Proprietà Modello'!G69</f>
        <v>SupCalpestabile</v>
      </c>
      <c r="E74" s="148" t="str">
        <f>'Proprietà Modello'!H69</f>
        <v>IfcReal</v>
      </c>
      <c r="F74" s="160" t="str">
        <f>'Proprietà Modello'!I69</f>
        <v>m2</v>
      </c>
      <c r="G74" s="108"/>
      <c r="H74" s="109"/>
      <c r="I74" s="481"/>
      <c r="J74" s="109" t="s">
        <v>779</v>
      </c>
      <c r="K74" s="109"/>
      <c r="L74" s="109" t="s">
        <v>779</v>
      </c>
      <c r="M74" s="109" t="s">
        <v>779</v>
      </c>
      <c r="N74" s="108" t="s">
        <v>779</v>
      </c>
      <c r="O74" s="109" t="s">
        <v>779</v>
      </c>
      <c r="P74" s="92"/>
      <c r="Q74" s="92"/>
      <c r="R74" s="92"/>
      <c r="S74" s="92"/>
      <c r="T74" s="92"/>
    </row>
    <row r="75" spans="1:20" ht="15" x14ac:dyDescent="0.25">
      <c r="A75" s="148" t="str">
        <f>'Proprietà Modello'!E70</f>
        <v>Fabbricato</v>
      </c>
      <c r="B75" s="106" t="s">
        <v>155</v>
      </c>
      <c r="C75" s="112" t="str">
        <f>'Proprietà Modello'!F70</f>
        <v>FabbricatoDatiQuantitativi</v>
      </c>
      <c r="D75" s="157" t="str">
        <f>'Proprietà Modello'!G70</f>
        <v>SupCoperta</v>
      </c>
      <c r="E75" s="148" t="str">
        <f>'Proprietà Modello'!H70</f>
        <v>IfcReal</v>
      </c>
      <c r="F75" s="160" t="str">
        <f>'Proprietà Modello'!I70</f>
        <v>m2</v>
      </c>
      <c r="G75" s="108"/>
      <c r="H75" s="109"/>
      <c r="I75" s="481"/>
      <c r="J75" s="109" t="s">
        <v>779</v>
      </c>
      <c r="K75" s="109"/>
      <c r="L75" s="109" t="s">
        <v>779</v>
      </c>
      <c r="M75" s="109" t="s">
        <v>779</v>
      </c>
      <c r="N75" s="108" t="s">
        <v>779</v>
      </c>
      <c r="O75" s="109" t="s">
        <v>779</v>
      </c>
      <c r="P75" s="92"/>
      <c r="Q75" s="92"/>
      <c r="R75" s="92"/>
      <c r="S75" s="92"/>
      <c r="T75" s="92"/>
    </row>
    <row r="76" spans="1:20" ht="15" x14ac:dyDescent="0.25">
      <c r="A76" s="148" t="str">
        <f>'Proprietà Modello'!E71</f>
        <v>Fabbricato</v>
      </c>
      <c r="B76" s="106" t="s">
        <v>155</v>
      </c>
      <c r="C76" s="112" t="str">
        <f>'Proprietà Modello'!F71</f>
        <v>FabbricatoDatiQuantitativi</v>
      </c>
      <c r="D76" s="157" t="str">
        <f>'Proprietà Modello'!G71</f>
        <v>SupLorda</v>
      </c>
      <c r="E76" s="148" t="str">
        <f>'Proprietà Modello'!H71</f>
        <v>IfcReal</v>
      </c>
      <c r="F76" s="160" t="str">
        <f>'Proprietà Modello'!I71</f>
        <v>m2</v>
      </c>
      <c r="G76" s="108"/>
      <c r="H76" s="109"/>
      <c r="I76" s="481"/>
      <c r="J76" s="109" t="s">
        <v>779</v>
      </c>
      <c r="K76" s="109"/>
      <c r="L76" s="109" t="s">
        <v>779</v>
      </c>
      <c r="M76" s="109" t="s">
        <v>779</v>
      </c>
      <c r="N76" s="108" t="s">
        <v>779</v>
      </c>
      <c r="O76" s="109" t="s">
        <v>779</v>
      </c>
      <c r="P76" s="92"/>
      <c r="Q76" s="92"/>
      <c r="R76" s="92"/>
      <c r="S76" s="92"/>
      <c r="T76" s="92"/>
    </row>
    <row r="77" spans="1:20" ht="15" x14ac:dyDescent="0.25">
      <c r="A77" s="148" t="str">
        <f>'Proprietà Modello'!E72</f>
        <v>Fabbricato</v>
      </c>
      <c r="B77" s="106" t="s">
        <v>155</v>
      </c>
      <c r="C77" s="112" t="str">
        <f>'Proprietà Modello'!F72</f>
        <v>FabbricatoDatiQuantitativi</v>
      </c>
      <c r="D77" s="157" t="str">
        <f>'Proprietà Modello'!G72</f>
        <v>SupRiscaldata</v>
      </c>
      <c r="E77" s="148" t="str">
        <f>'Proprietà Modello'!H72</f>
        <v>IfcReal</v>
      </c>
      <c r="F77" s="160" t="str">
        <f>'Proprietà Modello'!I72</f>
        <v>m2</v>
      </c>
      <c r="G77" s="108"/>
      <c r="H77" s="109"/>
      <c r="I77" s="481"/>
      <c r="J77" s="109" t="s">
        <v>779</v>
      </c>
      <c r="K77" s="109"/>
      <c r="L77" s="109" t="s">
        <v>779</v>
      </c>
      <c r="M77" s="109" t="s">
        <v>779</v>
      </c>
      <c r="N77" s="108" t="s">
        <v>779</v>
      </c>
      <c r="O77" s="109" t="s">
        <v>779</v>
      </c>
      <c r="P77" s="92"/>
      <c r="Q77" s="92"/>
      <c r="R77" s="92"/>
      <c r="S77" s="92"/>
      <c r="T77" s="92"/>
    </row>
    <row r="78" spans="1:20" ht="15" x14ac:dyDescent="0.25">
      <c r="A78" s="148" t="str">
        <f>'Proprietà Modello'!E73</f>
        <v>Fabbricato</v>
      </c>
      <c r="B78" s="106" t="s">
        <v>155</v>
      </c>
      <c r="C78" s="112" t="str">
        <f>'Proprietà Modello'!F73</f>
        <v>FabbricatoDatiQuantitativi</v>
      </c>
      <c r="D78" s="157" t="str">
        <f>'Proprietà Modello'!G73</f>
        <v>SupScoperta</v>
      </c>
      <c r="E78" s="148" t="str">
        <f>'Proprietà Modello'!H73</f>
        <v>IfcReal</v>
      </c>
      <c r="F78" s="160" t="str">
        <f>'Proprietà Modello'!I73</f>
        <v>m2</v>
      </c>
      <c r="G78" s="108"/>
      <c r="H78" s="109"/>
      <c r="I78" s="481"/>
      <c r="J78" s="109" t="s">
        <v>779</v>
      </c>
      <c r="K78" s="109"/>
      <c r="L78" s="109" t="s">
        <v>779</v>
      </c>
      <c r="M78" s="109" t="s">
        <v>779</v>
      </c>
      <c r="N78" s="108" t="s">
        <v>779</v>
      </c>
      <c r="O78" s="109" t="s">
        <v>779</v>
      </c>
      <c r="P78" s="92"/>
      <c r="Q78" s="92"/>
      <c r="R78" s="92"/>
      <c r="S78" s="92"/>
      <c r="T78" s="92"/>
    </row>
    <row r="79" spans="1:20" ht="15" x14ac:dyDescent="0.25">
      <c r="A79" s="148" t="str">
        <f>'Proprietà Modello'!E74</f>
        <v>Fabbricato</v>
      </c>
      <c r="B79" s="106" t="s">
        <v>155</v>
      </c>
      <c r="C79" s="112" t="str">
        <f>'Proprietà Modello'!F74</f>
        <v>FabbricatoDatiQuantitativi</v>
      </c>
      <c r="D79" s="157" t="str">
        <f>'Proprietà Modello'!G74</f>
        <v>VolumeLordo</v>
      </c>
      <c r="E79" s="148" t="str">
        <f>'Proprietà Modello'!H74</f>
        <v>IfcReal</v>
      </c>
      <c r="F79" s="160" t="str">
        <f>'Proprietà Modello'!I74</f>
        <v>m3</v>
      </c>
      <c r="G79" s="108"/>
      <c r="H79" s="109"/>
      <c r="I79" s="481"/>
      <c r="J79" s="109" t="s">
        <v>779</v>
      </c>
      <c r="K79" s="109"/>
      <c r="L79" s="109" t="s">
        <v>779</v>
      </c>
      <c r="M79" s="109" t="s">
        <v>779</v>
      </c>
      <c r="N79" s="108" t="s">
        <v>779</v>
      </c>
      <c r="O79" s="109" t="s">
        <v>779</v>
      </c>
      <c r="P79" s="92"/>
      <c r="Q79" s="92"/>
      <c r="R79" s="92"/>
      <c r="S79" s="92"/>
      <c r="T79" s="92"/>
    </row>
    <row r="80" spans="1:20" ht="15" x14ac:dyDescent="0.25">
      <c r="A80" s="148" t="str">
        <f>'Proprietà Modello'!E75</f>
        <v>Fabbricato</v>
      </c>
      <c r="B80" s="106" t="s">
        <v>155</v>
      </c>
      <c r="C80" s="112" t="str">
        <f>'Proprietà Modello'!F75</f>
        <v>FabbricatoDatiQuantitativi</v>
      </c>
      <c r="D80" s="157" t="str">
        <f>'Proprietà Modello'!G75</f>
        <v>VolumeNetto</v>
      </c>
      <c r="E80" s="148" t="str">
        <f>'Proprietà Modello'!H75</f>
        <v>IfcReal</v>
      </c>
      <c r="F80" s="160" t="str">
        <f>'Proprietà Modello'!I75</f>
        <v>m3</v>
      </c>
      <c r="G80" s="108"/>
      <c r="H80" s="109"/>
      <c r="I80" s="481"/>
      <c r="J80" s="109" t="s">
        <v>779</v>
      </c>
      <c r="K80" s="109"/>
      <c r="L80" s="109" t="s">
        <v>779</v>
      </c>
      <c r="M80" s="109" t="s">
        <v>779</v>
      </c>
      <c r="N80" s="108" t="s">
        <v>779</v>
      </c>
      <c r="O80" s="109" t="s">
        <v>779</v>
      </c>
      <c r="P80" s="92"/>
      <c r="Q80" s="92"/>
      <c r="R80" s="92"/>
      <c r="S80" s="92"/>
      <c r="T80" s="92"/>
    </row>
    <row r="81" spans="1:20" ht="15" x14ac:dyDescent="0.25">
      <c r="A81" s="148" t="str">
        <f>'Proprietà Modello'!E76</f>
        <v>Fabbricato</v>
      </c>
      <c r="B81" s="106" t="s">
        <v>155</v>
      </c>
      <c r="C81" s="112" t="str">
        <f>'Proprietà Modello'!F76</f>
        <v>FabbricatoDatiQuantitativi</v>
      </c>
      <c r="D81" s="157" t="str">
        <f>'Proprietà Modello'!G76</f>
        <v>VolumeRiscaldato</v>
      </c>
      <c r="E81" s="148" t="str">
        <f>'Proprietà Modello'!H76</f>
        <v>IfcReal</v>
      </c>
      <c r="F81" s="160" t="str">
        <f>'Proprietà Modello'!I76</f>
        <v>m3</v>
      </c>
      <c r="G81" s="108"/>
      <c r="H81" s="109"/>
      <c r="I81" s="481"/>
      <c r="J81" s="109" t="s">
        <v>779</v>
      </c>
      <c r="K81" s="109"/>
      <c r="L81" s="109" t="s">
        <v>779</v>
      </c>
      <c r="M81" s="109" t="s">
        <v>779</v>
      </c>
      <c r="N81" s="108" t="s">
        <v>779</v>
      </c>
      <c r="O81" s="109" t="s">
        <v>779</v>
      </c>
      <c r="P81" s="92"/>
      <c r="Q81" s="92"/>
      <c r="R81" s="92"/>
      <c r="S81" s="92"/>
      <c r="T81" s="92"/>
    </row>
    <row r="82" spans="1:20" ht="15" x14ac:dyDescent="0.25">
      <c r="A82" s="148" t="str">
        <f>'Proprietà Modello'!E77</f>
        <v>Fabbricato</v>
      </c>
      <c r="B82" s="106" t="s">
        <v>155</v>
      </c>
      <c r="C82" s="112" t="str">
        <f>'Proprietà Modello'!F77</f>
        <v>FabbricatoDatiStrutturali</v>
      </c>
      <c r="D82" s="157" t="str">
        <f>'Proprietà Modello'!G77</f>
        <v>ClasseDiRischioSismico</v>
      </c>
      <c r="E82" s="148" t="str">
        <f>'Proprietà Modello'!H77</f>
        <v>IfcReal</v>
      </c>
      <c r="F82" s="160" t="str">
        <f>'Proprietà Modello'!I77</f>
        <v>N.A.</v>
      </c>
      <c r="G82" s="108"/>
      <c r="H82" s="109"/>
      <c r="I82" s="481"/>
      <c r="J82" s="109" t="s">
        <v>779</v>
      </c>
      <c r="K82" s="109"/>
      <c r="L82" s="109" t="s">
        <v>779</v>
      </c>
      <c r="M82" s="109" t="s">
        <v>779</v>
      </c>
      <c r="N82" s="108" t="s">
        <v>779</v>
      </c>
      <c r="O82" s="109" t="s">
        <v>779</v>
      </c>
      <c r="P82" s="92"/>
      <c r="Q82" s="92"/>
      <c r="R82" s="92"/>
      <c r="S82" s="92"/>
      <c r="T82" s="92"/>
    </row>
    <row r="83" spans="1:20" ht="15" x14ac:dyDescent="0.25">
      <c r="A83" s="148" t="str">
        <f>'Proprietà Modello'!E78</f>
        <v>Fabbricato</v>
      </c>
      <c r="B83" s="106" t="s">
        <v>155</v>
      </c>
      <c r="C83" s="112" t="str">
        <f>'Proprietà Modello'!F78</f>
        <v>FabbricatoDatiStrutturali</v>
      </c>
      <c r="D83" s="157" t="str">
        <f>'Proprietà Modello'!G78</f>
        <v>TecnologiaCostruttiva</v>
      </c>
      <c r="E83" s="148" t="str">
        <f>'Proprietà Modello'!H78</f>
        <v>IfcText</v>
      </c>
      <c r="F83" s="160" t="str">
        <f>'Proprietà Modello'!I78</f>
        <v>N.A.</v>
      </c>
      <c r="G83" s="108"/>
      <c r="H83" s="109"/>
      <c r="I83" s="481"/>
      <c r="J83" s="109" t="s">
        <v>779</v>
      </c>
      <c r="K83" s="109"/>
      <c r="L83" s="109" t="s">
        <v>779</v>
      </c>
      <c r="M83" s="109" t="s">
        <v>779</v>
      </c>
      <c r="N83" s="108" t="s">
        <v>779</v>
      </c>
      <c r="O83" s="109" t="s">
        <v>779</v>
      </c>
      <c r="P83" s="92"/>
      <c r="Q83" s="92"/>
      <c r="R83" s="92"/>
      <c r="S83" s="92"/>
      <c r="T83" s="92"/>
    </row>
    <row r="84" spans="1:20" ht="15" x14ac:dyDescent="0.25">
      <c r="A84" s="148" t="str">
        <f>'Proprietà Modello'!E79</f>
        <v>Fabbricato</v>
      </c>
      <c r="B84" s="106" t="s">
        <v>155</v>
      </c>
      <c r="C84" s="112" t="str">
        <f>'Proprietà Modello'!F79</f>
        <v>FabbricatoDatiStrutturali</v>
      </c>
      <c r="D84" s="157" t="str">
        <f>'Proprietà Modello'!G79</f>
        <v>TipologiaFondazioni</v>
      </c>
      <c r="E84" s="148" t="str">
        <f>'Proprietà Modello'!H79</f>
        <v>IfcText</v>
      </c>
      <c r="F84" s="160" t="str">
        <f>'Proprietà Modello'!I79</f>
        <v>N.A.</v>
      </c>
      <c r="G84" s="108"/>
      <c r="H84" s="109"/>
      <c r="I84" s="481"/>
      <c r="J84" s="109" t="s">
        <v>779</v>
      </c>
      <c r="K84" s="109"/>
      <c r="L84" s="109" t="s">
        <v>779</v>
      </c>
      <c r="M84" s="109" t="s">
        <v>779</v>
      </c>
      <c r="N84" s="108" t="s">
        <v>779</v>
      </c>
      <c r="O84" s="109" t="s">
        <v>779</v>
      </c>
      <c r="P84" s="92"/>
      <c r="Q84" s="92"/>
      <c r="R84" s="92"/>
      <c r="S84" s="92"/>
      <c r="T84" s="92"/>
    </row>
    <row r="85" spans="1:20" ht="15" x14ac:dyDescent="0.25">
      <c r="A85" s="148" t="str">
        <f>'Proprietà Modello'!E80</f>
        <v>Fabbricato</v>
      </c>
      <c r="B85" s="106" t="s">
        <v>155</v>
      </c>
      <c r="C85" s="112" t="str">
        <f>'Proprietà Modello'!F80</f>
        <v>FabbricatoDatiStrutturali</v>
      </c>
      <c r="D85" s="157" t="str">
        <f>'Proprietà Modello'!G80</f>
        <v>TipologiaStrutturale</v>
      </c>
      <c r="E85" s="148" t="str">
        <f>'Proprietà Modello'!H80</f>
        <v>IfcText</v>
      </c>
      <c r="F85" s="160" t="str">
        <f>'Proprietà Modello'!I80</f>
        <v>N.A.</v>
      </c>
      <c r="G85" s="108"/>
      <c r="H85" s="109"/>
      <c r="I85" s="481"/>
      <c r="J85" s="109" t="s">
        <v>779</v>
      </c>
      <c r="K85" s="109"/>
      <c r="L85" s="109" t="s">
        <v>779</v>
      </c>
      <c r="M85" s="109" t="s">
        <v>779</v>
      </c>
      <c r="N85" s="108" t="s">
        <v>779</v>
      </c>
      <c r="O85" s="109" t="s">
        <v>779</v>
      </c>
      <c r="P85" s="92"/>
      <c r="Q85" s="92"/>
      <c r="R85" s="92"/>
      <c r="S85" s="92"/>
      <c r="T85" s="92"/>
    </row>
    <row r="86" spans="1:20" ht="15" x14ac:dyDescent="0.25">
      <c r="A86" s="148" t="str">
        <f>'Proprietà Modello'!E81</f>
        <v>Fabbricato</v>
      </c>
      <c r="B86" s="106" t="s">
        <v>155</v>
      </c>
      <c r="C86" s="112" t="str">
        <f>'Proprietà Modello'!F81</f>
        <v>FabbricatoDocumenti</v>
      </c>
      <c r="D86" s="157" t="str">
        <f>'Proprietà Modello'!G81</f>
        <v>EsitiProveLab</v>
      </c>
      <c r="E86" s="148" t="str">
        <f>'Proprietà Modello'!H81</f>
        <v>IfcText</v>
      </c>
      <c r="F86" s="160" t="str">
        <f>'Proprietà Modello'!I81</f>
        <v>N.A.</v>
      </c>
      <c r="G86" s="108"/>
      <c r="H86" s="109"/>
      <c r="I86" s="481"/>
      <c r="J86" s="109" t="s">
        <v>779</v>
      </c>
      <c r="K86" s="109"/>
      <c r="L86" s="109" t="s">
        <v>779</v>
      </c>
      <c r="M86" s="109" t="s">
        <v>779</v>
      </c>
      <c r="N86" s="108" t="s">
        <v>779</v>
      </c>
      <c r="O86" s="109" t="s">
        <v>779</v>
      </c>
      <c r="P86" s="92"/>
      <c r="Q86" s="92"/>
      <c r="R86" s="92"/>
      <c r="S86" s="92"/>
      <c r="T86" s="92"/>
    </row>
    <row r="87" spans="1:20" ht="15" x14ac:dyDescent="0.25">
      <c r="A87" s="148" t="str">
        <f>'Proprietà Modello'!E82</f>
        <v>Fabbricato</v>
      </c>
      <c r="B87" s="106" t="s">
        <v>155</v>
      </c>
      <c r="C87" s="112" t="str">
        <f>'Proprietà Modello'!F82</f>
        <v>FabbricatoDocumenti</v>
      </c>
      <c r="D87" s="157" t="str">
        <f>'Proprietà Modello'!G82</f>
        <v>EsitiProveSitu</v>
      </c>
      <c r="E87" s="148" t="str">
        <f>'Proprietà Modello'!H82</f>
        <v>IfcText</v>
      </c>
      <c r="F87" s="160" t="str">
        <f>'Proprietà Modello'!I82</f>
        <v>N.A.</v>
      </c>
      <c r="G87" s="108"/>
      <c r="H87" s="109"/>
      <c r="I87" s="481"/>
      <c r="J87" s="109" t="s">
        <v>779</v>
      </c>
      <c r="K87" s="109"/>
      <c r="L87" s="109" t="s">
        <v>779</v>
      </c>
      <c r="M87" s="109" t="s">
        <v>779</v>
      </c>
      <c r="N87" s="108" t="s">
        <v>779</v>
      </c>
      <c r="O87" s="109" t="s">
        <v>779</v>
      </c>
      <c r="P87" s="92"/>
      <c r="Q87" s="92"/>
      <c r="R87" s="92"/>
      <c r="S87" s="92"/>
      <c r="T87" s="92"/>
    </row>
    <row r="88" spans="1:20" ht="15" x14ac:dyDescent="0.25">
      <c r="A88" s="148" t="str">
        <f>'Proprietà Modello'!E83</f>
        <v>Elemento</v>
      </c>
      <c r="B88" s="106" t="s">
        <v>155</v>
      </c>
      <c r="C88" s="112">
        <f>'Proprietà Modello'!F83</f>
        <v>0</v>
      </c>
      <c r="D88" s="157">
        <f>'Proprietà Modello'!G83</f>
        <v>0</v>
      </c>
      <c r="E88" s="148">
        <f>'Proprietà Modello'!H83</f>
        <v>0</v>
      </c>
      <c r="F88" s="160">
        <f>'Proprietà Modello'!I83</f>
        <v>0</v>
      </c>
      <c r="G88" s="108"/>
      <c r="H88" s="109"/>
      <c r="I88" s="481"/>
      <c r="J88" s="109" t="s">
        <v>779</v>
      </c>
      <c r="K88" s="109"/>
      <c r="L88" s="109" t="s">
        <v>779</v>
      </c>
      <c r="M88" s="109" t="s">
        <v>779</v>
      </c>
      <c r="N88" s="108" t="s">
        <v>779</v>
      </c>
      <c r="O88" s="109" t="s">
        <v>779</v>
      </c>
      <c r="P88" s="92"/>
      <c r="Q88" s="92"/>
      <c r="R88" s="92"/>
      <c r="S88" s="92"/>
      <c r="T88" s="92"/>
    </row>
    <row r="89" spans="1:20" ht="25.5" x14ac:dyDescent="0.25">
      <c r="A89" s="148" t="str">
        <f>'Proprietà Modello'!E84</f>
        <v>Elemento</v>
      </c>
      <c r="B89" s="106" t="s">
        <v>155</v>
      </c>
      <c r="C89" s="112" t="str">
        <f>'Proprietà Modello'!F84</f>
        <v>ElementoCodifica</v>
      </c>
      <c r="D89" s="157" t="str">
        <f>'Proprietà Modello'!G84</f>
        <v>ClasseElementoTecnico</v>
      </c>
      <c r="E89" s="148" t="str">
        <f>'Proprietà Modello'!H84</f>
        <v>IfcText</v>
      </c>
      <c r="F89" s="160" t="str">
        <f>'Proprietà Modello'!I84</f>
        <v>N.A.</v>
      </c>
      <c r="G89" s="108"/>
      <c r="H89" s="109"/>
      <c r="I89" s="481"/>
      <c r="J89" s="109" t="s">
        <v>779</v>
      </c>
      <c r="K89" s="109"/>
      <c r="L89" s="109" t="s">
        <v>779</v>
      </c>
      <c r="M89" s="109" t="s">
        <v>779</v>
      </c>
      <c r="N89" s="108" t="s">
        <v>779</v>
      </c>
      <c r="O89" s="109" t="s">
        <v>779</v>
      </c>
      <c r="P89" s="92"/>
      <c r="Q89" s="92"/>
      <c r="R89" s="92"/>
      <c r="S89" s="92"/>
      <c r="T89" s="92"/>
    </row>
    <row r="90" spans="1:20" ht="25.5" x14ac:dyDescent="0.25">
      <c r="A90" s="148" t="str">
        <f>'Proprietà Modello'!E85</f>
        <v>Elemento</v>
      </c>
      <c r="B90" s="106" t="s">
        <v>155</v>
      </c>
      <c r="C90" s="112" t="str">
        <f>'Proprietà Modello'!F85</f>
        <v>ElementoDatiAnagrafici</v>
      </c>
      <c r="D90" s="157" t="str">
        <f>'Proprietà Modello'!G85</f>
        <v>Descrizione</v>
      </c>
      <c r="E90" s="148" t="str">
        <f>'Proprietà Modello'!H85</f>
        <v>IfcText</v>
      </c>
      <c r="F90" s="160" t="str">
        <f>'Proprietà Modello'!I85</f>
        <v>N.A.</v>
      </c>
      <c r="G90" s="108"/>
      <c r="H90" s="109"/>
      <c r="I90" s="481"/>
      <c r="J90" s="109" t="s">
        <v>779</v>
      </c>
      <c r="K90" s="109"/>
      <c r="L90" s="109" t="s">
        <v>779</v>
      </c>
      <c r="M90" s="109" t="s">
        <v>779</v>
      </c>
      <c r="N90" s="108" t="s">
        <v>779</v>
      </c>
      <c r="O90" s="109" t="s">
        <v>779</v>
      </c>
      <c r="P90" s="92"/>
      <c r="Q90" s="92"/>
      <c r="R90" s="92"/>
      <c r="S90" s="92"/>
      <c r="T90" s="92"/>
    </row>
    <row r="91" spans="1:20" ht="15" x14ac:dyDescent="0.25">
      <c r="A91" s="148" t="str">
        <f>'Proprietà Modello'!E86</f>
        <v>Elemento</v>
      </c>
      <c r="B91" s="106" t="s">
        <v>155</v>
      </c>
      <c r="C91" s="112" t="str">
        <f>'Proprietà Modello'!F86</f>
        <v>ElementoDatiAnagrafici</v>
      </c>
      <c r="D91" s="157" t="str">
        <f>'Proprietà Modello'!G86</f>
        <v>Fornitore</v>
      </c>
      <c r="E91" s="148" t="str">
        <f>'Proprietà Modello'!H86</f>
        <v>IfcText</v>
      </c>
      <c r="F91" s="160" t="str">
        <f>'Proprietà Modello'!I86</f>
        <v>N.A.</v>
      </c>
      <c r="G91" s="108"/>
      <c r="H91" s="109"/>
      <c r="I91" s="481"/>
      <c r="J91" s="109" t="s">
        <v>779</v>
      </c>
      <c r="K91" s="109"/>
      <c r="L91" s="109" t="s">
        <v>779</v>
      </c>
      <c r="M91" s="109" t="s">
        <v>779</v>
      </c>
      <c r="N91" s="108" t="s">
        <v>779</v>
      </c>
      <c r="O91" s="109" t="s">
        <v>779</v>
      </c>
      <c r="P91" s="92"/>
      <c r="Q91" s="92"/>
      <c r="R91" s="92"/>
      <c r="S91" s="92"/>
      <c r="T91" s="92"/>
    </row>
    <row r="92" spans="1:20" ht="15" x14ac:dyDescent="0.25">
      <c r="A92" s="148" t="str">
        <f>'Proprietà Modello'!E87</f>
        <v>Elemento</v>
      </c>
      <c r="B92" s="106" t="s">
        <v>155</v>
      </c>
      <c r="C92" s="112" t="str">
        <f>'Proprietà Modello'!F87</f>
        <v>ElementoDatiAnagrafici</v>
      </c>
      <c r="D92" s="157" t="str">
        <f>'Proprietà Modello'!G87</f>
        <v>Installatore</v>
      </c>
      <c r="E92" s="148" t="str">
        <f>'Proprietà Modello'!H87</f>
        <v>IfcText</v>
      </c>
      <c r="F92" s="160" t="str">
        <f>'Proprietà Modello'!I87</f>
        <v>N.A.</v>
      </c>
      <c r="G92" s="108"/>
      <c r="H92" s="109"/>
      <c r="I92" s="481"/>
      <c r="J92" s="109" t="s">
        <v>779</v>
      </c>
      <c r="K92" s="109"/>
      <c r="L92" s="109" t="s">
        <v>779</v>
      </c>
      <c r="M92" s="109" t="s">
        <v>779</v>
      </c>
      <c r="N92" s="108" t="s">
        <v>779</v>
      </c>
      <c r="O92" s="109" t="s">
        <v>779</v>
      </c>
      <c r="P92" s="92"/>
      <c r="Q92" s="92"/>
      <c r="R92" s="92"/>
      <c r="S92" s="92"/>
      <c r="T92" s="92"/>
    </row>
    <row r="93" spans="1:20" ht="15" x14ac:dyDescent="0.25">
      <c r="A93" s="148" t="str">
        <f>'Proprietà Modello'!E88</f>
        <v>Elemento</v>
      </c>
      <c r="B93" s="106" t="s">
        <v>155</v>
      </c>
      <c r="C93" s="112" t="str">
        <f>'Proprietà Modello'!F88</f>
        <v>ElementoDatiAnagrafici</v>
      </c>
      <c r="D93" s="157" t="str">
        <f>'Proprietà Modello'!G88</f>
        <v>Modello</v>
      </c>
      <c r="E93" s="148" t="str">
        <f>'Proprietà Modello'!H88</f>
        <v>IfcText</v>
      </c>
      <c r="F93" s="160" t="str">
        <f>'Proprietà Modello'!I88</f>
        <v>N.A.</v>
      </c>
      <c r="G93" s="108"/>
      <c r="H93" s="109"/>
      <c r="I93" s="481"/>
      <c r="J93" s="109" t="s">
        <v>779</v>
      </c>
      <c r="K93" s="109"/>
      <c r="L93" s="109" t="s">
        <v>779</v>
      </c>
      <c r="M93" s="109" t="s">
        <v>779</v>
      </c>
      <c r="N93" s="108" t="s">
        <v>779</v>
      </c>
      <c r="O93" s="109" t="s">
        <v>779</v>
      </c>
      <c r="P93" s="92"/>
      <c r="Q93" s="92"/>
      <c r="R93" s="92"/>
      <c r="S93" s="92"/>
      <c r="T93" s="92"/>
    </row>
    <row r="94" spans="1:20" ht="15" x14ac:dyDescent="0.25">
      <c r="A94" s="148" t="str">
        <f>'Proprietà Modello'!E89</f>
        <v>Elemento</v>
      </c>
      <c r="B94" s="106" t="s">
        <v>155</v>
      </c>
      <c r="C94" s="112" t="str">
        <f>'Proprietà Modello'!F89</f>
        <v>ElementoDatiAnagrafici</v>
      </c>
      <c r="D94" s="157" t="str">
        <f>'Proprietà Modello'!G89</f>
        <v>NumeroDiSerie</v>
      </c>
      <c r="E94" s="148" t="str">
        <f>'Proprietà Modello'!H89</f>
        <v>IfcText</v>
      </c>
      <c r="F94" s="160" t="str">
        <f>'Proprietà Modello'!I89</f>
        <v>N.A.</v>
      </c>
      <c r="G94" s="108"/>
      <c r="H94" s="109"/>
      <c r="I94" s="481"/>
      <c r="J94" s="109" t="s">
        <v>779</v>
      </c>
      <c r="K94" s="109"/>
      <c r="L94" s="109" t="s">
        <v>779</v>
      </c>
      <c r="M94" s="109" t="s">
        <v>779</v>
      </c>
      <c r="N94" s="108" t="s">
        <v>779</v>
      </c>
      <c r="O94" s="109" t="s">
        <v>779</v>
      </c>
      <c r="P94" s="92"/>
      <c r="Q94" s="92"/>
      <c r="R94" s="92"/>
      <c r="S94" s="92"/>
      <c r="T94" s="92"/>
    </row>
    <row r="95" spans="1:20" ht="15" x14ac:dyDescent="0.25">
      <c r="A95" s="148" t="str">
        <f>'Proprietà Modello'!E90</f>
        <v>Elemento</v>
      </c>
      <c r="B95" s="106" t="s">
        <v>155</v>
      </c>
      <c r="C95" s="112" t="str">
        <f>'Proprietà Modello'!F90</f>
        <v>ElementoDatiAnagrafici</v>
      </c>
      <c r="D95" s="157" t="str">
        <f>'Proprietà Modello'!G90</f>
        <v>Produttore</v>
      </c>
      <c r="E95" s="148" t="str">
        <f>'Proprietà Modello'!H90</f>
        <v>IfcText</v>
      </c>
      <c r="F95" s="160" t="str">
        <f>'Proprietà Modello'!I90</f>
        <v>N.A.</v>
      </c>
      <c r="G95" s="108"/>
      <c r="H95" s="109"/>
      <c r="I95" s="481"/>
      <c r="J95" s="109" t="s">
        <v>779</v>
      </c>
      <c r="K95" s="109"/>
      <c r="L95" s="109" t="s">
        <v>779</v>
      </c>
      <c r="M95" s="109" t="s">
        <v>779</v>
      </c>
      <c r="N95" s="108" t="s">
        <v>779</v>
      </c>
      <c r="O95" s="109" t="s">
        <v>779</v>
      </c>
      <c r="P95" s="92"/>
      <c r="Q95" s="92"/>
      <c r="R95" s="92"/>
      <c r="S95" s="92"/>
      <c r="T95" s="92"/>
    </row>
    <row r="96" spans="1:20" ht="15" x14ac:dyDescent="0.25">
      <c r="A96" s="148" t="str">
        <f>'Proprietà Modello'!E91</f>
        <v>Elemento</v>
      </c>
      <c r="B96" s="106" t="s">
        <v>155</v>
      </c>
      <c r="C96" s="112" t="str">
        <f>'Proprietà Modello'!F91</f>
        <v>ElementoDatiAntincendio</v>
      </c>
      <c r="D96" s="157" t="str">
        <f>'Proprietà Modello'!G91</f>
        <v>ClassePropagazioneFiamma</v>
      </c>
      <c r="E96" s="148" t="str">
        <f>'Proprietà Modello'!H91</f>
        <v>IfcText</v>
      </c>
      <c r="F96" s="160" t="str">
        <f>'Proprietà Modello'!I91</f>
        <v>N.A.</v>
      </c>
      <c r="G96" s="108"/>
      <c r="H96" s="109"/>
      <c r="I96" s="481"/>
      <c r="J96" s="109" t="s">
        <v>779</v>
      </c>
      <c r="K96" s="109"/>
      <c r="L96" s="109" t="s">
        <v>779</v>
      </c>
      <c r="M96" s="109" t="s">
        <v>779</v>
      </c>
      <c r="N96" s="108" t="s">
        <v>779</v>
      </c>
      <c r="O96" s="109" t="s">
        <v>779</v>
      </c>
      <c r="P96" s="92"/>
      <c r="Q96" s="92"/>
      <c r="R96" s="92"/>
      <c r="S96" s="92"/>
      <c r="T96" s="92"/>
    </row>
    <row r="97" spans="1:20" ht="15" x14ac:dyDescent="0.25">
      <c r="A97" s="148" t="str">
        <f>'Proprietà Modello'!E92</f>
        <v>Elemento</v>
      </c>
      <c r="B97" s="106" t="s">
        <v>155</v>
      </c>
      <c r="C97" s="112" t="str">
        <f>'Proprietà Modello'!F92</f>
        <v>ElementoDatiAntincendio</v>
      </c>
      <c r="D97" s="157" t="str">
        <f>'Proprietà Modello'!G92</f>
        <v>Combustibile</v>
      </c>
      <c r="E97" s="148" t="str">
        <f>'Proprietà Modello'!H92</f>
        <v>IfcBoolean</v>
      </c>
      <c r="F97" s="160" t="str">
        <f>'Proprietà Modello'!I92</f>
        <v>N.A.</v>
      </c>
      <c r="G97" s="108"/>
      <c r="H97" s="109"/>
      <c r="I97" s="481"/>
      <c r="J97" s="109" t="s">
        <v>779</v>
      </c>
      <c r="K97" s="109"/>
      <c r="L97" s="109" t="s">
        <v>779</v>
      </c>
      <c r="M97" s="109" t="s">
        <v>779</v>
      </c>
      <c r="N97" s="108" t="s">
        <v>779</v>
      </c>
      <c r="O97" s="109" t="s">
        <v>779</v>
      </c>
      <c r="P97" s="92"/>
      <c r="Q97" s="92"/>
      <c r="R97" s="92"/>
      <c r="S97" s="92"/>
      <c r="T97" s="92"/>
    </row>
    <row r="98" spans="1:20" ht="15" x14ac:dyDescent="0.25">
      <c r="A98" s="148" t="str">
        <f>'Proprietà Modello'!E93</f>
        <v>Elemento</v>
      </c>
      <c r="B98" s="106" t="s">
        <v>155</v>
      </c>
      <c r="C98" s="112" t="str">
        <f>'Proprietà Modello'!F93</f>
        <v>ElementoDatiAntincendio</v>
      </c>
      <c r="D98" s="157" t="str">
        <f>'Proprietà Modello'!G93</f>
        <v>REI</v>
      </c>
      <c r="E98" s="148" t="str">
        <f>'Proprietà Modello'!H93</f>
        <v>IfcInteger</v>
      </c>
      <c r="F98" s="160" t="str">
        <f>'Proprietà Modello'!I93</f>
        <v>N.A.</v>
      </c>
      <c r="G98" s="108"/>
      <c r="H98" s="109"/>
      <c r="I98" s="481"/>
      <c r="J98" s="109" t="s">
        <v>779</v>
      </c>
      <c r="K98" s="109"/>
      <c r="L98" s="109" t="s">
        <v>779</v>
      </c>
      <c r="M98" s="109" t="s">
        <v>779</v>
      </c>
      <c r="N98" s="108" t="s">
        <v>779</v>
      </c>
      <c r="O98" s="109" t="s">
        <v>779</v>
      </c>
      <c r="P98" s="92"/>
      <c r="Q98" s="92"/>
      <c r="R98" s="92"/>
      <c r="S98" s="92"/>
      <c r="T98" s="92"/>
    </row>
    <row r="99" spans="1:20" ht="15" x14ac:dyDescent="0.25">
      <c r="A99" s="148" t="str">
        <f>'Proprietà Modello'!E94</f>
        <v>Elemento</v>
      </c>
      <c r="B99" s="106" t="s">
        <v>155</v>
      </c>
      <c r="C99" s="112" t="str">
        <f>'Proprietà Modello'!F94</f>
        <v>ElementoDatiAntincendio</v>
      </c>
      <c r="D99" s="157" t="str">
        <f>'Proprietà Modello'!G94</f>
        <v>UscitaEmergenza</v>
      </c>
      <c r="E99" s="148" t="str">
        <f>'Proprietà Modello'!H94</f>
        <v>IfcBoolean</v>
      </c>
      <c r="F99" s="160" t="str">
        <f>'Proprietà Modello'!I94</f>
        <v>N.A.</v>
      </c>
      <c r="G99" s="108"/>
      <c r="H99" s="109"/>
      <c r="I99" s="481"/>
      <c r="J99" s="109" t="s">
        <v>779</v>
      </c>
      <c r="K99" s="109"/>
      <c r="L99" s="109" t="s">
        <v>779</v>
      </c>
      <c r="M99" s="109" t="s">
        <v>779</v>
      </c>
      <c r="N99" s="108" t="s">
        <v>779</v>
      </c>
      <c r="O99" s="109" t="s">
        <v>779</v>
      </c>
      <c r="P99" s="92"/>
      <c r="Q99" s="92"/>
      <c r="R99" s="92"/>
      <c r="S99" s="92"/>
      <c r="T99" s="92"/>
    </row>
    <row r="100" spans="1:20" ht="15" x14ac:dyDescent="0.25">
      <c r="A100" s="148" t="str">
        <f>'Proprietà Modello'!E95</f>
        <v>Elemento</v>
      </c>
      <c r="B100" s="106" t="s">
        <v>155</v>
      </c>
      <c r="C100" s="112" t="str">
        <f>'Proprietà Modello'!F95</f>
        <v>ElementoDatiEnergetici</v>
      </c>
      <c r="D100" s="157" t="str">
        <f>'Proprietà Modello'!G95</f>
        <v>ResistenzaTermica</v>
      </c>
      <c r="E100" s="148" t="str">
        <f>'Proprietà Modello'!H95</f>
        <v>IfcReal</v>
      </c>
      <c r="F100" s="160" t="str">
        <f>'Proprietà Modello'!I95</f>
        <v>K/W</v>
      </c>
      <c r="G100" s="108"/>
      <c r="H100" s="109"/>
      <c r="I100" s="481"/>
      <c r="J100" s="109" t="s">
        <v>779</v>
      </c>
      <c r="K100" s="109"/>
      <c r="L100" s="109" t="s">
        <v>779</v>
      </c>
      <c r="M100" s="109" t="s">
        <v>779</v>
      </c>
      <c r="N100" s="108" t="s">
        <v>779</v>
      </c>
      <c r="O100" s="109" t="s">
        <v>779</v>
      </c>
      <c r="P100" s="92"/>
      <c r="Q100" s="92"/>
      <c r="R100" s="92"/>
      <c r="S100" s="92"/>
      <c r="T100" s="92"/>
    </row>
    <row r="101" spans="1:20" ht="15" x14ac:dyDescent="0.25">
      <c r="A101" s="148" t="str">
        <f>'Proprietà Modello'!E96</f>
        <v>Elemento</v>
      </c>
      <c r="B101" s="106" t="s">
        <v>155</v>
      </c>
      <c r="C101" s="112" t="str">
        <f>'Proprietà Modello'!F96</f>
        <v>ElementoDatiEnergetici</v>
      </c>
      <c r="D101" s="157" t="str">
        <f>'Proprietà Modello'!G96</f>
        <v>TrasmittanzaTermica</v>
      </c>
      <c r="E101" s="148" t="str">
        <f>'Proprietà Modello'!H96</f>
        <v>IfcReal</v>
      </c>
      <c r="F101" s="160" t="str">
        <f>'Proprietà Modello'!I96</f>
        <v>W/(m2K)</v>
      </c>
      <c r="G101" s="108"/>
      <c r="H101" s="109"/>
      <c r="I101" s="481"/>
      <c r="J101" s="109" t="s">
        <v>779</v>
      </c>
      <c r="K101" s="109"/>
      <c r="L101" s="109" t="s">
        <v>779</v>
      </c>
      <c r="M101" s="109" t="s">
        <v>779</v>
      </c>
      <c r="N101" s="108" t="s">
        <v>779</v>
      </c>
      <c r="O101" s="109" t="s">
        <v>779</v>
      </c>
      <c r="P101" s="92"/>
      <c r="Q101" s="92"/>
      <c r="R101" s="92"/>
      <c r="S101" s="92"/>
      <c r="T101" s="92"/>
    </row>
    <row r="102" spans="1:20" ht="15" x14ac:dyDescent="0.25">
      <c r="A102" s="148" t="str">
        <f>'Proprietà Modello'!E97</f>
        <v>Elemento</v>
      </c>
      <c r="B102" s="106" t="s">
        <v>155</v>
      </c>
      <c r="C102" s="112" t="str">
        <f>'Proprietà Modello'!F97</f>
        <v>ElementoDatiQualitativi</v>
      </c>
      <c r="D102" s="157" t="str">
        <f>'Proprietà Modello'!G97</f>
        <v>AccessibilitaDisabili</v>
      </c>
      <c r="E102" s="148" t="str">
        <f>'Proprietà Modello'!H97</f>
        <v>IfcBoolean</v>
      </c>
      <c r="F102" s="160" t="str">
        <f>'Proprietà Modello'!I97</f>
        <v>N.A.</v>
      </c>
      <c r="G102" s="108"/>
      <c r="H102" s="109"/>
      <c r="I102" s="481"/>
      <c r="J102" s="109" t="s">
        <v>779</v>
      </c>
      <c r="K102" s="109"/>
      <c r="L102" s="109" t="s">
        <v>779</v>
      </c>
      <c r="M102" s="109" t="s">
        <v>779</v>
      </c>
      <c r="N102" s="108" t="s">
        <v>779</v>
      </c>
      <c r="O102" s="109" t="s">
        <v>779</v>
      </c>
      <c r="P102" s="92"/>
      <c r="Q102" s="92"/>
      <c r="R102" s="92"/>
      <c r="S102" s="92"/>
      <c r="T102" s="92"/>
    </row>
    <row r="103" spans="1:20" ht="15" x14ac:dyDescent="0.25">
      <c r="A103" s="148" t="str">
        <f>'Proprietà Modello'!E98</f>
        <v>Elemento</v>
      </c>
      <c r="B103" s="106" t="s">
        <v>155</v>
      </c>
      <c r="C103" s="112" t="str">
        <f>'Proprietà Modello'!F98</f>
        <v>ElementoDatiQualitativi</v>
      </c>
      <c r="D103" s="157" t="str">
        <f>'Proprietà Modello'!G98</f>
        <v>CriticitaRiscontrata</v>
      </c>
      <c r="E103" s="148" t="str">
        <f>'Proprietà Modello'!H98</f>
        <v>IfcText</v>
      </c>
      <c r="F103" s="160" t="str">
        <f>'Proprietà Modello'!I98</f>
        <v>N.A.</v>
      </c>
      <c r="G103" s="108"/>
      <c r="H103" s="109"/>
      <c r="I103" s="481"/>
      <c r="J103" s="109" t="s">
        <v>779</v>
      </c>
      <c r="K103" s="109"/>
      <c r="L103" s="109" t="s">
        <v>779</v>
      </c>
      <c r="M103" s="109" t="s">
        <v>779</v>
      </c>
      <c r="N103" s="108" t="s">
        <v>779</v>
      </c>
      <c r="O103" s="109" t="s">
        <v>779</v>
      </c>
      <c r="P103" s="92"/>
      <c r="Q103" s="92"/>
      <c r="R103" s="92"/>
      <c r="S103" s="92"/>
      <c r="T103" s="92"/>
    </row>
    <row r="104" spans="1:20" ht="15" x14ac:dyDescent="0.25">
      <c r="A104" s="148" t="str">
        <f>'Proprietà Modello'!E99</f>
        <v>Elemento</v>
      </c>
      <c r="B104" s="106" t="s">
        <v>155</v>
      </c>
      <c r="C104" s="112" t="str">
        <f>'Proprietà Modello'!F99</f>
        <v>ElementoDatiQualitativi</v>
      </c>
      <c r="D104" s="157" t="str">
        <f>'Proprietà Modello'!G99</f>
        <v>Esterno</v>
      </c>
      <c r="E104" s="148" t="str">
        <f>'Proprietà Modello'!H99</f>
        <v>IfcBoolean</v>
      </c>
      <c r="F104" s="160" t="str">
        <f>'Proprietà Modello'!I99</f>
        <v>N.A.</v>
      </c>
      <c r="G104" s="108"/>
      <c r="H104" s="109"/>
      <c r="I104" s="481"/>
      <c r="J104" s="109" t="s">
        <v>779</v>
      </c>
      <c r="K104" s="109"/>
      <c r="L104" s="109" t="s">
        <v>779</v>
      </c>
      <c r="M104" s="109" t="s">
        <v>779</v>
      </c>
      <c r="N104" s="108" t="s">
        <v>779</v>
      </c>
      <c r="O104" s="109" t="s">
        <v>779</v>
      </c>
      <c r="P104" s="92"/>
      <c r="Q104" s="92"/>
      <c r="R104" s="92"/>
      <c r="S104" s="92"/>
      <c r="T104" s="92"/>
    </row>
    <row r="105" spans="1:20" ht="15" x14ac:dyDescent="0.25">
      <c r="A105" s="148" t="str">
        <f>'Proprietà Modello'!E100</f>
        <v>Elemento</v>
      </c>
      <c r="B105" s="106" t="s">
        <v>155</v>
      </c>
      <c r="C105" s="112" t="str">
        <f>'Proprietà Modello'!F100</f>
        <v>ElementoDatiQualitativi</v>
      </c>
      <c r="D105" s="157" t="str">
        <f>'Proprietà Modello'!G100</f>
        <v>IndicePrestazioneAcustica</v>
      </c>
      <c r="E105" s="148" t="str">
        <f>'Proprietà Modello'!H100</f>
        <v>IfcText</v>
      </c>
      <c r="F105" s="160" t="str">
        <f>'Proprietà Modello'!I100</f>
        <v>N.A.</v>
      </c>
      <c r="G105" s="108"/>
      <c r="H105" s="109"/>
      <c r="I105" s="481"/>
      <c r="J105" s="109" t="s">
        <v>779</v>
      </c>
      <c r="K105" s="109"/>
      <c r="L105" s="109" t="s">
        <v>779</v>
      </c>
      <c r="M105" s="109" t="s">
        <v>779</v>
      </c>
      <c r="N105" s="108" t="s">
        <v>779</v>
      </c>
      <c r="O105" s="109" t="s">
        <v>779</v>
      </c>
      <c r="P105" s="92"/>
      <c r="Q105" s="92"/>
      <c r="R105" s="92"/>
      <c r="S105" s="92"/>
      <c r="T105" s="92"/>
    </row>
    <row r="106" spans="1:20" ht="15" x14ac:dyDescent="0.25">
      <c r="A106" s="148" t="str">
        <f>'Proprietà Modello'!E101</f>
        <v>Elemento</v>
      </c>
      <c r="B106" s="106" t="s">
        <v>155</v>
      </c>
      <c r="C106" s="112" t="str">
        <f>'Proprietà Modello'!F101</f>
        <v>ElementoDatiQualitativi</v>
      </c>
      <c r="D106" s="157" t="str">
        <f>'Proprietà Modello'!G101</f>
        <v>Portante</v>
      </c>
      <c r="E106" s="148" t="str">
        <f>'Proprietà Modello'!H101</f>
        <v>IfcBoolean</v>
      </c>
      <c r="F106" s="160" t="str">
        <f>'Proprietà Modello'!I101</f>
        <v>N.A.</v>
      </c>
      <c r="G106" s="108"/>
      <c r="H106" s="109" t="s">
        <v>779</v>
      </c>
      <c r="I106" s="481"/>
      <c r="J106" s="109"/>
      <c r="K106" s="109" t="s">
        <v>779</v>
      </c>
      <c r="L106" s="109" t="s">
        <v>779</v>
      </c>
      <c r="M106" s="109" t="s">
        <v>779</v>
      </c>
      <c r="N106" s="108" t="s">
        <v>779</v>
      </c>
      <c r="O106" s="109" t="s">
        <v>779</v>
      </c>
      <c r="P106" s="92"/>
      <c r="Q106" s="92"/>
      <c r="R106" s="92"/>
      <c r="S106" s="92"/>
      <c r="T106" s="92"/>
    </row>
    <row r="107" spans="1:20" ht="15" x14ac:dyDescent="0.25">
      <c r="A107" s="148" t="str">
        <f>'Proprietà Modello'!E102</f>
        <v>Elemento</v>
      </c>
      <c r="B107" s="106" t="s">
        <v>155</v>
      </c>
      <c r="C107" s="112" t="str">
        <f>'Proprietà Modello'!F102</f>
        <v>ElementoDatiQualitativi</v>
      </c>
      <c r="D107" s="157" t="str">
        <f>'Proprietà Modello'!G102</f>
        <v>Tipologia costruttiva</v>
      </c>
      <c r="E107" s="148" t="str">
        <f>'Proprietà Modello'!H102</f>
        <v>IfcText</v>
      </c>
      <c r="F107" s="160" t="str">
        <f>'Proprietà Modello'!I102</f>
        <v>N.A.</v>
      </c>
      <c r="G107" s="108"/>
      <c r="H107" s="109" t="s">
        <v>779</v>
      </c>
      <c r="I107" s="481"/>
      <c r="J107" s="109"/>
      <c r="K107" s="109" t="s">
        <v>779</v>
      </c>
      <c r="L107" s="109" t="s">
        <v>779</v>
      </c>
      <c r="M107" s="109" t="s">
        <v>779</v>
      </c>
      <c r="N107" s="108" t="s">
        <v>779</v>
      </c>
      <c r="O107" s="109" t="s">
        <v>779</v>
      </c>
      <c r="P107" s="92"/>
      <c r="Q107" s="92"/>
      <c r="R107" s="92"/>
      <c r="S107" s="92"/>
      <c r="T107" s="92"/>
    </row>
    <row r="108" spans="1:20" ht="15" x14ac:dyDescent="0.25">
      <c r="A108" s="148" t="str">
        <f>'Proprietà Modello'!E103</f>
        <v>Elemento</v>
      </c>
      <c r="B108" s="106" t="s">
        <v>155</v>
      </c>
      <c r="C108" s="112" t="str">
        <f>'Proprietà Modello'!F103</f>
        <v>ElementoDocumenti</v>
      </c>
      <c r="D108" s="157" t="str">
        <f>'Proprietà Modello'!G103</f>
        <v>CertOmo</v>
      </c>
      <c r="E108" s="148" t="str">
        <f>'Proprietà Modello'!H103</f>
        <v>IfcText</v>
      </c>
      <c r="F108" s="160" t="str">
        <f>'Proprietà Modello'!I103</f>
        <v>N.A.</v>
      </c>
      <c r="G108" s="108"/>
      <c r="H108" s="109" t="s">
        <v>779</v>
      </c>
      <c r="I108" s="481"/>
      <c r="J108" s="109"/>
      <c r="K108" s="109" t="s">
        <v>779</v>
      </c>
      <c r="L108" s="109" t="s">
        <v>779</v>
      </c>
      <c r="M108" s="109" t="s">
        <v>779</v>
      </c>
      <c r="N108" s="108" t="s">
        <v>779</v>
      </c>
      <c r="O108" s="109" t="s">
        <v>779</v>
      </c>
      <c r="P108" s="92"/>
      <c r="Q108" s="92"/>
      <c r="R108" s="92"/>
      <c r="S108" s="92"/>
      <c r="T108" s="92"/>
    </row>
    <row r="109" spans="1:20" ht="25.5" x14ac:dyDescent="0.25">
      <c r="A109" s="148" t="str">
        <f>'Proprietà Modello'!E104</f>
        <v>Elemento</v>
      </c>
      <c r="B109" s="106" t="s">
        <v>155</v>
      </c>
      <c r="C109" s="112" t="str">
        <f>'Proprietà Modello'!F104</f>
        <v>ElementoDocumenti</v>
      </c>
      <c r="D109" s="157" t="str">
        <f>'Proprietà Modello'!G104</f>
        <v>CertProd</v>
      </c>
      <c r="E109" s="148" t="str">
        <f>'Proprietà Modello'!H104</f>
        <v>IfcText</v>
      </c>
      <c r="F109" s="160" t="str">
        <f>'Proprietà Modello'!I104</f>
        <v>N.A.</v>
      </c>
      <c r="G109" s="108"/>
      <c r="H109" s="109" t="s">
        <v>779</v>
      </c>
      <c r="I109" s="481"/>
      <c r="J109" s="109"/>
      <c r="K109" s="109" t="s">
        <v>779</v>
      </c>
      <c r="L109" s="109" t="s">
        <v>779</v>
      </c>
      <c r="M109" s="109" t="s">
        <v>779</v>
      </c>
      <c r="N109" s="108" t="s">
        <v>779</v>
      </c>
      <c r="O109" s="109" t="s">
        <v>779</v>
      </c>
      <c r="P109" s="92"/>
      <c r="Q109" s="92"/>
      <c r="R109" s="92"/>
      <c r="S109" s="92"/>
      <c r="T109" s="92"/>
    </row>
    <row r="110" spans="1:20" ht="15" x14ac:dyDescent="0.25">
      <c r="A110" s="148" t="str">
        <f>'Proprietà Modello'!E105</f>
        <v>Elemento</v>
      </c>
      <c r="B110" s="106" t="s">
        <v>155</v>
      </c>
      <c r="C110" s="112" t="str">
        <f>'Proprietà Modello'!F105</f>
        <v>ElementoDocumenti</v>
      </c>
      <c r="D110" s="157" t="str">
        <f>'Proprietà Modello'!G105</f>
        <v>Collaudo</v>
      </c>
      <c r="E110" s="148" t="str">
        <f>'Proprietà Modello'!H105</f>
        <v>IfcText</v>
      </c>
      <c r="F110" s="160" t="str">
        <f>'Proprietà Modello'!I105</f>
        <v>N.A.</v>
      </c>
      <c r="G110" s="108"/>
      <c r="H110" s="109" t="s">
        <v>779</v>
      </c>
      <c r="I110" s="481"/>
      <c r="J110" s="109"/>
      <c r="K110" s="109" t="s">
        <v>779</v>
      </c>
      <c r="L110" s="109" t="s">
        <v>779</v>
      </c>
      <c r="M110" s="109" t="s">
        <v>779</v>
      </c>
      <c r="N110" s="108" t="s">
        <v>779</v>
      </c>
      <c r="O110" s="109" t="s">
        <v>779</v>
      </c>
      <c r="P110" s="92"/>
      <c r="Q110" s="92"/>
      <c r="R110" s="92"/>
      <c r="S110" s="92"/>
      <c r="T110" s="92"/>
    </row>
    <row r="111" spans="1:20" ht="15" x14ac:dyDescent="0.25">
      <c r="A111" s="149" t="str">
        <f>'Proprietà Modello'!E106</f>
        <v>Elemento</v>
      </c>
      <c r="B111" s="106" t="s">
        <v>155</v>
      </c>
      <c r="C111" s="114" t="str">
        <f>'Proprietà Modello'!F106</f>
        <v>ElementoDocumenti</v>
      </c>
      <c r="D111" s="158" t="str">
        <f>'Proprietà Modello'!G106</f>
        <v>Conformità</v>
      </c>
      <c r="E111" s="149" t="str">
        <f>'Proprietà Modello'!H106</f>
        <v>IfcText</v>
      </c>
      <c r="F111" s="161" t="str">
        <f>'Proprietà Modello'!I106</f>
        <v>N.A.</v>
      </c>
      <c r="G111" s="108"/>
      <c r="H111" s="116" t="s">
        <v>779</v>
      </c>
      <c r="I111" s="481"/>
      <c r="J111" s="116"/>
      <c r="K111" s="116" t="s">
        <v>779</v>
      </c>
      <c r="L111" s="116" t="s">
        <v>779</v>
      </c>
      <c r="M111" s="116" t="s">
        <v>779</v>
      </c>
      <c r="N111" s="108" t="s">
        <v>779</v>
      </c>
      <c r="O111" s="109" t="s">
        <v>779</v>
      </c>
      <c r="P111" s="92"/>
      <c r="Q111" s="92"/>
      <c r="R111" s="92"/>
      <c r="S111" s="92"/>
      <c r="T111" s="92"/>
    </row>
    <row r="112" spans="1:20" ht="24" hidden="1" customHeight="1" x14ac:dyDescent="0.25">
      <c r="A112" s="151"/>
      <c r="B112" s="211"/>
      <c r="C112" s="667" t="str">
        <f>'Proprietà Modello'!E107</f>
        <v>Elemento</v>
      </c>
      <c r="D112" s="668"/>
      <c r="E112" s="101"/>
      <c r="F112" s="101"/>
      <c r="G112" s="138"/>
      <c r="H112" s="139"/>
      <c r="I112" s="140"/>
      <c r="J112" s="138"/>
      <c r="K112" s="138"/>
      <c r="L112" s="138"/>
      <c r="M112" s="138"/>
      <c r="N112" s="138"/>
      <c r="O112" s="139"/>
      <c r="P112" s="92"/>
      <c r="Q112" s="92"/>
      <c r="R112" s="92"/>
      <c r="S112" s="92"/>
      <c r="T112" s="92"/>
    </row>
    <row r="113" spans="1:20" ht="15" hidden="1" customHeight="1" x14ac:dyDescent="0.25">
      <c r="A113" s="148" t="str">
        <f>'Proprietà Modello'!E108</f>
        <v>Elemento</v>
      </c>
      <c r="B113" s="112" t="s">
        <v>621</v>
      </c>
      <c r="C113" s="112" t="str">
        <f>'Proprietà Modello'!F108</f>
        <v>ElementoDocumenti</v>
      </c>
      <c r="D113" s="113" t="str">
        <f>'Proprietà Modello'!G108</f>
        <v>Installazione</v>
      </c>
      <c r="E113" s="125"/>
      <c r="F113" s="162"/>
      <c r="G113" s="108"/>
      <c r="H113" s="109"/>
      <c r="I113" s="110"/>
      <c r="J113" s="108"/>
      <c r="K113" s="108"/>
      <c r="L113" s="108"/>
      <c r="M113" s="108"/>
      <c r="N113" s="108" t="s">
        <v>779</v>
      </c>
      <c r="O113" s="109" t="s">
        <v>779</v>
      </c>
      <c r="P113" s="92"/>
      <c r="Q113" s="92"/>
      <c r="R113" s="92"/>
      <c r="S113" s="92"/>
      <c r="T113" s="92"/>
    </row>
    <row r="114" spans="1:20" ht="15" customHeight="1" x14ac:dyDescent="0.25">
      <c r="A114" s="148"/>
      <c r="B114" s="112" t="s">
        <v>621</v>
      </c>
      <c r="C114" s="112" t="str">
        <f>'Proprietà Modello'!F109</f>
        <v>ElementoDocumenti</v>
      </c>
      <c r="D114" s="113" t="str">
        <f>'Proprietà Modello'!G109</f>
        <v>MatSupp</v>
      </c>
      <c r="E114" s="125"/>
      <c r="F114" s="162"/>
      <c r="G114" s="108"/>
      <c r="H114" s="109"/>
      <c r="I114" s="110" t="s">
        <v>779</v>
      </c>
      <c r="J114" s="108"/>
      <c r="K114" s="108" t="s">
        <v>779</v>
      </c>
      <c r="L114" s="108" t="s">
        <v>779</v>
      </c>
      <c r="M114" s="108" t="s">
        <v>779</v>
      </c>
      <c r="N114" s="108" t="s">
        <v>779</v>
      </c>
      <c r="O114" s="109" t="s">
        <v>779</v>
      </c>
      <c r="P114" s="92"/>
      <c r="Q114" s="92"/>
      <c r="R114" s="92"/>
      <c r="S114" s="92"/>
      <c r="T114" s="92"/>
    </row>
    <row r="115" spans="1:20" ht="15" customHeight="1" x14ac:dyDescent="0.25">
      <c r="A115" s="148" t="str">
        <f>'Proprietà Modello'!E110</f>
        <v>Elemento</v>
      </c>
      <c r="B115" s="112" t="s">
        <v>621</v>
      </c>
      <c r="C115" s="112" t="str">
        <f>'Proprietà Modello'!F110</f>
        <v>ElementoDocumenti</v>
      </c>
      <c r="D115" s="113" t="str">
        <f>'Proprietà Modello'!G110</f>
        <v>MUM</v>
      </c>
      <c r="E115" s="125"/>
      <c r="F115" s="162"/>
      <c r="G115" s="108"/>
      <c r="H115" s="109"/>
      <c r="I115" s="110" t="s">
        <v>779</v>
      </c>
      <c r="J115" s="108"/>
      <c r="K115" s="108" t="s">
        <v>779</v>
      </c>
      <c r="L115" s="108" t="s">
        <v>779</v>
      </c>
      <c r="M115" s="108" t="s">
        <v>779</v>
      </c>
      <c r="N115" s="108" t="s">
        <v>779</v>
      </c>
      <c r="O115" s="109" t="s">
        <v>779</v>
      </c>
      <c r="P115" s="92"/>
      <c r="Q115" s="92"/>
      <c r="R115" s="92"/>
      <c r="S115" s="92"/>
      <c r="T115" s="92"/>
    </row>
    <row r="116" spans="1:20" ht="24" hidden="1" customHeight="1" x14ac:dyDescent="0.25">
      <c r="A116" s="146"/>
      <c r="B116" s="209"/>
      <c r="C116" s="667" t="str">
        <f>'Proprietà Modello'!E111</f>
        <v>Elemento</v>
      </c>
      <c r="D116" s="668"/>
      <c r="E116" s="101"/>
      <c r="F116" s="101"/>
      <c r="G116" s="138"/>
      <c r="H116" s="139"/>
      <c r="I116" s="140"/>
      <c r="J116" s="138"/>
      <c r="K116" s="138"/>
      <c r="L116" s="138"/>
      <c r="M116" s="138"/>
      <c r="N116" s="138"/>
      <c r="O116" s="139"/>
      <c r="P116" s="92"/>
      <c r="Q116" s="92"/>
      <c r="R116" s="92"/>
      <c r="S116" s="92"/>
      <c r="T116" s="92"/>
    </row>
    <row r="117" spans="1:20" ht="15" customHeight="1" x14ac:dyDescent="0.25">
      <c r="A117" s="148" t="str">
        <f>'Proprietà Modello'!E112</f>
        <v>Elemento</v>
      </c>
      <c r="B117" s="112" t="s">
        <v>194</v>
      </c>
      <c r="C117" s="112" t="str">
        <f>'Proprietà Modello'!F112</f>
        <v>ElementoDocumenti</v>
      </c>
      <c r="D117" s="113" t="str">
        <f>'Proprietà Modello'!G112</f>
        <v>SchedaTecnica</v>
      </c>
      <c r="E117" s="113" t="str">
        <f>'Proprietà Modello'!H112</f>
        <v>IfcText</v>
      </c>
      <c r="F117" s="160" t="str">
        <f>'Proprietà Modello'!I112</f>
        <v>N.A.</v>
      </c>
      <c r="G117" s="108"/>
      <c r="H117" s="109"/>
      <c r="I117" s="109" t="s">
        <v>779</v>
      </c>
      <c r="J117" s="108"/>
      <c r="K117" s="108" t="s">
        <v>779</v>
      </c>
      <c r="L117" s="108" t="s">
        <v>779</v>
      </c>
      <c r="M117" s="108" t="s">
        <v>779</v>
      </c>
      <c r="N117" s="108" t="s">
        <v>779</v>
      </c>
      <c r="O117" s="109" t="s">
        <v>779</v>
      </c>
      <c r="P117" s="92"/>
      <c r="Q117" s="92"/>
      <c r="R117" s="92"/>
      <c r="S117" s="92"/>
      <c r="T117" s="92"/>
    </row>
    <row r="118" spans="1:20" ht="15" customHeight="1" x14ac:dyDescent="0.25">
      <c r="A118" s="149" t="str">
        <f>'Proprietà Modello'!E113</f>
        <v>Elemento</v>
      </c>
      <c r="B118" s="112" t="s">
        <v>194</v>
      </c>
      <c r="C118" s="114" t="str">
        <f>'Proprietà Modello'!F113</f>
        <v>ElementoDocumenti</v>
      </c>
      <c r="D118" s="115" t="str">
        <f>'Proprietà Modello'!G113</f>
        <v>SertSupl</v>
      </c>
      <c r="E118" s="115" t="str">
        <f>'Proprietà Modello'!H113</f>
        <v>IfcText</v>
      </c>
      <c r="F118" s="161" t="str">
        <f>'Proprietà Modello'!I113</f>
        <v>N.A.</v>
      </c>
      <c r="G118" s="118"/>
      <c r="H118" s="116" t="s">
        <v>779</v>
      </c>
      <c r="I118" s="118"/>
      <c r="J118" s="118"/>
      <c r="K118" s="118" t="s">
        <v>779</v>
      </c>
      <c r="L118" s="118" t="s">
        <v>779</v>
      </c>
      <c r="M118" s="118" t="s">
        <v>779</v>
      </c>
      <c r="N118" s="118" t="s">
        <v>779</v>
      </c>
      <c r="O118" s="116" t="s">
        <v>779</v>
      </c>
      <c r="P118" s="92"/>
      <c r="Q118" s="92"/>
      <c r="R118" s="92"/>
      <c r="S118" s="92"/>
      <c r="T118" s="92"/>
    </row>
    <row r="119" spans="1:20" ht="15" customHeight="1" x14ac:dyDescent="0.25">
      <c r="A119" s="147" t="str">
        <f>'Proprietà Modello'!E114</f>
        <v>Elemento</v>
      </c>
      <c r="B119" s="112" t="s">
        <v>194</v>
      </c>
      <c r="C119" s="106" t="str">
        <f>'Proprietà Modello'!F114</f>
        <v>ElementoDocumenti</v>
      </c>
      <c r="D119" s="107" t="str">
        <f>'Proprietà Modello'!G114</f>
        <v>Website</v>
      </c>
      <c r="E119" s="107" t="str">
        <f>'Proprietà Modello'!H114</f>
        <v>IfcText</v>
      </c>
      <c r="F119" s="159" t="str">
        <f>'Proprietà Modello'!I114</f>
        <v>N.A.</v>
      </c>
      <c r="G119" s="120"/>
      <c r="H119" s="109" t="s">
        <v>779</v>
      </c>
      <c r="I119" s="109"/>
      <c r="J119" s="109"/>
      <c r="K119" s="109" t="s">
        <v>779</v>
      </c>
      <c r="L119" s="109" t="s">
        <v>779</v>
      </c>
      <c r="M119" s="109" t="s">
        <v>779</v>
      </c>
      <c r="N119" s="120" t="s">
        <v>779</v>
      </c>
      <c r="O119" s="121" t="s">
        <v>779</v>
      </c>
      <c r="P119" s="92"/>
      <c r="Q119" s="92"/>
      <c r="R119" s="92"/>
      <c r="S119" s="92"/>
      <c r="T119" s="92"/>
    </row>
    <row r="120" spans="1:20" ht="15" customHeight="1" x14ac:dyDescent="0.25">
      <c r="A120" s="148" t="str">
        <f>'Proprietà Modello'!E115</f>
        <v>Elemento</v>
      </c>
      <c r="B120" s="112" t="s">
        <v>194</v>
      </c>
      <c r="C120" s="112" t="str">
        <f>'Proprietà Modello'!F115</f>
        <v>ElementoFase</v>
      </c>
      <c r="D120" s="113" t="str">
        <f>'Proprietà Modello'!G115</f>
        <v>Stato</v>
      </c>
      <c r="E120" s="113">
        <f>'Proprietà Modello'!H115</f>
        <v>0</v>
      </c>
      <c r="F120" s="160">
        <f>'Proprietà Modello'!I115</f>
        <v>0</v>
      </c>
      <c r="G120" s="108"/>
      <c r="H120" s="109" t="s">
        <v>779</v>
      </c>
      <c r="I120" s="109"/>
      <c r="J120" s="109"/>
      <c r="K120" s="109"/>
      <c r="L120" s="109" t="s">
        <v>779</v>
      </c>
      <c r="M120" s="109" t="s">
        <v>779</v>
      </c>
      <c r="N120" s="108" t="s">
        <v>779</v>
      </c>
      <c r="O120" s="109" t="s">
        <v>779</v>
      </c>
      <c r="P120" s="92"/>
      <c r="Q120" s="92"/>
      <c r="R120" s="92"/>
      <c r="S120" s="92"/>
      <c r="T120" s="92"/>
    </row>
    <row r="121" spans="1:20" ht="15" customHeight="1" x14ac:dyDescent="0.25">
      <c r="A121" s="148" t="str">
        <f>'Proprietà Modello'!E116</f>
        <v>Bene</v>
      </c>
      <c r="B121" s="112" t="s">
        <v>194</v>
      </c>
      <c r="C121" s="112">
        <f>'Proprietà Modello'!F116</f>
        <v>0</v>
      </c>
      <c r="D121" s="113">
        <f>'Proprietà Modello'!G116</f>
        <v>0</v>
      </c>
      <c r="E121" s="113">
        <f>'Proprietà Modello'!H116</f>
        <v>0</v>
      </c>
      <c r="F121" s="160">
        <f>'Proprietà Modello'!I116</f>
        <v>0</v>
      </c>
      <c r="G121" s="108"/>
      <c r="H121" s="109" t="s">
        <v>779</v>
      </c>
      <c r="I121" s="109"/>
      <c r="J121" s="109"/>
      <c r="K121" s="109"/>
      <c r="L121" s="109" t="s">
        <v>779</v>
      </c>
      <c r="M121" s="109" t="s">
        <v>779</v>
      </c>
      <c r="N121" s="108" t="s">
        <v>779</v>
      </c>
      <c r="O121" s="109" t="s">
        <v>779</v>
      </c>
      <c r="P121" s="92"/>
      <c r="Q121" s="92"/>
      <c r="R121" s="92"/>
      <c r="S121" s="92"/>
      <c r="T121" s="92"/>
    </row>
    <row r="122" spans="1:20" ht="15" customHeight="1" x14ac:dyDescent="0.25">
      <c r="A122" s="148" t="str">
        <f>'Proprietà Modello'!E117</f>
        <v>Bene</v>
      </c>
      <c r="B122" s="112" t="s">
        <v>194</v>
      </c>
      <c r="C122" s="112" t="str">
        <f>'Proprietà Modello'!F117</f>
        <v>BeneDatiAnagrafici</v>
      </c>
      <c r="D122" s="113" t="str">
        <f>'Proprietà Modello'!G117</f>
        <v>CodiceBene</v>
      </c>
      <c r="E122" s="113" t="str">
        <f>'Proprietà Modello'!H117</f>
        <v>IfcText</v>
      </c>
      <c r="F122" s="160" t="str">
        <f>'Proprietà Modello'!I117</f>
        <v>N.A.</v>
      </c>
      <c r="G122" s="108"/>
      <c r="H122" s="109" t="s">
        <v>779</v>
      </c>
      <c r="I122" s="109"/>
      <c r="J122" s="109"/>
      <c r="K122" s="109"/>
      <c r="L122" s="109" t="s">
        <v>779</v>
      </c>
      <c r="M122" s="109" t="s">
        <v>779</v>
      </c>
      <c r="N122" s="108" t="s">
        <v>779</v>
      </c>
      <c r="O122" s="109" t="s">
        <v>779</v>
      </c>
      <c r="P122" s="92"/>
      <c r="Q122" s="92"/>
      <c r="R122" s="92"/>
      <c r="S122" s="92"/>
      <c r="T122" s="92"/>
    </row>
    <row r="123" spans="1:20" ht="15" customHeight="1" x14ac:dyDescent="0.25">
      <c r="A123" s="148" t="str">
        <f>'Proprietà Modello'!E118</f>
        <v>Bene</v>
      </c>
      <c r="B123" s="112" t="s">
        <v>194</v>
      </c>
      <c r="C123" s="112" t="str">
        <f>'Proprietà Modello'!F118</f>
        <v>BeneDatiAnagrafici</v>
      </c>
      <c r="D123" s="113" t="str">
        <f>'Proprietà Modello'!G118</f>
        <v>Comune</v>
      </c>
      <c r="E123" s="113" t="str">
        <f>'Proprietà Modello'!H118</f>
        <v>IfcText</v>
      </c>
      <c r="F123" s="160" t="str">
        <f>'Proprietà Modello'!I118</f>
        <v>N.A.</v>
      </c>
      <c r="G123" s="108"/>
      <c r="H123" s="109" t="s">
        <v>779</v>
      </c>
      <c r="I123" s="109"/>
      <c r="J123" s="109"/>
      <c r="K123" s="109"/>
      <c r="L123" s="109" t="s">
        <v>779</v>
      </c>
      <c r="M123" s="109" t="s">
        <v>779</v>
      </c>
      <c r="N123" s="108" t="s">
        <v>779</v>
      </c>
      <c r="O123" s="109" t="s">
        <v>779</v>
      </c>
      <c r="P123" s="92"/>
      <c r="Q123" s="92"/>
      <c r="R123" s="92"/>
      <c r="S123" s="92"/>
      <c r="T123" s="92"/>
    </row>
    <row r="124" spans="1:20" ht="15" customHeight="1" x14ac:dyDescent="0.25">
      <c r="A124" s="148" t="str">
        <f>'Proprietà Modello'!E119</f>
        <v>Bene</v>
      </c>
      <c r="B124" s="112" t="s">
        <v>194</v>
      </c>
      <c r="C124" s="112" t="str">
        <f>'Proprietà Modello'!F119</f>
        <v>BeneDatiAnagrafici</v>
      </c>
      <c r="D124" s="113" t="str">
        <f>'Proprietà Modello'!G119</f>
        <v>Denominazione</v>
      </c>
      <c r="E124" s="113" t="str">
        <f>'Proprietà Modello'!H119</f>
        <v>IfcText</v>
      </c>
      <c r="F124" s="160" t="str">
        <f>'Proprietà Modello'!I119</f>
        <v>N.A.</v>
      </c>
      <c r="G124" s="108"/>
      <c r="H124" s="109" t="s">
        <v>779</v>
      </c>
      <c r="I124" s="109"/>
      <c r="J124" s="109"/>
      <c r="K124" s="109" t="s">
        <v>779</v>
      </c>
      <c r="L124" s="108" t="s">
        <v>779</v>
      </c>
      <c r="M124" s="109" t="s">
        <v>779</v>
      </c>
      <c r="N124" s="108" t="s">
        <v>779</v>
      </c>
      <c r="O124" s="109" t="s">
        <v>779</v>
      </c>
      <c r="P124" s="92"/>
      <c r="Q124" s="92"/>
      <c r="R124" s="92"/>
      <c r="S124" s="92"/>
      <c r="T124" s="92"/>
    </row>
    <row r="125" spans="1:20" ht="15" customHeight="1" x14ac:dyDescent="0.25">
      <c r="A125" s="149" t="str">
        <f>'Proprietà Modello'!E120</f>
        <v>Bene</v>
      </c>
      <c r="B125" s="112" t="s">
        <v>194</v>
      </c>
      <c r="C125" s="114" t="str">
        <f>'Proprietà Modello'!F120</f>
        <v>BeneDatiAnagrafici</v>
      </c>
      <c r="D125" s="115" t="str">
        <f>'Proprietà Modello'!G120</f>
        <v>DestinazioneUso</v>
      </c>
      <c r="E125" s="115">
        <f>'Proprietà Modello'!H120</f>
        <v>0</v>
      </c>
      <c r="F125" s="161">
        <f>'Proprietà Modello'!I120</f>
        <v>0</v>
      </c>
      <c r="G125" s="118"/>
      <c r="H125" s="116" t="s">
        <v>779</v>
      </c>
      <c r="I125" s="116"/>
      <c r="J125" s="116"/>
      <c r="K125" s="116" t="s">
        <v>779</v>
      </c>
      <c r="L125" s="118" t="s">
        <v>779</v>
      </c>
      <c r="M125" s="116" t="s">
        <v>779</v>
      </c>
      <c r="N125" s="118" t="s">
        <v>779</v>
      </c>
      <c r="O125" s="116" t="s">
        <v>779</v>
      </c>
      <c r="P125" s="92"/>
      <c r="Q125" s="92"/>
      <c r="R125" s="92"/>
      <c r="S125" s="92"/>
      <c r="T125" s="92"/>
    </row>
    <row r="126" spans="1:20" ht="15" customHeight="1" x14ac:dyDescent="0.25">
      <c r="A126" s="147" t="str">
        <f>'Proprietà Modello'!E121</f>
        <v>Bene</v>
      </c>
      <c r="B126" s="112" t="s">
        <v>194</v>
      </c>
      <c r="C126" s="106" t="str">
        <f>'Proprietà Modello'!F121</f>
        <v>BeneDatiAnagrafici</v>
      </c>
      <c r="D126" s="107" t="str">
        <f>'Proprietà Modello'!G121</f>
        <v>Indirizzo</v>
      </c>
      <c r="E126" s="107" t="str">
        <f>'Proprietà Modello'!H121</f>
        <v>IfcText</v>
      </c>
      <c r="F126" s="159" t="str">
        <f>'Proprietà Modello'!I121</f>
        <v>N.A.</v>
      </c>
      <c r="G126" s="120"/>
      <c r="H126" s="121" t="s">
        <v>779</v>
      </c>
      <c r="I126" s="121"/>
      <c r="J126" s="121"/>
      <c r="K126" s="121" t="s">
        <v>779</v>
      </c>
      <c r="L126" s="120" t="s">
        <v>779</v>
      </c>
      <c r="M126" s="121" t="s">
        <v>779</v>
      </c>
      <c r="N126" s="120" t="s">
        <v>779</v>
      </c>
      <c r="O126" s="121" t="s">
        <v>779</v>
      </c>
      <c r="P126" s="92"/>
      <c r="Q126" s="92"/>
      <c r="R126" s="92"/>
      <c r="S126" s="92"/>
      <c r="T126" s="92"/>
    </row>
    <row r="127" spans="1:20" ht="15" customHeight="1" x14ac:dyDescent="0.25">
      <c r="A127" s="149" t="str">
        <f>'Proprietà Modello'!E122</f>
        <v>Bene</v>
      </c>
      <c r="B127" s="112" t="s">
        <v>194</v>
      </c>
      <c r="C127" s="114" t="str">
        <f>'Proprietà Modello'!F122</f>
        <v>BeneDatiAnagrafici</v>
      </c>
      <c r="D127" s="115" t="str">
        <f>'Proprietà Modello'!G122</f>
        <v>Latitudine</v>
      </c>
      <c r="E127" s="115" t="str">
        <f>'Proprietà Modello'!H122</f>
        <v>IfcText</v>
      </c>
      <c r="F127" s="161" t="str">
        <f>'Proprietà Modello'!I122</f>
        <v>N.A.</v>
      </c>
      <c r="G127" s="118"/>
      <c r="H127" s="116" t="s">
        <v>779</v>
      </c>
      <c r="I127" s="116"/>
      <c r="J127" s="116"/>
      <c r="K127" s="116" t="s">
        <v>779</v>
      </c>
      <c r="L127" s="118" t="s">
        <v>779</v>
      </c>
      <c r="M127" s="116" t="s">
        <v>779</v>
      </c>
      <c r="N127" s="118" t="s">
        <v>779</v>
      </c>
      <c r="O127" s="116" t="s">
        <v>779</v>
      </c>
      <c r="P127" s="92"/>
      <c r="Q127" s="92"/>
      <c r="R127" s="92"/>
      <c r="S127" s="92"/>
      <c r="T127" s="92"/>
    </row>
    <row r="128" spans="1:20" ht="15" customHeight="1" x14ac:dyDescent="0.25">
      <c r="A128" s="155" t="str">
        <f>'Proprietà Modello'!E123</f>
        <v>Bene</v>
      </c>
      <c r="B128" s="112" t="s">
        <v>194</v>
      </c>
      <c r="C128" s="132" t="str">
        <f>'Proprietà Modello'!F123</f>
        <v>BeneDatiAnagrafici</v>
      </c>
      <c r="D128" s="133" t="str">
        <f>'Proprietà Modello'!G123</f>
        <v>Longitudine</v>
      </c>
      <c r="E128" s="133" t="str">
        <f>'Proprietà Modello'!H123</f>
        <v>IfcText</v>
      </c>
      <c r="F128" s="164" t="str">
        <f>'Proprietà Modello'!I123</f>
        <v>N.A.</v>
      </c>
      <c r="G128" s="134"/>
      <c r="H128" s="135" t="s">
        <v>779</v>
      </c>
      <c r="I128" s="135"/>
      <c r="J128" s="135"/>
      <c r="K128" s="135" t="s">
        <v>779</v>
      </c>
      <c r="L128" s="134" t="s">
        <v>779</v>
      </c>
      <c r="M128" s="135" t="s">
        <v>779</v>
      </c>
      <c r="N128" s="134" t="s">
        <v>779</v>
      </c>
      <c r="O128" s="135" t="s">
        <v>779</v>
      </c>
      <c r="P128" s="92"/>
      <c r="Q128" s="92"/>
      <c r="R128" s="92"/>
      <c r="S128" s="92"/>
      <c r="T128" s="92"/>
    </row>
    <row r="129" spans="1:20" ht="15" hidden="1" customHeight="1" x14ac:dyDescent="0.25">
      <c r="A129" s="147" t="str">
        <f>'Proprietà Modello'!E124</f>
        <v>Bene</v>
      </c>
      <c r="B129" s="112" t="s">
        <v>194</v>
      </c>
      <c r="C129" s="106" t="str">
        <f>'Proprietà Modello'!F124</f>
        <v>BeneDatiAnagrafici</v>
      </c>
      <c r="D129" s="107" t="str">
        <f>'Proprietà Modello'!G124</f>
        <v>Provincia</v>
      </c>
      <c r="E129" s="107" t="str">
        <f>'Proprietà Modello'!H124</f>
        <v>IfcText</v>
      </c>
      <c r="F129" s="159" t="str">
        <f>'Proprietà Modello'!I124</f>
        <v>N.A.</v>
      </c>
      <c r="G129" s="120"/>
      <c r="H129" s="121" t="s">
        <v>779</v>
      </c>
      <c r="I129" s="122"/>
      <c r="J129" s="120"/>
      <c r="K129" s="121"/>
      <c r="L129" s="123"/>
      <c r="M129" s="121"/>
      <c r="N129" s="120" t="s">
        <v>779</v>
      </c>
      <c r="O129" s="121" t="s">
        <v>779</v>
      </c>
      <c r="P129" s="92"/>
      <c r="Q129" s="92"/>
      <c r="R129" s="92"/>
      <c r="S129" s="92"/>
      <c r="T129" s="92"/>
    </row>
    <row r="130" spans="1:20" ht="15" hidden="1" customHeight="1" x14ac:dyDescent="0.25">
      <c r="A130" s="148" t="str">
        <f>'Proprietà Modello'!E125</f>
        <v>Bene</v>
      </c>
      <c r="B130" s="112" t="s">
        <v>194</v>
      </c>
      <c r="C130" s="112" t="str">
        <f>'Proprietà Modello'!F125</f>
        <v>BeneDatiAnagrafici</v>
      </c>
      <c r="D130" s="113" t="str">
        <f>'Proprietà Modello'!G125</f>
        <v>Regione</v>
      </c>
      <c r="E130" s="113" t="str">
        <f>'Proprietà Modello'!H125</f>
        <v>IfcText</v>
      </c>
      <c r="F130" s="160" t="str">
        <f>'Proprietà Modello'!I125</f>
        <v>N.A.</v>
      </c>
      <c r="G130" s="108"/>
      <c r="H130" s="109" t="s">
        <v>779</v>
      </c>
      <c r="I130" s="110"/>
      <c r="J130" s="108"/>
      <c r="K130" s="109"/>
      <c r="L130" s="111"/>
      <c r="M130" s="109"/>
      <c r="N130" s="109" t="s">
        <v>779</v>
      </c>
      <c r="O130" s="109" t="s">
        <v>779</v>
      </c>
      <c r="P130" s="92"/>
      <c r="Q130" s="92"/>
      <c r="R130" s="92"/>
      <c r="S130" s="92"/>
      <c r="T130" s="92"/>
    </row>
    <row r="131" spans="1:20" ht="15" hidden="1" customHeight="1" x14ac:dyDescent="0.25">
      <c r="A131" s="148" t="str">
        <f>'Proprietà Modello'!E126</f>
        <v>Bene</v>
      </c>
      <c r="B131" s="112" t="s">
        <v>194</v>
      </c>
      <c r="C131" s="112" t="str">
        <f>'Proprietà Modello'!F126</f>
        <v>BeneDatiQualitativi</v>
      </c>
      <c r="D131" s="113" t="str">
        <f>'Proprietà Modello'!G126</f>
        <v>CategoriaTopografica</v>
      </c>
      <c r="E131" s="113" t="str">
        <f>'Proprietà Modello'!H126</f>
        <v>IfcText</v>
      </c>
      <c r="F131" s="160" t="str">
        <f>'Proprietà Modello'!I126</f>
        <v>N.A.</v>
      </c>
      <c r="G131" s="108"/>
      <c r="H131" s="109"/>
      <c r="I131" s="110"/>
      <c r="J131" s="108"/>
      <c r="K131" s="109"/>
      <c r="L131" s="111"/>
      <c r="M131" s="109"/>
      <c r="N131" s="109" t="s">
        <v>779</v>
      </c>
      <c r="O131" s="109" t="s">
        <v>779</v>
      </c>
      <c r="P131" s="92"/>
      <c r="Q131" s="92"/>
      <c r="R131" s="92"/>
      <c r="S131" s="92"/>
      <c r="T131" s="92"/>
    </row>
    <row r="132" spans="1:20" ht="15" hidden="1" customHeight="1" x14ac:dyDescent="0.25">
      <c r="A132" s="148" t="str">
        <f>'Proprietà Modello'!E127</f>
        <v>Bene</v>
      </c>
      <c r="B132" s="112" t="s">
        <v>194</v>
      </c>
      <c r="C132" s="112" t="str">
        <f>'Proprietà Modello'!F127</f>
        <v>BeneDatiQualitativi</v>
      </c>
      <c r="D132" s="113" t="str">
        <f>'Proprietà Modello'!G127</f>
        <v>ZonaClimatica</v>
      </c>
      <c r="E132" s="113" t="str">
        <f>'Proprietà Modello'!H127</f>
        <v>IfcText</v>
      </c>
      <c r="F132" s="160" t="str">
        <f>'Proprietà Modello'!I127</f>
        <v>N.A.</v>
      </c>
      <c r="G132" s="108"/>
      <c r="H132" s="109"/>
      <c r="I132" s="110"/>
      <c r="J132" s="108"/>
      <c r="K132" s="109"/>
      <c r="L132" s="111"/>
      <c r="M132" s="109"/>
      <c r="N132" s="109" t="s">
        <v>779</v>
      </c>
      <c r="O132" s="109" t="s">
        <v>779</v>
      </c>
      <c r="P132" s="92"/>
      <c r="Q132" s="92"/>
      <c r="R132" s="92"/>
      <c r="S132" s="92"/>
      <c r="T132" s="92"/>
    </row>
    <row r="133" spans="1:20" ht="15" hidden="1" customHeight="1" x14ac:dyDescent="0.25">
      <c r="A133" s="148" t="str">
        <f>'Proprietà Modello'!E128</f>
        <v>Bene</v>
      </c>
      <c r="B133" s="112" t="s">
        <v>194</v>
      </c>
      <c r="C133" s="112" t="str">
        <f>'Proprietà Modello'!F128</f>
        <v>BeneDatiQualitativi</v>
      </c>
      <c r="D133" s="113" t="str">
        <f>'Proprietà Modello'!G128</f>
        <v>ZonaSismica</v>
      </c>
      <c r="E133" s="113" t="str">
        <f>'Proprietà Modello'!H128</f>
        <v>IfcText</v>
      </c>
      <c r="F133" s="160" t="str">
        <f>'Proprietà Modello'!I128</f>
        <v>N.A.</v>
      </c>
      <c r="G133" s="108"/>
      <c r="H133" s="109"/>
      <c r="I133" s="110"/>
      <c r="J133" s="108"/>
      <c r="K133" s="109"/>
      <c r="L133" s="111"/>
      <c r="M133" s="109"/>
      <c r="N133" s="109" t="s">
        <v>779</v>
      </c>
      <c r="O133" s="109" t="s">
        <v>779</v>
      </c>
      <c r="P133" s="92"/>
      <c r="Q133" s="92"/>
      <c r="R133" s="92"/>
      <c r="S133" s="92"/>
      <c r="T133" s="92"/>
    </row>
    <row r="134" spans="1:20" ht="15" hidden="1" customHeight="1" x14ac:dyDescent="0.25">
      <c r="A134" s="148" t="str">
        <f>'Proprietà Modello'!E129</f>
        <v>Bene</v>
      </c>
      <c r="B134" s="112" t="s">
        <v>194</v>
      </c>
      <c r="C134" s="112" t="str">
        <f>'Proprietà Modello'!F129</f>
        <v>BeneDatiQuantitativi</v>
      </c>
      <c r="D134" s="113" t="str">
        <f>'Proprietà Modello'!G129</f>
        <v>SupCalpestabile</v>
      </c>
      <c r="E134" s="113" t="str">
        <f>'Proprietà Modello'!H129</f>
        <v>IfcReal</v>
      </c>
      <c r="F134" s="160" t="str">
        <f>'Proprietà Modello'!I129</f>
        <v>m2</v>
      </c>
      <c r="G134" s="108"/>
      <c r="H134" s="109" t="s">
        <v>779</v>
      </c>
      <c r="I134" s="110"/>
      <c r="J134" s="108"/>
      <c r="K134" s="109"/>
      <c r="L134" s="111"/>
      <c r="M134" s="109"/>
      <c r="N134" s="109" t="s">
        <v>779</v>
      </c>
      <c r="O134" s="109" t="s">
        <v>779</v>
      </c>
      <c r="P134" s="92"/>
      <c r="Q134" s="92"/>
      <c r="R134" s="92"/>
      <c r="S134" s="92"/>
      <c r="T134" s="92"/>
    </row>
    <row r="135" spans="1:20" ht="15" hidden="1" customHeight="1" x14ac:dyDescent="0.25">
      <c r="A135" s="148" t="str">
        <f>'Proprietà Modello'!E130</f>
        <v>Bene</v>
      </c>
      <c r="B135" s="112" t="s">
        <v>194</v>
      </c>
      <c r="C135" s="112" t="str">
        <f>'Proprietà Modello'!F130</f>
        <v>BeneDatiQuantitativi</v>
      </c>
      <c r="D135" s="113" t="str">
        <f>'Proprietà Modello'!G130</f>
        <v>SupCoperta</v>
      </c>
      <c r="E135" s="113" t="str">
        <f>'Proprietà Modello'!H130</f>
        <v>IfcReal</v>
      </c>
      <c r="F135" s="160" t="str">
        <f>'Proprietà Modello'!I130</f>
        <v>m2</v>
      </c>
      <c r="G135" s="108"/>
      <c r="H135" s="109" t="s">
        <v>779</v>
      </c>
      <c r="I135" s="110"/>
      <c r="J135" s="108"/>
      <c r="K135" s="109"/>
      <c r="L135" s="111"/>
      <c r="M135" s="109"/>
      <c r="N135" s="109" t="s">
        <v>779</v>
      </c>
      <c r="O135" s="109" t="s">
        <v>779</v>
      </c>
      <c r="P135" s="92"/>
      <c r="Q135" s="92"/>
      <c r="R135" s="92"/>
      <c r="S135" s="92"/>
      <c r="T135" s="92"/>
    </row>
    <row r="136" spans="1:20" ht="15" hidden="1" customHeight="1" x14ac:dyDescent="0.25">
      <c r="A136" s="148" t="str">
        <f>'Proprietà Modello'!E131</f>
        <v>Bene</v>
      </c>
      <c r="B136" s="112" t="s">
        <v>194</v>
      </c>
      <c r="C136" s="112" t="str">
        <f>'Proprietà Modello'!F131</f>
        <v>BeneDatiQuantitativi</v>
      </c>
      <c r="D136" s="113" t="str">
        <f>'Proprietà Modello'!G131</f>
        <v>SupLorda</v>
      </c>
      <c r="E136" s="113" t="str">
        <f>'Proprietà Modello'!H131</f>
        <v>IfcReal</v>
      </c>
      <c r="F136" s="160" t="str">
        <f>'Proprietà Modello'!I131</f>
        <v>m2</v>
      </c>
      <c r="G136" s="108"/>
      <c r="H136" s="109" t="s">
        <v>779</v>
      </c>
      <c r="I136" s="110"/>
      <c r="J136" s="108"/>
      <c r="K136" s="109"/>
      <c r="L136" s="111"/>
      <c r="M136" s="109"/>
      <c r="N136" s="109" t="s">
        <v>779</v>
      </c>
      <c r="O136" s="109" t="s">
        <v>779</v>
      </c>
      <c r="P136" s="92"/>
      <c r="Q136" s="92"/>
      <c r="R136" s="92"/>
      <c r="S136" s="92"/>
      <c r="T136" s="92"/>
    </row>
    <row r="137" spans="1:20" ht="15" hidden="1" customHeight="1" x14ac:dyDescent="0.25">
      <c r="A137" s="148" t="str">
        <f>'Proprietà Modello'!E132</f>
        <v>Bene</v>
      </c>
      <c r="B137" s="112" t="s">
        <v>194</v>
      </c>
      <c r="C137" s="112" t="str">
        <f>'Proprietà Modello'!F132</f>
        <v>BeneDatiQuantitativi</v>
      </c>
      <c r="D137" s="113" t="str">
        <f>'Proprietà Modello'!G132</f>
        <v>SupRiscaldata</v>
      </c>
      <c r="E137" s="113" t="str">
        <f>'Proprietà Modello'!H132</f>
        <v>IfcReal</v>
      </c>
      <c r="F137" s="160" t="str">
        <f>'Proprietà Modello'!I132</f>
        <v>m2</v>
      </c>
      <c r="G137" s="108"/>
      <c r="H137" s="109"/>
      <c r="I137" s="110"/>
      <c r="J137" s="108"/>
      <c r="K137" s="109"/>
      <c r="L137" s="111"/>
      <c r="M137" s="109"/>
      <c r="N137" s="109" t="s">
        <v>779</v>
      </c>
      <c r="O137" s="109" t="s">
        <v>779</v>
      </c>
      <c r="P137" s="92"/>
      <c r="Q137" s="92"/>
      <c r="R137" s="92"/>
      <c r="S137" s="92"/>
      <c r="T137" s="92"/>
    </row>
    <row r="138" spans="1:20" ht="15" hidden="1" customHeight="1" x14ac:dyDescent="0.25">
      <c r="A138" s="148" t="str">
        <f>'Proprietà Modello'!E133</f>
        <v>Bene</v>
      </c>
      <c r="B138" s="112" t="s">
        <v>194</v>
      </c>
      <c r="C138" s="112" t="str">
        <f>'Proprietà Modello'!F133</f>
        <v>BeneDatiQuantitativi</v>
      </c>
      <c r="D138" s="113" t="str">
        <f>'Proprietà Modello'!G133</f>
        <v>SupScoperta</v>
      </c>
      <c r="E138" s="113" t="str">
        <f>'Proprietà Modello'!H133</f>
        <v>IfcReal</v>
      </c>
      <c r="F138" s="160" t="str">
        <f>'Proprietà Modello'!I133</f>
        <v>m2</v>
      </c>
      <c r="G138" s="108"/>
      <c r="H138" s="109" t="s">
        <v>779</v>
      </c>
      <c r="I138" s="110"/>
      <c r="J138" s="108"/>
      <c r="K138" s="109"/>
      <c r="L138" s="111"/>
      <c r="M138" s="109"/>
      <c r="N138" s="109" t="s">
        <v>779</v>
      </c>
      <c r="O138" s="109" t="s">
        <v>779</v>
      </c>
      <c r="P138" s="92"/>
      <c r="Q138" s="92"/>
      <c r="R138" s="92"/>
      <c r="S138" s="92"/>
      <c r="T138" s="92"/>
    </row>
    <row r="139" spans="1:20" ht="15" hidden="1" customHeight="1" x14ac:dyDescent="0.25">
      <c r="A139" s="148" t="str">
        <f>'Proprietà Modello'!E134</f>
        <v>Bene</v>
      </c>
      <c r="B139" s="112" t="s">
        <v>194</v>
      </c>
      <c r="C139" s="112" t="str">
        <f>'Proprietà Modello'!F134</f>
        <v>BeneDatiQuantitativi</v>
      </c>
      <c r="D139" s="113" t="str">
        <f>'Proprietà Modello'!G134</f>
        <v>VolumeLordo</v>
      </c>
      <c r="E139" s="113" t="str">
        <f>'Proprietà Modello'!H134</f>
        <v>IfcReal</v>
      </c>
      <c r="F139" s="160" t="str">
        <f>'Proprietà Modello'!I134</f>
        <v>m3</v>
      </c>
      <c r="G139" s="108"/>
      <c r="H139" s="109" t="s">
        <v>779</v>
      </c>
      <c r="I139" s="110"/>
      <c r="J139" s="108"/>
      <c r="K139" s="109"/>
      <c r="L139" s="111"/>
      <c r="M139" s="109"/>
      <c r="N139" s="109" t="s">
        <v>779</v>
      </c>
      <c r="O139" s="109" t="s">
        <v>779</v>
      </c>
      <c r="P139" s="92"/>
      <c r="Q139" s="92"/>
      <c r="R139" s="92"/>
      <c r="S139" s="92"/>
      <c r="T139" s="92"/>
    </row>
    <row r="140" spans="1:20" ht="15" hidden="1" customHeight="1" x14ac:dyDescent="0.25">
      <c r="A140" s="148" t="str">
        <f>'Proprietà Modello'!E135</f>
        <v>Bene</v>
      </c>
      <c r="B140" s="112" t="s">
        <v>194</v>
      </c>
      <c r="C140" s="112" t="str">
        <f>'Proprietà Modello'!F135</f>
        <v>BeneDatiQuantitativi</v>
      </c>
      <c r="D140" s="113" t="str">
        <f>'Proprietà Modello'!G135</f>
        <v>VolumeNetto</v>
      </c>
      <c r="E140" s="113" t="str">
        <f>'Proprietà Modello'!H135</f>
        <v>IfcReal</v>
      </c>
      <c r="F140" s="160" t="str">
        <f>'Proprietà Modello'!I135</f>
        <v>m3</v>
      </c>
      <c r="G140" s="108"/>
      <c r="H140" s="109" t="s">
        <v>779</v>
      </c>
      <c r="I140" s="110"/>
      <c r="J140" s="108"/>
      <c r="K140" s="109"/>
      <c r="L140" s="111"/>
      <c r="M140" s="109"/>
      <c r="N140" s="109" t="s">
        <v>779</v>
      </c>
      <c r="O140" s="109" t="s">
        <v>779</v>
      </c>
      <c r="P140" s="92"/>
      <c r="Q140" s="92"/>
      <c r="R140" s="92"/>
      <c r="S140" s="92"/>
      <c r="T140" s="92"/>
    </row>
    <row r="141" spans="1:20" ht="15" hidden="1" customHeight="1" x14ac:dyDescent="0.25">
      <c r="A141" s="149" t="str">
        <f>'Proprietà Modello'!E136</f>
        <v>Bene</v>
      </c>
      <c r="B141" s="112" t="s">
        <v>194</v>
      </c>
      <c r="C141" s="114" t="str">
        <f>'Proprietà Modello'!F136</f>
        <v>BeneDatiQuantitativi</v>
      </c>
      <c r="D141" s="115" t="str">
        <f>'Proprietà Modello'!G136</f>
        <v>VolumeRiscaldato</v>
      </c>
      <c r="E141" s="115" t="str">
        <f>'Proprietà Modello'!H136</f>
        <v>IfcReal</v>
      </c>
      <c r="F141" s="161" t="str">
        <f>'Proprietà Modello'!I136</f>
        <v>m3</v>
      </c>
      <c r="G141" s="118"/>
      <c r="H141" s="116" t="s">
        <v>779</v>
      </c>
      <c r="I141" s="117"/>
      <c r="J141" s="118"/>
      <c r="K141" s="116"/>
      <c r="L141" s="119"/>
      <c r="M141" s="116"/>
      <c r="N141" s="109" t="s">
        <v>779</v>
      </c>
      <c r="O141" s="109" t="s">
        <v>779</v>
      </c>
      <c r="P141" s="92"/>
      <c r="Q141" s="92"/>
      <c r="R141" s="92"/>
      <c r="S141" s="92"/>
      <c r="T141" s="92"/>
    </row>
    <row r="142" spans="1:20" ht="24" hidden="1" customHeight="1" x14ac:dyDescent="0.25">
      <c r="A142" s="146"/>
      <c r="B142" s="146"/>
      <c r="C142" s="669" t="str">
        <f>'Proprietà Modello'!E137</f>
        <v>Bene</v>
      </c>
      <c r="D142" s="668"/>
      <c r="E142" s="516"/>
      <c r="F142" s="516"/>
      <c r="G142" s="138"/>
      <c r="H142" s="139"/>
      <c r="I142" s="140"/>
      <c r="J142" s="138"/>
      <c r="K142" s="139"/>
      <c r="L142" s="139"/>
      <c r="M142" s="140"/>
      <c r="N142" s="139"/>
      <c r="O142" s="140"/>
      <c r="P142" s="92"/>
      <c r="Q142" s="92"/>
      <c r="R142" s="92"/>
      <c r="S142" s="92"/>
      <c r="T142" s="92"/>
    </row>
    <row r="143" spans="1:20" ht="15" hidden="1" customHeight="1" x14ac:dyDescent="0.25">
      <c r="A143" s="106" t="str">
        <f>'Proprietà Modello'!E138</f>
        <v>Bene</v>
      </c>
      <c r="B143" s="113" t="str">
        <f ca="1">Supporto!F41</f>
        <v>IfcCovering</v>
      </c>
      <c r="C143" s="147" t="str">
        <f ca="1">Supporto!H41</f>
        <v>ElementoDatiAnagrafici</v>
      </c>
      <c r="D143" s="147" t="str">
        <f ca="1">Supporto!K41</f>
        <v>Fornitore</v>
      </c>
      <c r="E143" s="125"/>
      <c r="F143" s="125"/>
      <c r="G143" s="122"/>
      <c r="H143" s="121"/>
      <c r="I143" s="121"/>
      <c r="J143" s="121"/>
      <c r="K143" s="109"/>
      <c r="L143" s="109"/>
      <c r="M143" s="121"/>
      <c r="N143" s="109"/>
      <c r="O143" s="121"/>
      <c r="P143" s="92"/>
      <c r="Q143" s="92"/>
      <c r="R143" s="92"/>
      <c r="S143" s="92"/>
      <c r="T143" s="92"/>
    </row>
    <row r="144" spans="1:20" ht="15" hidden="1" customHeight="1" x14ac:dyDescent="0.25">
      <c r="A144" s="112" t="str">
        <f>'Proprietà Modello'!E139</f>
        <v>Bene</v>
      </c>
      <c r="B144" s="113" t="str">
        <f ca="1">Supporto!F42</f>
        <v>IfcCovering</v>
      </c>
      <c r="C144" s="148" t="str">
        <f ca="1">Supporto!H42</f>
        <v>ElementoDatiAnagrafici</v>
      </c>
      <c r="D144" s="148" t="str">
        <f ca="1">Supporto!K42</f>
        <v>Installatore</v>
      </c>
      <c r="E144" s="125"/>
      <c r="F144" s="125"/>
      <c r="G144" s="110"/>
      <c r="H144" s="109"/>
      <c r="I144" s="109"/>
      <c r="J144" s="109"/>
      <c r="K144" s="109"/>
      <c r="L144" s="109"/>
      <c r="M144" s="109"/>
      <c r="N144" s="109"/>
      <c r="O144" s="109"/>
      <c r="P144" s="92"/>
      <c r="Q144" s="92"/>
      <c r="R144" s="92"/>
      <c r="S144" s="92"/>
      <c r="T144" s="92"/>
    </row>
    <row r="145" spans="1:20" ht="15" hidden="1" customHeight="1" x14ac:dyDescent="0.25">
      <c r="A145" s="112" t="str">
        <f>'Proprietà Modello'!E140</f>
        <v>Spazio</v>
      </c>
      <c r="B145" s="113" t="str">
        <f ca="1">Supporto!F43</f>
        <v>IfcCovering</v>
      </c>
      <c r="C145" s="148" t="str">
        <f ca="1">Supporto!H43</f>
        <v>ElementoDatiAnagrafici</v>
      </c>
      <c r="D145" s="148" t="str">
        <f ca="1">Supporto!K43</f>
        <v>Descrizione</v>
      </c>
      <c r="E145" s="125"/>
      <c r="F145" s="125"/>
      <c r="G145" s="110"/>
      <c r="H145" s="109"/>
      <c r="I145" s="109"/>
      <c r="J145" s="109"/>
      <c r="K145" s="109"/>
      <c r="L145" s="109"/>
      <c r="M145" s="109"/>
      <c r="N145" s="109"/>
      <c r="O145" s="109"/>
      <c r="P145" s="92"/>
      <c r="Q145" s="92"/>
      <c r="R145" s="92"/>
      <c r="S145" s="92"/>
      <c r="T145" s="92"/>
    </row>
    <row r="146" spans="1:20" ht="15" hidden="1" customHeight="1" x14ac:dyDescent="0.25">
      <c r="A146" s="112" t="str">
        <f>'Proprietà Modello'!E141</f>
        <v>Spazio</v>
      </c>
      <c r="B146" s="113" t="str">
        <f ca="1">Supporto!F44</f>
        <v>IfcCovering</v>
      </c>
      <c r="C146" s="148" t="str">
        <f ca="1">Supporto!H44</f>
        <v>ElementoDatiAnagrafici</v>
      </c>
      <c r="D146" s="148" t="str">
        <f ca="1">Supporto!K44</f>
        <v>Modello</v>
      </c>
      <c r="E146" s="125"/>
      <c r="F146" s="125"/>
      <c r="G146" s="110"/>
      <c r="H146" s="109"/>
      <c r="I146" s="109"/>
      <c r="J146" s="109"/>
      <c r="K146" s="109"/>
      <c r="L146" s="109"/>
      <c r="M146" s="109"/>
      <c r="N146" s="109"/>
      <c r="O146" s="109"/>
      <c r="P146" s="92"/>
      <c r="Q146" s="92"/>
      <c r="R146" s="92"/>
      <c r="S146" s="92"/>
      <c r="T146" s="92"/>
    </row>
    <row r="147" spans="1:20" s="493" customFormat="1" ht="15" hidden="1" customHeight="1" x14ac:dyDescent="0.25">
      <c r="A147" s="114" t="str">
        <f>'Proprietà Modello'!E142</f>
        <v>Spazio</v>
      </c>
      <c r="B147" s="113" t="str">
        <f ca="1">Supporto!F45</f>
        <v>IfcCovering</v>
      </c>
      <c r="C147" s="148" t="str">
        <f ca="1">Supporto!H45</f>
        <v>ElementoDatiAnagrafici</v>
      </c>
      <c r="D147" s="148" t="str">
        <f ca="1">Supporto!K45</f>
        <v>Produttore</v>
      </c>
      <c r="E147" s="125"/>
      <c r="F147" s="125"/>
      <c r="G147" s="110"/>
      <c r="H147" s="109"/>
      <c r="I147" s="109"/>
      <c r="J147" s="109"/>
      <c r="K147" s="109"/>
      <c r="L147" s="109"/>
      <c r="M147" s="109"/>
      <c r="N147" s="109"/>
      <c r="O147" s="109"/>
      <c r="P147" s="92"/>
      <c r="Q147" s="92"/>
      <c r="R147" s="92"/>
      <c r="S147" s="92"/>
      <c r="T147" s="92"/>
    </row>
    <row r="148" spans="1:20" ht="15" hidden="1" customHeight="1" x14ac:dyDescent="0.25">
      <c r="A148" s="114" t="str">
        <f>'Proprietà Modello'!E143</f>
        <v>Impianto</v>
      </c>
      <c r="B148" s="113" t="str">
        <f ca="1">Supporto!F46</f>
        <v>IfcCovering</v>
      </c>
      <c r="C148" s="148" t="str">
        <f ca="1">Supporto!H46</f>
        <v>ElementoDatiQualitativi</v>
      </c>
      <c r="D148" s="148" t="str">
        <f ca="1">Supporto!K46</f>
        <v>IndicePrestazioneAcustica</v>
      </c>
      <c r="E148" s="125"/>
      <c r="F148" s="125"/>
      <c r="G148" s="110"/>
      <c r="H148" s="109"/>
      <c r="I148" s="109"/>
      <c r="J148" s="109"/>
      <c r="K148" s="109"/>
      <c r="L148" s="109"/>
      <c r="M148" s="109"/>
      <c r="N148" s="109"/>
      <c r="O148" s="109"/>
      <c r="P148" s="92"/>
      <c r="Q148" s="92"/>
      <c r="R148" s="92"/>
      <c r="S148" s="92"/>
      <c r="T148" s="92"/>
    </row>
    <row r="149" spans="1:20" ht="15" hidden="1" customHeight="1" x14ac:dyDescent="0.25">
      <c r="A149" s="106" t="str">
        <f>'Proprietà Modello'!E144</f>
        <v>Impianto</v>
      </c>
      <c r="B149" s="113" t="str">
        <f ca="1">Supporto!F47</f>
        <v>IfcCovering</v>
      </c>
      <c r="C149" s="148" t="str">
        <f ca="1">Supporto!H47</f>
        <v>ElementoDatiQualitativi</v>
      </c>
      <c r="D149" s="148" t="str">
        <f ca="1">Supporto!K47</f>
        <v>Esterno</v>
      </c>
      <c r="E149" s="125"/>
      <c r="F149" s="125"/>
      <c r="G149" s="110"/>
      <c r="H149" s="109"/>
      <c r="I149" s="109"/>
      <c r="J149" s="109"/>
      <c r="K149" s="109"/>
      <c r="L149" s="109"/>
      <c r="M149" s="109"/>
      <c r="N149" s="109"/>
      <c r="O149" s="109"/>
      <c r="P149" s="92"/>
      <c r="Q149" s="92"/>
      <c r="R149" s="92"/>
      <c r="S149" s="92"/>
      <c r="T149" s="92"/>
    </row>
    <row r="150" spans="1:20" s="493" customFormat="1" ht="15" hidden="1" customHeight="1" x14ac:dyDescent="0.25">
      <c r="A150" s="114" t="str">
        <f>'Proprietà Modello'!E145</f>
        <v>Impianto</v>
      </c>
      <c r="B150" s="113" t="str">
        <f ca="1">Supporto!F48</f>
        <v>IfcCovering</v>
      </c>
      <c r="C150" s="148" t="str">
        <f ca="1">Supporto!H48</f>
        <v>ElementoDatiQualitativi</v>
      </c>
      <c r="D150" s="148" t="str">
        <f ca="1">Supporto!K48</f>
        <v>Tipologia costruttiva</v>
      </c>
      <c r="E150" s="125"/>
      <c r="F150" s="125"/>
      <c r="G150" s="110"/>
      <c r="H150" s="109"/>
      <c r="I150" s="109"/>
      <c r="J150" s="109"/>
      <c r="K150" s="109"/>
      <c r="L150" s="109"/>
      <c r="M150" s="109"/>
      <c r="N150" s="109"/>
      <c r="O150" s="109"/>
      <c r="P150" s="92"/>
      <c r="Q150" s="92"/>
      <c r="R150" s="92"/>
      <c r="S150" s="92"/>
      <c r="T150" s="92"/>
    </row>
    <row r="151" spans="1:20" s="494" customFormat="1" ht="15" hidden="1" customHeight="1" x14ac:dyDescent="0.25">
      <c r="A151" s="132" t="str">
        <f>'Proprietà Modello'!E147</f>
        <v>Impianto</v>
      </c>
      <c r="B151" s="113" t="str">
        <f ca="1">Supporto!F49</f>
        <v>IfcCovering</v>
      </c>
      <c r="C151" s="148" t="str">
        <f ca="1">Supporto!H49</f>
        <v>ElementoDatiAntincendio</v>
      </c>
      <c r="D151" s="148" t="str">
        <f ca="1">Supporto!K49</f>
        <v>Combustibile</v>
      </c>
      <c r="E151" s="125"/>
      <c r="F151" s="125"/>
      <c r="G151" s="110"/>
      <c r="H151" s="109"/>
      <c r="I151" s="109"/>
      <c r="J151" s="109"/>
      <c r="K151" s="109"/>
      <c r="L151" s="109"/>
      <c r="M151" s="109"/>
      <c r="N151" s="109"/>
      <c r="O151" s="109"/>
      <c r="P151" s="92"/>
      <c r="Q151" s="92"/>
      <c r="R151" s="92"/>
      <c r="S151" s="92"/>
      <c r="T151" s="92"/>
    </row>
    <row r="152" spans="1:20" ht="15" hidden="1" customHeight="1" x14ac:dyDescent="0.25">
      <c r="A152" s="114" t="str">
        <f>'Proprietà Modello'!E148</f>
        <v>Impianto</v>
      </c>
      <c r="B152" s="113" t="str">
        <f ca="1">Supporto!F50</f>
        <v>IfcCovering</v>
      </c>
      <c r="C152" s="148" t="str">
        <f ca="1">Supporto!H50</f>
        <v>ElementoDatiEnergetici</v>
      </c>
      <c r="D152" s="148" t="str">
        <f ca="1">Supporto!K50</f>
        <v>TrasmittanzaTermica</v>
      </c>
      <c r="E152" s="125"/>
      <c r="F152" s="125"/>
      <c r="G152" s="110"/>
      <c r="H152" s="109"/>
      <c r="I152" s="109"/>
      <c r="J152" s="109"/>
      <c r="K152" s="109"/>
      <c r="L152" s="109"/>
      <c r="M152" s="109"/>
      <c r="N152" s="109"/>
      <c r="O152" s="109"/>
      <c r="P152" s="92"/>
      <c r="Q152" s="92"/>
      <c r="R152" s="92"/>
      <c r="S152" s="92"/>
      <c r="T152" s="92"/>
    </row>
    <row r="153" spans="1:20" s="493" customFormat="1" ht="15" hidden="1" customHeight="1" x14ac:dyDescent="0.25">
      <c r="A153" s="114" t="str">
        <f>'Proprietà Modello'!E150</f>
        <v>Impianto</v>
      </c>
      <c r="B153" s="113" t="str">
        <f ca="1">Supporto!F51</f>
        <v>IfcCovering</v>
      </c>
      <c r="C153" s="148" t="str">
        <f ca="1">Supporto!H51</f>
        <v>ElementoDatiEnergetici</v>
      </c>
      <c r="D153" s="148" t="str">
        <f ca="1">Supporto!K51</f>
        <v>ResistenzaTermica</v>
      </c>
      <c r="E153" s="125"/>
      <c r="F153" s="125"/>
      <c r="G153" s="110"/>
      <c r="H153" s="109"/>
      <c r="I153" s="109"/>
      <c r="J153" s="109"/>
      <c r="K153" s="109"/>
      <c r="L153" s="109"/>
      <c r="M153" s="109"/>
      <c r="N153" s="109"/>
      <c r="O153" s="109"/>
      <c r="P153" s="92"/>
      <c r="Q153" s="92"/>
      <c r="R153" s="92"/>
      <c r="S153" s="92"/>
      <c r="T153" s="92"/>
    </row>
    <row r="154" spans="1:20" s="494" customFormat="1" ht="15" hidden="1" customHeight="1" x14ac:dyDescent="0.25">
      <c r="A154" s="132" t="str">
        <f>'Proprietà Modello'!E151</f>
        <v>Impianto</v>
      </c>
      <c r="B154" s="113" t="str">
        <f ca="1">Supporto!F52</f>
        <v>IfcCovering</v>
      </c>
      <c r="C154" s="148" t="str">
        <f ca="1">Supporto!H52</f>
        <v>ElementoCodifica</v>
      </c>
      <c r="D154" s="148" t="str">
        <f ca="1">Supporto!K52</f>
        <v>ClasseElementoTecnico</v>
      </c>
      <c r="E154" s="125"/>
      <c r="F154" s="125"/>
      <c r="G154" s="110"/>
      <c r="H154" s="109"/>
      <c r="I154" s="109"/>
      <c r="J154" s="109"/>
      <c r="K154" s="109"/>
      <c r="L154" s="109"/>
      <c r="M154" s="109"/>
      <c r="N154" s="109"/>
      <c r="O154" s="109"/>
      <c r="P154" s="92"/>
      <c r="Q154" s="92"/>
      <c r="R154" s="92"/>
      <c r="S154" s="92"/>
      <c r="T154" s="92"/>
    </row>
    <row r="155" spans="1:20" ht="15" hidden="1" customHeight="1" x14ac:dyDescent="0.25">
      <c r="A155" s="112" t="e">
        <f>'Proprietà Modello'!#REF!</f>
        <v>#REF!</v>
      </c>
      <c r="B155" s="113" t="str">
        <f ca="1">Supporto!F53</f>
        <v>IfcCovering</v>
      </c>
      <c r="C155" s="148" t="str">
        <f ca="1">Supporto!H53</f>
        <v>ElementoFase</v>
      </c>
      <c r="D155" s="148" t="str">
        <f ca="1">Supporto!K53</f>
        <v>Stato</v>
      </c>
      <c r="E155" s="125"/>
      <c r="F155" s="125"/>
      <c r="G155" s="110"/>
      <c r="H155" s="109"/>
      <c r="I155" s="109"/>
      <c r="J155" s="109"/>
      <c r="K155" s="109"/>
      <c r="L155" s="109"/>
      <c r="M155" s="109"/>
      <c r="N155" s="109"/>
      <c r="O155" s="109"/>
      <c r="P155" s="92"/>
      <c r="Q155" s="92"/>
      <c r="R155" s="92"/>
      <c r="S155" s="92"/>
      <c r="T155" s="92"/>
    </row>
    <row r="156" spans="1:20" ht="15" hidden="1" customHeight="1" x14ac:dyDescent="0.25">
      <c r="A156" s="112" t="str">
        <f>'Proprietà Modello'!E152</f>
        <v>Impianto</v>
      </c>
      <c r="B156" s="113" t="str">
        <f ca="1">Supporto!F54</f>
        <v>IfcCovering</v>
      </c>
      <c r="C156" s="148" t="str">
        <f ca="1">Supporto!H54</f>
        <v>ElementoDocumenti</v>
      </c>
      <c r="D156" s="148" t="str">
        <f ca="1">Supporto!K54</f>
        <v>SchedaTecnica</v>
      </c>
      <c r="E156" s="125"/>
      <c r="F156" s="125"/>
      <c r="G156" s="110"/>
      <c r="H156" s="109"/>
      <c r="I156" s="109"/>
      <c r="J156" s="109"/>
      <c r="K156" s="109"/>
      <c r="L156" s="109"/>
      <c r="M156" s="109"/>
      <c r="N156" s="109"/>
      <c r="O156" s="109"/>
      <c r="P156" s="92"/>
      <c r="Q156" s="92"/>
      <c r="R156" s="92"/>
      <c r="S156" s="92"/>
      <c r="T156" s="92"/>
    </row>
    <row r="157" spans="1:20" ht="14.25" hidden="1" customHeight="1" x14ac:dyDescent="0.25">
      <c r="A157" s="114" t="str">
        <f>'Proprietà Modello'!E153</f>
        <v>Impianto</v>
      </c>
      <c r="B157" s="113" t="str">
        <f ca="1">Supporto!F55</f>
        <v>IfcCovering</v>
      </c>
      <c r="C157" s="148" t="str">
        <f ca="1">Supporto!H55</f>
        <v>ElementoDocumenti</v>
      </c>
      <c r="D157" s="148" t="str">
        <f ca="1">Supporto!K55</f>
        <v>Website</v>
      </c>
      <c r="E157" s="125"/>
      <c r="F157" s="125"/>
      <c r="G157" s="110"/>
      <c r="H157" s="109"/>
      <c r="I157" s="109"/>
      <c r="J157" s="109"/>
      <c r="K157" s="109"/>
      <c r="L157" s="109"/>
      <c r="M157" s="109"/>
      <c r="N157" s="109"/>
      <c r="O157" s="109"/>
      <c r="P157" s="92"/>
      <c r="Q157" s="92"/>
      <c r="R157" s="92"/>
      <c r="S157" s="92"/>
      <c r="T157" s="92"/>
    </row>
    <row r="158" spans="1:20" ht="15" hidden="1" customHeight="1" x14ac:dyDescent="0.25">
      <c r="A158" s="112" t="str">
        <f>'Proprietà Modello'!E154</f>
        <v>Impianto</v>
      </c>
      <c r="B158" s="113" t="str">
        <f ca="1">Supporto!F56</f>
        <v>IfcCovering</v>
      </c>
      <c r="C158" s="148" t="str">
        <f ca="1">Supporto!H56</f>
        <v>ElementoDocumenti</v>
      </c>
      <c r="D158" s="148" t="str">
        <f ca="1">Supporto!K56</f>
        <v>CertProd</v>
      </c>
      <c r="E158" s="125"/>
      <c r="F158" s="125"/>
      <c r="G158" s="110"/>
      <c r="H158" s="109"/>
      <c r="I158" s="109"/>
      <c r="J158" s="109"/>
      <c r="K158" s="109"/>
      <c r="L158" s="109"/>
      <c r="M158" s="109"/>
      <c r="N158" s="109"/>
      <c r="O158" s="109"/>
      <c r="P158" s="92"/>
      <c r="Q158" s="92"/>
      <c r="R158" s="92"/>
      <c r="S158" s="92"/>
      <c r="T158" s="92"/>
    </row>
    <row r="159" spans="1:20" ht="15" hidden="1" customHeight="1" x14ac:dyDescent="0.25">
      <c r="A159" s="114" t="str">
        <f>'Proprietà Modello'!E155</f>
        <v>Impianto</v>
      </c>
      <c r="B159" s="113" t="str">
        <f ca="1">Supporto!F57</f>
        <v>IfcCovering</v>
      </c>
      <c r="C159" s="148" t="str">
        <f ca="1">Supporto!H57</f>
        <v>ElementoDocumenti</v>
      </c>
      <c r="D159" s="148" t="str">
        <f ca="1">Supporto!K57</f>
        <v>SchedaMontaggio</v>
      </c>
      <c r="E159" s="125"/>
      <c r="F159" s="125"/>
      <c r="G159" s="110"/>
      <c r="H159" s="109"/>
      <c r="I159" s="109"/>
      <c r="J159" s="109"/>
      <c r="K159" s="109"/>
      <c r="L159" s="109"/>
      <c r="M159" s="109"/>
      <c r="N159" s="109"/>
      <c r="O159" s="109"/>
      <c r="P159" s="92"/>
      <c r="Q159" s="92"/>
      <c r="R159" s="92"/>
      <c r="S159" s="92"/>
      <c r="T159" s="92"/>
    </row>
    <row r="160" spans="1:20" ht="15" hidden="1" customHeight="1" x14ac:dyDescent="0.25">
      <c r="A160" s="114" t="str">
        <f>'Proprietà Modello'!E156</f>
        <v>Impianto</v>
      </c>
      <c r="B160" s="113" t="str">
        <f ca="1">Supporto!F58</f>
        <v>IfcCovering</v>
      </c>
      <c r="C160" s="148" t="str">
        <f ca="1">Supporto!H58</f>
        <v>ElementoDocumenti</v>
      </c>
      <c r="D160" s="148" t="str">
        <f ca="1">Supporto!K58</f>
        <v>Installazione</v>
      </c>
      <c r="E160" s="125"/>
      <c r="F160" s="125"/>
      <c r="G160" s="110"/>
      <c r="H160" s="109"/>
      <c r="I160" s="109"/>
      <c r="J160" s="109"/>
      <c r="K160" s="109"/>
      <c r="L160" s="109"/>
      <c r="M160" s="109"/>
      <c r="N160" s="109"/>
      <c r="O160" s="109"/>
      <c r="P160" s="92"/>
      <c r="Q160" s="92"/>
      <c r="R160" s="92"/>
      <c r="S160" s="92"/>
      <c r="T160" s="92"/>
    </row>
    <row r="161" spans="1:20" s="493" customFormat="1" ht="15" hidden="1" customHeight="1" x14ac:dyDescent="0.25">
      <c r="A161" s="114" t="str">
        <f>'Proprietà Modello'!E158</f>
        <v>Impianto</v>
      </c>
      <c r="B161" s="113" t="str">
        <f ca="1">Supporto!F59</f>
        <v>IfcCovering</v>
      </c>
      <c r="C161" s="148" t="str">
        <f ca="1">Supporto!H59</f>
        <v>ElementoDocumenti</v>
      </c>
      <c r="D161" s="148" t="str">
        <f ca="1">Supporto!K59</f>
        <v>Collaudo</v>
      </c>
      <c r="E161" s="125"/>
      <c r="F161" s="125"/>
      <c r="G161" s="110"/>
      <c r="H161" s="109"/>
      <c r="I161" s="109"/>
      <c r="J161" s="109"/>
      <c r="K161" s="109"/>
      <c r="L161" s="109"/>
      <c r="M161" s="109"/>
      <c r="N161" s="109"/>
      <c r="O161" s="109"/>
      <c r="P161" s="92"/>
      <c r="Q161" s="92"/>
      <c r="R161" s="92"/>
      <c r="S161" s="92"/>
      <c r="T161" s="92"/>
    </row>
    <row r="162" spans="1:20" ht="15" hidden="1" customHeight="1" x14ac:dyDescent="0.25">
      <c r="A162" s="112" t="str">
        <f>'Proprietà Modello'!E159</f>
        <v>Impianto</v>
      </c>
      <c r="B162" s="115" t="str">
        <f ca="1">Supporto!F60</f>
        <v>IfcCovering</v>
      </c>
      <c r="C162" s="149" t="str">
        <f ca="1">Supporto!H60</f>
        <v>ElementoDocumenti</v>
      </c>
      <c r="D162" s="149" t="str">
        <f ca="1">Supporto!K60</f>
        <v>Conformità</v>
      </c>
      <c r="E162" s="124"/>
      <c r="F162" s="124"/>
      <c r="G162" s="117"/>
      <c r="H162" s="116"/>
      <c r="I162" s="116"/>
      <c r="J162" s="116"/>
      <c r="K162" s="116"/>
      <c r="L162" s="116"/>
      <c r="M162" s="116"/>
      <c r="N162" s="116"/>
      <c r="O162" s="116"/>
      <c r="P162" s="92"/>
      <c r="Q162" s="92"/>
      <c r="R162" s="92"/>
      <c r="S162" s="92"/>
      <c r="T162" s="92"/>
    </row>
    <row r="163" spans="1:20" ht="15" hidden="1" customHeight="1" x14ac:dyDescent="0.25">
      <c r="A163" s="112" t="str">
        <f>'Proprietà Modello'!E160</f>
        <v>Impianto</v>
      </c>
      <c r="B163" s="113" t="str">
        <f ca="1">Supporto!F61</f>
        <v>IfcSlab</v>
      </c>
      <c r="C163" s="148" t="str">
        <f ca="1">Supporto!H61</f>
        <v>ElementoDatiAnagrafici</v>
      </c>
      <c r="D163" s="148" t="str">
        <f ca="1">Supporto!K61</f>
        <v>Descrizione</v>
      </c>
      <c r="E163" s="125"/>
      <c r="F163" s="125"/>
      <c r="G163" s="110"/>
      <c r="H163" s="109"/>
      <c r="I163" s="109"/>
      <c r="J163" s="109"/>
      <c r="K163" s="109"/>
      <c r="L163" s="109"/>
      <c r="M163" s="109"/>
      <c r="N163" s="109"/>
      <c r="O163" s="109"/>
      <c r="P163" s="92"/>
      <c r="Q163" s="92"/>
      <c r="R163" s="92"/>
      <c r="S163" s="92"/>
      <c r="T163" s="92"/>
    </row>
    <row r="164" spans="1:20" ht="15" hidden="1" customHeight="1" x14ac:dyDescent="0.25">
      <c r="A164" s="112" t="str">
        <f>'Proprietà Modello'!E161</f>
        <v>Impianto</v>
      </c>
      <c r="B164" s="113" t="str">
        <f ca="1">Supporto!F62</f>
        <v>IfcSlab</v>
      </c>
      <c r="C164" s="148" t="str">
        <f ca="1">Supporto!H62</f>
        <v>ElementoDatiAnagrafici</v>
      </c>
      <c r="D164" s="148" t="str">
        <f ca="1">Supporto!K62</f>
        <v>Produttore</v>
      </c>
      <c r="E164" s="125"/>
      <c r="F164" s="125"/>
      <c r="G164" s="110"/>
      <c r="H164" s="109"/>
      <c r="I164" s="109"/>
      <c r="J164" s="109"/>
      <c r="K164" s="109"/>
      <c r="L164" s="109"/>
      <c r="M164" s="109"/>
      <c r="N164" s="109"/>
      <c r="O164" s="109"/>
      <c r="P164" s="92"/>
      <c r="Q164" s="92"/>
      <c r="R164" s="92"/>
      <c r="S164" s="92"/>
      <c r="T164" s="92"/>
    </row>
    <row r="165" spans="1:20" ht="15" hidden="1" customHeight="1" x14ac:dyDescent="0.25">
      <c r="A165" s="112" t="e">
        <f>'Proprietà Modello'!#REF!</f>
        <v>#REF!</v>
      </c>
      <c r="B165" s="113" t="str">
        <f ca="1">Supporto!F63</f>
        <v>IfcSlab</v>
      </c>
      <c r="C165" s="148" t="str">
        <f ca="1">Supporto!H63</f>
        <v>ElementoDatiQualitativi</v>
      </c>
      <c r="D165" s="148" t="str">
        <f ca="1">Supporto!K63</f>
        <v>IndicePrestazioneAcustica</v>
      </c>
      <c r="E165" s="125"/>
      <c r="F165" s="125"/>
      <c r="G165" s="110"/>
      <c r="H165" s="109"/>
      <c r="I165" s="109"/>
      <c r="J165" s="109"/>
      <c r="K165" s="109"/>
      <c r="L165" s="109"/>
      <c r="M165" s="109"/>
      <c r="N165" s="109"/>
      <c r="O165" s="109"/>
      <c r="P165" s="92"/>
      <c r="Q165" s="92"/>
      <c r="R165" s="92"/>
      <c r="S165" s="92"/>
      <c r="T165" s="92"/>
    </row>
    <row r="166" spans="1:20" ht="15" hidden="1" customHeight="1" x14ac:dyDescent="0.25">
      <c r="A166" s="112" t="str">
        <f>'Proprietà Modello'!E162</f>
        <v>Impianto</v>
      </c>
      <c r="B166" s="113" t="str">
        <f ca="1">Supporto!F64</f>
        <v>IfcSlab</v>
      </c>
      <c r="C166" s="148" t="str">
        <f ca="1">Supporto!H64</f>
        <v>ElementoDatiQualitativi</v>
      </c>
      <c r="D166" s="148" t="str">
        <f ca="1">Supporto!K64</f>
        <v>Portante</v>
      </c>
      <c r="E166" s="125"/>
      <c r="F166" s="125"/>
      <c r="G166" s="110"/>
      <c r="H166" s="109"/>
      <c r="I166" s="109"/>
      <c r="J166" s="109"/>
      <c r="K166" s="109"/>
      <c r="L166" s="109"/>
      <c r="M166" s="109"/>
      <c r="N166" s="109"/>
      <c r="O166" s="109"/>
      <c r="P166" s="92"/>
      <c r="Q166" s="92"/>
      <c r="R166" s="92"/>
      <c r="S166" s="92"/>
      <c r="T166" s="92"/>
    </row>
    <row r="167" spans="1:20" ht="15" hidden="1" customHeight="1" x14ac:dyDescent="0.25">
      <c r="A167" s="112" t="str">
        <f>'Proprietà Modello'!E163</f>
        <v>Impianto</v>
      </c>
      <c r="B167" s="113" t="str">
        <f ca="1">Supporto!F65</f>
        <v>IfcSlab</v>
      </c>
      <c r="C167" s="148" t="str">
        <f ca="1">Supporto!H65</f>
        <v>ElementoDatiQualitativi</v>
      </c>
      <c r="D167" s="148" t="str">
        <f ca="1">Supporto!K65</f>
        <v>Esterno</v>
      </c>
      <c r="E167" s="125"/>
      <c r="F167" s="125"/>
      <c r="G167" s="110"/>
      <c r="H167" s="109"/>
      <c r="I167" s="109"/>
      <c r="J167" s="109"/>
      <c r="K167" s="109"/>
      <c r="L167" s="109"/>
      <c r="M167" s="109"/>
      <c r="N167" s="109"/>
      <c r="O167" s="109"/>
      <c r="P167" s="92"/>
      <c r="Q167" s="92"/>
      <c r="R167" s="92"/>
      <c r="S167" s="92"/>
      <c r="T167" s="92"/>
    </row>
    <row r="168" spans="1:20" ht="15" hidden="1" customHeight="1" x14ac:dyDescent="0.25">
      <c r="A168" s="112" t="str">
        <f>'Proprietà Modello'!E164</f>
        <v>Impianto</v>
      </c>
      <c r="B168" s="113" t="str">
        <f ca="1">Supporto!F66</f>
        <v>IfcSlab</v>
      </c>
      <c r="C168" s="148" t="str">
        <f ca="1">Supporto!H66</f>
        <v>ElementoDatiQualitativi</v>
      </c>
      <c r="D168" s="148" t="str">
        <f ca="1">Supporto!K66</f>
        <v>Tipologia costruttiva</v>
      </c>
      <c r="E168" s="125"/>
      <c r="F168" s="125"/>
      <c r="G168" s="110"/>
      <c r="H168" s="109"/>
      <c r="I168" s="109"/>
      <c r="J168" s="109"/>
      <c r="K168" s="109"/>
      <c r="L168" s="109"/>
      <c r="M168" s="109"/>
      <c r="N168" s="109"/>
      <c r="O168" s="109"/>
      <c r="P168" s="92"/>
      <c r="Q168" s="92"/>
      <c r="R168" s="92"/>
      <c r="S168" s="92"/>
      <c r="T168" s="92"/>
    </row>
    <row r="169" spans="1:20" ht="15" hidden="1" customHeight="1" x14ac:dyDescent="0.25">
      <c r="A169" s="112" t="str">
        <f>'Proprietà Modello'!E165</f>
        <v>Impianto</v>
      </c>
      <c r="B169" s="113" t="str">
        <f ca="1">Supporto!F67</f>
        <v>IfcSlab</v>
      </c>
      <c r="C169" s="148" t="str">
        <f ca="1">Supporto!H67</f>
        <v>ElementoDatiQualitativi</v>
      </c>
      <c r="D169" s="148" t="str">
        <f ca="1">Supporto!K67</f>
        <v>Criticità Riscontrata</v>
      </c>
      <c r="E169" s="125"/>
      <c r="F169" s="125"/>
      <c r="G169" s="110"/>
      <c r="H169" s="109"/>
      <c r="I169" s="109"/>
      <c r="J169" s="109"/>
      <c r="K169" s="109"/>
      <c r="L169" s="109"/>
      <c r="M169" s="109"/>
      <c r="N169" s="109"/>
      <c r="O169" s="109"/>
      <c r="P169" s="92"/>
      <c r="Q169" s="92"/>
      <c r="R169" s="92"/>
      <c r="S169" s="92"/>
      <c r="T169" s="92"/>
    </row>
    <row r="170" spans="1:20" ht="15" hidden="1" customHeight="1" x14ac:dyDescent="0.25">
      <c r="A170" s="112" t="str">
        <f>'Proprietà Modello'!E166</f>
        <v>Impianto</v>
      </c>
      <c r="B170" s="113" t="str">
        <f ca="1">Supporto!F68</f>
        <v>IfcSlab</v>
      </c>
      <c r="C170" s="148" t="str">
        <f ca="1">Supporto!H68</f>
        <v>ElementoDatiAntincendio</v>
      </c>
      <c r="D170" s="148" t="str">
        <f ca="1">Supporto!K68</f>
        <v>Combustibile</v>
      </c>
      <c r="E170" s="125"/>
      <c r="F170" s="125"/>
      <c r="G170" s="110"/>
      <c r="H170" s="109"/>
      <c r="I170" s="109"/>
      <c r="J170" s="109"/>
      <c r="K170" s="109"/>
      <c r="L170" s="109"/>
      <c r="M170" s="109"/>
      <c r="N170" s="109"/>
      <c r="O170" s="109"/>
      <c r="P170" s="92"/>
      <c r="Q170" s="92"/>
      <c r="R170" s="92"/>
      <c r="S170" s="92"/>
      <c r="T170" s="92"/>
    </row>
    <row r="171" spans="1:20" ht="15" hidden="1" customHeight="1" x14ac:dyDescent="0.25">
      <c r="A171" s="112" t="str">
        <f>'Proprietà Modello'!E167</f>
        <v>Impianto</v>
      </c>
      <c r="B171" s="113" t="str">
        <f ca="1">Supporto!F69</f>
        <v>IfcSlab</v>
      </c>
      <c r="C171" s="148" t="str">
        <f ca="1">Supporto!H69</f>
        <v>ElementoDatiAntincendio</v>
      </c>
      <c r="D171" s="148" t="str">
        <f ca="1">Supporto!K69</f>
        <v>ClassePropagazioneFiamma</v>
      </c>
      <c r="E171" s="125"/>
      <c r="F171" s="125"/>
      <c r="G171" s="110"/>
      <c r="H171" s="109"/>
      <c r="I171" s="109"/>
      <c r="J171" s="109"/>
      <c r="K171" s="109"/>
      <c r="L171" s="109"/>
      <c r="M171" s="109"/>
      <c r="N171" s="109"/>
      <c r="O171" s="109"/>
      <c r="P171" s="92"/>
      <c r="Q171" s="92"/>
      <c r="R171" s="92"/>
      <c r="S171" s="92"/>
      <c r="T171" s="92"/>
    </row>
    <row r="172" spans="1:20" ht="15" hidden="1" customHeight="1" x14ac:dyDescent="0.25">
      <c r="A172" s="112" t="str">
        <f>'Proprietà Modello'!E168</f>
        <v>Impianto</v>
      </c>
      <c r="B172" s="113" t="str">
        <f ca="1">Supporto!F70</f>
        <v>IfcSlab</v>
      </c>
      <c r="C172" s="148" t="str">
        <f ca="1">Supporto!H70</f>
        <v>ElementoDatiAntincendio</v>
      </c>
      <c r="D172" s="148" t="str">
        <f ca="1">Supporto!K70</f>
        <v>REI</v>
      </c>
      <c r="E172" s="125"/>
      <c r="F172" s="125"/>
      <c r="G172" s="110"/>
      <c r="H172" s="109"/>
      <c r="I172" s="109"/>
      <c r="J172" s="109"/>
      <c r="K172" s="109"/>
      <c r="L172" s="109"/>
      <c r="M172" s="109"/>
      <c r="N172" s="109"/>
      <c r="O172" s="109"/>
      <c r="P172" s="92"/>
      <c r="Q172" s="92"/>
      <c r="R172" s="92"/>
      <c r="S172" s="92"/>
      <c r="T172" s="92"/>
    </row>
    <row r="173" spans="1:20" ht="15" hidden="1" customHeight="1" x14ac:dyDescent="0.25">
      <c r="A173" s="114" t="str">
        <f>'Proprietà Modello'!E169</f>
        <v>Concetto ADM</v>
      </c>
      <c r="B173" s="113" t="str">
        <f ca="1">Supporto!F71</f>
        <v>IfcSlab</v>
      </c>
      <c r="C173" s="148" t="str">
        <f ca="1">Supporto!H71</f>
        <v>ElementoDatiEnergetici</v>
      </c>
      <c r="D173" s="148" t="str">
        <f ca="1">Supporto!K71</f>
        <v>TrasmittanzaTermica</v>
      </c>
      <c r="E173" s="125"/>
      <c r="F173" s="125"/>
      <c r="G173" s="110"/>
      <c r="H173" s="109"/>
      <c r="I173" s="109"/>
      <c r="J173" s="109"/>
      <c r="K173" s="109"/>
      <c r="L173" s="109"/>
      <c r="M173" s="109"/>
      <c r="N173" s="109"/>
      <c r="O173" s="109"/>
      <c r="P173" s="92"/>
      <c r="Q173" s="92"/>
      <c r="R173" s="92"/>
      <c r="S173" s="92"/>
      <c r="T173" s="92"/>
    </row>
    <row r="174" spans="1:20" ht="15" hidden="1" customHeight="1" x14ac:dyDescent="0.25">
      <c r="A174" s="114" t="str">
        <f>'Proprietà Modello'!E149</f>
        <v>Impianto</v>
      </c>
      <c r="B174" s="113" t="str">
        <f ca="1">Supporto!F72</f>
        <v>IfcSlab</v>
      </c>
      <c r="C174" s="148" t="str">
        <f ca="1">Supporto!H72</f>
        <v>ElementoDatiEnergetici</v>
      </c>
      <c r="D174" s="148" t="str">
        <f ca="1">Supporto!K72</f>
        <v>ResistenzaTermica</v>
      </c>
      <c r="E174" s="125"/>
      <c r="F174" s="125"/>
      <c r="G174" s="110"/>
      <c r="H174" s="109"/>
      <c r="I174" s="109"/>
      <c r="J174" s="109"/>
      <c r="K174" s="109"/>
      <c r="L174" s="109"/>
      <c r="M174" s="109"/>
      <c r="N174" s="109"/>
      <c r="O174" s="109"/>
      <c r="P174" s="92"/>
      <c r="Q174" s="92"/>
      <c r="R174" s="92"/>
      <c r="S174" s="92"/>
      <c r="T174" s="92"/>
    </row>
    <row r="175" spans="1:20" ht="15" hidden="1" x14ac:dyDescent="0.25">
      <c r="B175" s="113" t="str">
        <f ca="1">Supporto!F73</f>
        <v>IfcSlab</v>
      </c>
      <c r="C175" s="148" t="str">
        <f ca="1">Supporto!H73</f>
        <v>ElementoCodifica</v>
      </c>
      <c r="D175" s="148" t="str">
        <f ca="1">Supporto!K73</f>
        <v>ClasseElementoTecnico</v>
      </c>
      <c r="E175" s="125"/>
      <c r="F175" s="162"/>
      <c r="G175" s="110"/>
      <c r="H175" s="109"/>
      <c r="I175" s="109"/>
      <c r="J175" s="109"/>
      <c r="K175" s="109"/>
      <c r="L175" s="109"/>
      <c r="M175" s="109"/>
      <c r="N175" s="109"/>
      <c r="O175" s="109"/>
      <c r="P175" s="92"/>
      <c r="Q175" s="92"/>
      <c r="R175" s="92"/>
      <c r="S175" s="92"/>
      <c r="T175" s="92"/>
    </row>
    <row r="176" spans="1:20" ht="15" hidden="1" x14ac:dyDescent="0.25">
      <c r="B176" s="113" t="str">
        <f ca="1">Supporto!F74</f>
        <v>IfcSlab</v>
      </c>
      <c r="C176" s="148" t="str">
        <f ca="1">Supporto!H74</f>
        <v>ElementoFase</v>
      </c>
      <c r="D176" s="148" t="str">
        <f ca="1">Supporto!K74</f>
        <v>Stato</v>
      </c>
      <c r="E176" s="125"/>
      <c r="F176" s="162"/>
      <c r="G176" s="110"/>
      <c r="H176" s="109"/>
      <c r="I176" s="109"/>
      <c r="J176" s="109"/>
      <c r="K176" s="109"/>
      <c r="L176" s="109"/>
      <c r="M176" s="109"/>
      <c r="N176" s="109"/>
      <c r="O176" s="109"/>
      <c r="P176" s="92"/>
      <c r="Q176" s="92"/>
      <c r="R176" s="92"/>
      <c r="S176" s="92"/>
      <c r="T176" s="92"/>
    </row>
    <row r="177" spans="2:20" ht="15" hidden="1" x14ac:dyDescent="0.25">
      <c r="B177" s="113" t="str">
        <f ca="1">Supporto!F75</f>
        <v>IfcSlab</v>
      </c>
      <c r="C177" s="148" t="str">
        <f ca="1">Supporto!H75</f>
        <v>ElementoDocumenti</v>
      </c>
      <c r="D177" s="148" t="str">
        <f ca="1">Supporto!K75</f>
        <v>Collaudo</v>
      </c>
      <c r="E177" s="125"/>
      <c r="F177" s="162"/>
      <c r="G177" s="110"/>
      <c r="H177" s="109"/>
      <c r="I177" s="109"/>
      <c r="J177" s="109"/>
      <c r="K177" s="109"/>
      <c r="L177" s="109"/>
      <c r="M177" s="109"/>
      <c r="N177" s="109"/>
      <c r="O177" s="109"/>
      <c r="P177" s="92"/>
      <c r="Q177" s="92"/>
      <c r="R177" s="92"/>
      <c r="S177" s="92"/>
      <c r="T177" s="92"/>
    </row>
    <row r="178" spans="2:20" ht="15" hidden="1" x14ac:dyDescent="0.25">
      <c r="B178" s="115" t="str">
        <f ca="1">Supporto!F76</f>
        <v>IfcSlab</v>
      </c>
      <c r="C178" s="149" t="str">
        <f ca="1">Supporto!H76</f>
        <v>ElementoDocumenti</v>
      </c>
      <c r="D178" s="149" t="str">
        <f ca="1">Supporto!K76</f>
        <v>Conformità</v>
      </c>
      <c r="E178" s="124"/>
      <c r="F178" s="163"/>
      <c r="G178" s="117"/>
      <c r="H178" s="116"/>
      <c r="I178" s="116"/>
      <c r="J178" s="116"/>
      <c r="K178" s="116"/>
      <c r="L178" s="116"/>
      <c r="M178" s="116"/>
      <c r="N178" s="116"/>
      <c r="O178" s="116"/>
      <c r="P178" s="92"/>
      <c r="Q178" s="92"/>
      <c r="R178" s="92"/>
      <c r="S178" s="92"/>
      <c r="T178" s="92"/>
    </row>
    <row r="179" spans="2:20" ht="15" hidden="1" x14ac:dyDescent="0.25">
      <c r="B179" s="113" t="str">
        <f ca="1">Supporto!F77</f>
        <v>IfcCurtainWall</v>
      </c>
      <c r="C179" s="148" t="str">
        <f ca="1">Supporto!H77</f>
        <v>ElementoDatiAnagrafici</v>
      </c>
      <c r="D179" s="148" t="str">
        <f ca="1">Supporto!K77</f>
        <v>Numero_di_serie</v>
      </c>
      <c r="E179" s="125"/>
      <c r="F179" s="162"/>
      <c r="G179" s="110"/>
      <c r="H179" s="109"/>
      <c r="I179" s="109"/>
      <c r="J179" s="109"/>
      <c r="K179" s="109"/>
      <c r="L179" s="109"/>
      <c r="M179" s="109"/>
      <c r="N179" s="109"/>
      <c r="O179" s="109"/>
      <c r="P179" s="92"/>
      <c r="Q179" s="92"/>
      <c r="R179" s="92"/>
      <c r="S179" s="92"/>
      <c r="T179" s="92"/>
    </row>
    <row r="180" spans="2:20" ht="15" hidden="1" x14ac:dyDescent="0.25">
      <c r="B180" s="113" t="str">
        <f ca="1">Supporto!F78</f>
        <v>IfcCurtainWall</v>
      </c>
      <c r="C180" s="148" t="str">
        <f ca="1">Supporto!H78</f>
        <v>ElementoDatiAnagrafici</v>
      </c>
      <c r="D180" s="148" t="str">
        <f ca="1">Supporto!K78</f>
        <v>Fornitore</v>
      </c>
      <c r="E180" s="125"/>
      <c r="F180" s="162"/>
      <c r="G180" s="110"/>
      <c r="H180" s="109"/>
      <c r="I180" s="109"/>
      <c r="J180" s="109"/>
      <c r="K180" s="109"/>
      <c r="L180" s="109"/>
      <c r="M180" s="109"/>
      <c r="N180" s="109"/>
      <c r="O180" s="109"/>
      <c r="P180" s="92"/>
      <c r="Q180" s="92"/>
      <c r="R180" s="92"/>
      <c r="S180" s="92"/>
      <c r="T180" s="92"/>
    </row>
    <row r="181" spans="2:20" ht="15" hidden="1" x14ac:dyDescent="0.25">
      <c r="B181" s="113" t="str">
        <f ca="1">Supporto!F79</f>
        <v>IfcCurtainWall</v>
      </c>
      <c r="C181" s="148" t="str">
        <f ca="1">Supporto!H79</f>
        <v>ElementoDatiAnagrafici</v>
      </c>
      <c r="D181" s="148" t="str">
        <f ca="1">Supporto!K79</f>
        <v>Installatore</v>
      </c>
      <c r="E181" s="125"/>
      <c r="F181" s="162"/>
      <c r="G181" s="110"/>
      <c r="H181" s="109"/>
      <c r="I181" s="109"/>
      <c r="J181" s="109"/>
      <c r="K181" s="109"/>
      <c r="L181" s="109"/>
      <c r="M181" s="109"/>
      <c r="N181" s="109"/>
      <c r="O181" s="109"/>
      <c r="P181" s="92"/>
      <c r="Q181" s="92"/>
      <c r="R181" s="92"/>
      <c r="S181" s="92"/>
      <c r="T181" s="92"/>
    </row>
    <row r="182" spans="2:20" ht="15" hidden="1" x14ac:dyDescent="0.25">
      <c r="B182" s="113" t="str">
        <f ca="1">Supporto!F80</f>
        <v>IfcCurtainWall</v>
      </c>
      <c r="C182" s="148" t="str">
        <f ca="1">Supporto!H80</f>
        <v>ElementoDatiAnagrafici</v>
      </c>
      <c r="D182" s="148" t="str">
        <f ca="1">Supporto!K80</f>
        <v>Descrizione</v>
      </c>
      <c r="E182" s="125"/>
      <c r="F182" s="162"/>
      <c r="G182" s="110"/>
      <c r="H182" s="109"/>
      <c r="I182" s="109"/>
      <c r="J182" s="109"/>
      <c r="K182" s="109"/>
      <c r="L182" s="109"/>
      <c r="M182" s="109"/>
      <c r="N182" s="109"/>
      <c r="O182" s="109"/>
      <c r="P182" s="92"/>
      <c r="Q182" s="92"/>
      <c r="R182" s="92"/>
      <c r="S182" s="92"/>
      <c r="T182" s="92"/>
    </row>
    <row r="183" spans="2:20" ht="15" hidden="1" x14ac:dyDescent="0.25">
      <c r="B183" s="113" t="str">
        <f ca="1">Supporto!F81</f>
        <v>IfcCurtainWall</v>
      </c>
      <c r="C183" s="148" t="str">
        <f ca="1">Supporto!H81</f>
        <v>ElementoDatiAnagrafici</v>
      </c>
      <c r="D183" s="148" t="str">
        <f ca="1">Supporto!K81</f>
        <v>Modello</v>
      </c>
      <c r="E183" s="125"/>
      <c r="F183" s="162"/>
      <c r="G183" s="110"/>
      <c r="H183" s="109"/>
      <c r="I183" s="109"/>
      <c r="J183" s="109"/>
      <c r="K183" s="109"/>
      <c r="L183" s="109"/>
      <c r="M183" s="109"/>
      <c r="N183" s="109"/>
      <c r="O183" s="109"/>
      <c r="P183" s="92"/>
      <c r="Q183" s="92"/>
      <c r="R183" s="92"/>
      <c r="S183" s="92"/>
      <c r="T183" s="92"/>
    </row>
    <row r="184" spans="2:20" ht="15" hidden="1" x14ac:dyDescent="0.25">
      <c r="B184" s="113" t="str">
        <f ca="1">Supporto!F82</f>
        <v>IfcCurtainWall</v>
      </c>
      <c r="C184" s="148" t="str">
        <f ca="1">Supporto!H82</f>
        <v>ElementoDatiAnagrafici</v>
      </c>
      <c r="D184" s="148" t="str">
        <f ca="1">Supporto!K82</f>
        <v>Produttore</v>
      </c>
      <c r="E184" s="125"/>
      <c r="F184" s="162"/>
      <c r="G184" s="110"/>
      <c r="H184" s="109"/>
      <c r="I184" s="109"/>
      <c r="J184" s="109"/>
      <c r="K184" s="109"/>
      <c r="L184" s="109"/>
      <c r="M184" s="109"/>
      <c r="N184" s="109"/>
      <c r="O184" s="109"/>
      <c r="P184" s="92"/>
      <c r="Q184" s="92"/>
      <c r="R184" s="92"/>
      <c r="S184" s="92"/>
      <c r="T184" s="92"/>
    </row>
    <row r="185" spans="2:20" ht="15" hidden="1" x14ac:dyDescent="0.25">
      <c r="B185" s="113" t="str">
        <f ca="1">Supporto!F83</f>
        <v>IfcCurtainWall</v>
      </c>
      <c r="C185" s="148" t="str">
        <f ca="1">Supporto!H83</f>
        <v>ElementoDatiQualitativi</v>
      </c>
      <c r="D185" s="148" t="str">
        <f ca="1">Supporto!K83</f>
        <v>IndicePrestazioneAcustica</v>
      </c>
      <c r="E185" s="125"/>
      <c r="F185" s="162"/>
      <c r="G185" s="110"/>
      <c r="H185" s="109"/>
      <c r="I185" s="109"/>
      <c r="J185" s="109"/>
      <c r="K185" s="109"/>
      <c r="L185" s="109"/>
      <c r="M185" s="109"/>
      <c r="N185" s="109"/>
      <c r="O185" s="109"/>
      <c r="P185" s="92"/>
      <c r="Q185" s="92"/>
      <c r="R185" s="92"/>
      <c r="S185" s="92"/>
      <c r="T185" s="92"/>
    </row>
    <row r="186" spans="2:20" ht="15" hidden="1" x14ac:dyDescent="0.25">
      <c r="B186" s="113" t="str">
        <f ca="1">Supporto!F84</f>
        <v>IfcCurtainWall</v>
      </c>
      <c r="C186" s="148" t="str">
        <f ca="1">Supporto!H84</f>
        <v>ElementoDatiQualitativi</v>
      </c>
      <c r="D186" s="148" t="str">
        <f ca="1">Supporto!K84</f>
        <v>Esterno</v>
      </c>
      <c r="E186" s="125"/>
      <c r="F186" s="162"/>
      <c r="G186" s="110"/>
      <c r="H186" s="109"/>
      <c r="I186" s="109"/>
      <c r="J186" s="109"/>
      <c r="K186" s="109"/>
      <c r="L186" s="109"/>
      <c r="M186" s="109"/>
      <c r="N186" s="109"/>
      <c r="O186" s="109"/>
      <c r="P186" s="92"/>
      <c r="Q186" s="92"/>
      <c r="R186" s="92"/>
      <c r="S186" s="92"/>
      <c r="T186" s="92"/>
    </row>
    <row r="187" spans="2:20" ht="15" hidden="1" x14ac:dyDescent="0.25">
      <c r="B187" s="113" t="str">
        <f ca="1">Supporto!F85</f>
        <v>IfcCurtainWall</v>
      </c>
      <c r="C187" s="148" t="str">
        <f ca="1">Supporto!H85</f>
        <v>ElementoDatiQualitativi</v>
      </c>
      <c r="D187" s="148" t="str">
        <f ca="1">Supporto!K85</f>
        <v>Tipologia costruttiva</v>
      </c>
      <c r="E187" s="125"/>
      <c r="F187" s="162"/>
      <c r="G187" s="110"/>
      <c r="H187" s="109"/>
      <c r="I187" s="109"/>
      <c r="J187" s="109"/>
      <c r="K187" s="109"/>
      <c r="L187" s="109"/>
      <c r="M187" s="109"/>
      <c r="N187" s="109"/>
      <c r="O187" s="109"/>
      <c r="P187" s="92"/>
      <c r="Q187" s="92"/>
      <c r="R187" s="92"/>
      <c r="S187" s="92"/>
      <c r="T187" s="92"/>
    </row>
    <row r="188" spans="2:20" ht="15" hidden="1" x14ac:dyDescent="0.25">
      <c r="B188" s="113" t="str">
        <f ca="1">Supporto!F86</f>
        <v>IfcCurtainWall</v>
      </c>
      <c r="C188" s="148" t="str">
        <f ca="1">Supporto!H86</f>
        <v>ElementoDatiQualitativi</v>
      </c>
      <c r="D188" s="148" t="str">
        <f ca="1">Supporto!K86</f>
        <v>Criticità Riscontrata</v>
      </c>
      <c r="E188" s="125"/>
      <c r="F188" s="162"/>
      <c r="G188" s="110"/>
      <c r="H188" s="109"/>
      <c r="I188" s="109"/>
      <c r="J188" s="109"/>
      <c r="K188" s="109"/>
      <c r="L188" s="109"/>
      <c r="M188" s="109"/>
      <c r="N188" s="109"/>
      <c r="O188" s="109"/>
      <c r="P188" s="92"/>
      <c r="Q188" s="92"/>
      <c r="R188" s="92"/>
      <c r="S188" s="92"/>
      <c r="T188" s="92"/>
    </row>
    <row r="189" spans="2:20" ht="15" hidden="1" x14ac:dyDescent="0.25">
      <c r="B189" s="113" t="str">
        <f ca="1">Supporto!F87</f>
        <v>IfcCurtainWall</v>
      </c>
      <c r="C189" s="148" t="str">
        <f ca="1">Supporto!H87</f>
        <v>ElementoDatiAntincendio</v>
      </c>
      <c r="D189" s="148" t="str">
        <f ca="1">Supporto!K87</f>
        <v>Combustibile</v>
      </c>
      <c r="E189" s="125"/>
      <c r="F189" s="162"/>
      <c r="G189" s="110"/>
      <c r="H189" s="109"/>
      <c r="I189" s="109"/>
      <c r="J189" s="109"/>
      <c r="K189" s="109"/>
      <c r="L189" s="109"/>
      <c r="M189" s="109"/>
      <c r="N189" s="109"/>
      <c r="O189" s="109"/>
      <c r="P189" s="92"/>
      <c r="Q189" s="92"/>
      <c r="R189" s="92"/>
      <c r="S189" s="92"/>
      <c r="T189" s="92"/>
    </row>
    <row r="190" spans="2:20" ht="15" hidden="1" x14ac:dyDescent="0.25">
      <c r="B190" s="113" t="str">
        <f ca="1">Supporto!F88</f>
        <v>IfcCurtainWall</v>
      </c>
      <c r="C190" s="148" t="str">
        <f ca="1">Supporto!H88</f>
        <v>ElementoDatiAntincendio</v>
      </c>
      <c r="D190" s="148" t="str">
        <f ca="1">Supporto!K88</f>
        <v>ClassePropagazioneFiamma</v>
      </c>
      <c r="E190" s="125"/>
      <c r="F190" s="162"/>
      <c r="G190" s="110"/>
      <c r="H190" s="109"/>
      <c r="I190" s="109"/>
      <c r="J190" s="109"/>
      <c r="K190" s="109"/>
      <c r="L190" s="109"/>
      <c r="M190" s="109"/>
      <c r="N190" s="109"/>
      <c r="O190" s="109"/>
      <c r="P190" s="92"/>
      <c r="Q190" s="92"/>
      <c r="R190" s="92"/>
      <c r="S190" s="92"/>
      <c r="T190" s="92"/>
    </row>
    <row r="191" spans="2:20" ht="15" hidden="1" x14ac:dyDescent="0.25">
      <c r="B191" s="113" t="str">
        <f ca="1">Supporto!F89</f>
        <v>IfcCurtainWall</v>
      </c>
      <c r="C191" s="148" t="str">
        <f ca="1">Supporto!H89</f>
        <v>ElementoDatiAntincendio</v>
      </c>
      <c r="D191" s="148" t="str">
        <f ca="1">Supporto!K89</f>
        <v>REI</v>
      </c>
      <c r="E191" s="125"/>
      <c r="F191" s="162"/>
      <c r="G191" s="110"/>
      <c r="H191" s="109"/>
      <c r="I191" s="109"/>
      <c r="J191" s="109"/>
      <c r="K191" s="109"/>
      <c r="L191" s="109"/>
      <c r="M191" s="109"/>
      <c r="N191" s="109"/>
      <c r="O191" s="109"/>
      <c r="P191" s="92"/>
      <c r="Q191" s="92"/>
      <c r="R191" s="92"/>
      <c r="S191" s="92"/>
      <c r="T191" s="92"/>
    </row>
    <row r="192" spans="2:20" ht="15" hidden="1" x14ac:dyDescent="0.25">
      <c r="B192" s="113" t="str">
        <f ca="1">Supporto!F90</f>
        <v>IfcCurtainWall</v>
      </c>
      <c r="C192" s="148" t="str">
        <f ca="1">Supporto!H90</f>
        <v>ElementoDatiEnergetici</v>
      </c>
      <c r="D192" s="148" t="str">
        <f ca="1">Supporto!K90</f>
        <v>TrasmittanzaTermica</v>
      </c>
      <c r="E192" s="125"/>
      <c r="F192" s="162"/>
      <c r="G192" s="110"/>
      <c r="H192" s="109"/>
      <c r="I192" s="109"/>
      <c r="J192" s="109"/>
      <c r="K192" s="109"/>
      <c r="L192" s="109"/>
      <c r="M192" s="109"/>
      <c r="N192" s="109"/>
      <c r="O192" s="109"/>
      <c r="P192" s="92"/>
      <c r="Q192" s="92"/>
      <c r="R192" s="92"/>
      <c r="S192" s="92"/>
      <c r="T192" s="92"/>
    </row>
    <row r="193" spans="2:20" ht="15" hidden="1" x14ac:dyDescent="0.25">
      <c r="B193" s="113" t="str">
        <f ca="1">Supporto!F91</f>
        <v>IfcCurtainWall</v>
      </c>
      <c r="C193" s="148" t="str">
        <f ca="1">Supporto!H91</f>
        <v>ElementoDatiEnergetici</v>
      </c>
      <c r="D193" s="148" t="str">
        <f ca="1">Supporto!K91</f>
        <v>ResistenzaTermica</v>
      </c>
      <c r="E193" s="125"/>
      <c r="F193" s="162"/>
      <c r="G193" s="110"/>
      <c r="H193" s="109"/>
      <c r="I193" s="109"/>
      <c r="J193" s="109"/>
      <c r="K193" s="109"/>
      <c r="L193" s="109"/>
      <c r="M193" s="109"/>
      <c r="N193" s="109"/>
      <c r="O193" s="109"/>
      <c r="P193" s="92"/>
      <c r="Q193" s="92"/>
      <c r="R193" s="92"/>
      <c r="S193" s="92"/>
      <c r="T193" s="92"/>
    </row>
    <row r="194" spans="2:20" ht="15" hidden="1" x14ac:dyDescent="0.25">
      <c r="B194" s="113" t="str">
        <f ca="1">Supporto!F92</f>
        <v>IfcCurtainWall</v>
      </c>
      <c r="C194" s="148" t="str">
        <f ca="1">Supporto!H92</f>
        <v>ElementoCodifica</v>
      </c>
      <c r="D194" s="148" t="str">
        <f ca="1">Supporto!K92</f>
        <v>ClasseElementoTecnico</v>
      </c>
      <c r="E194" s="125"/>
      <c r="F194" s="162"/>
      <c r="G194" s="110"/>
      <c r="H194" s="109"/>
      <c r="I194" s="109"/>
      <c r="J194" s="109"/>
      <c r="K194" s="109"/>
      <c r="L194" s="109"/>
      <c r="M194" s="109"/>
      <c r="N194" s="109"/>
      <c r="O194" s="109"/>
      <c r="P194" s="92"/>
      <c r="Q194" s="92"/>
      <c r="R194" s="92"/>
      <c r="S194" s="92"/>
      <c r="T194" s="92"/>
    </row>
    <row r="195" spans="2:20" ht="15" hidden="1" x14ac:dyDescent="0.25">
      <c r="B195" s="113" t="str">
        <f ca="1">Supporto!F93</f>
        <v>IfcCurtainWall</v>
      </c>
      <c r="C195" s="148" t="str">
        <f ca="1">Supporto!H93</f>
        <v>ElementoFase</v>
      </c>
      <c r="D195" s="148" t="str">
        <f ca="1">Supporto!K93</f>
        <v>Stato</v>
      </c>
      <c r="E195" s="125"/>
      <c r="F195" s="162"/>
      <c r="G195" s="110"/>
      <c r="H195" s="109"/>
      <c r="I195" s="109"/>
      <c r="J195" s="109"/>
      <c r="K195" s="109"/>
      <c r="L195" s="109"/>
      <c r="M195" s="109"/>
      <c r="N195" s="109"/>
      <c r="O195" s="109"/>
      <c r="P195" s="92"/>
      <c r="Q195" s="92"/>
      <c r="R195" s="92"/>
      <c r="S195" s="92"/>
      <c r="T195" s="92"/>
    </row>
    <row r="196" spans="2:20" ht="15" hidden="1" x14ac:dyDescent="0.25">
      <c r="B196" s="113" t="str">
        <f ca="1">Supporto!F94</f>
        <v>IfcCurtainWall</v>
      </c>
      <c r="C196" s="148" t="str">
        <f ca="1">Supporto!H94</f>
        <v>ElementoDocumenti</v>
      </c>
      <c r="D196" s="148" t="str">
        <f ca="1">Supporto!K94</f>
        <v>SchedaTecnica</v>
      </c>
      <c r="E196" s="125"/>
      <c r="F196" s="162"/>
      <c r="G196" s="110"/>
      <c r="H196" s="109"/>
      <c r="I196" s="109"/>
      <c r="J196" s="109"/>
      <c r="K196" s="109"/>
      <c r="L196" s="109"/>
      <c r="M196" s="109"/>
      <c r="N196" s="109"/>
      <c r="O196" s="109"/>
      <c r="P196" s="92"/>
      <c r="Q196" s="92"/>
      <c r="R196" s="92"/>
      <c r="S196" s="92"/>
      <c r="T196" s="92"/>
    </row>
    <row r="197" spans="2:20" ht="15" hidden="1" x14ac:dyDescent="0.25">
      <c r="B197" s="113" t="str">
        <f ca="1">Supporto!F95</f>
        <v>IfcCurtainWall</v>
      </c>
      <c r="C197" s="148" t="str">
        <f ca="1">Supporto!H95</f>
        <v>ElementoDocumenti</v>
      </c>
      <c r="D197" s="148" t="str">
        <f ca="1">Supporto!K95</f>
        <v>Website</v>
      </c>
      <c r="E197" s="125"/>
      <c r="F197" s="162"/>
      <c r="G197" s="110"/>
      <c r="H197" s="109"/>
      <c r="I197" s="109"/>
      <c r="J197" s="109"/>
      <c r="K197" s="109"/>
      <c r="L197" s="109"/>
      <c r="M197" s="109"/>
      <c r="N197" s="109"/>
      <c r="O197" s="109"/>
      <c r="P197" s="92"/>
      <c r="Q197" s="92"/>
      <c r="R197" s="92"/>
      <c r="S197" s="92"/>
      <c r="T197" s="92"/>
    </row>
    <row r="198" spans="2:20" ht="15" hidden="1" x14ac:dyDescent="0.25">
      <c r="B198" s="113" t="str">
        <f ca="1">Supporto!F96</f>
        <v>IfcCurtainWall</v>
      </c>
      <c r="C198" s="148" t="str">
        <f ca="1">Supporto!H96</f>
        <v>ElementoDocumenti</v>
      </c>
      <c r="D198" s="148" t="str">
        <f ca="1">Supporto!K96</f>
        <v>CertProd</v>
      </c>
      <c r="E198" s="125"/>
      <c r="F198" s="162"/>
      <c r="G198" s="110"/>
      <c r="H198" s="109"/>
      <c r="I198" s="109"/>
      <c r="J198" s="109"/>
      <c r="K198" s="109"/>
      <c r="L198" s="109"/>
      <c r="M198" s="109"/>
      <c r="N198" s="109"/>
      <c r="O198" s="109"/>
      <c r="P198" s="92"/>
      <c r="Q198" s="92"/>
      <c r="R198" s="92"/>
      <c r="S198" s="92"/>
      <c r="T198" s="92"/>
    </row>
    <row r="199" spans="2:20" ht="15" hidden="1" x14ac:dyDescent="0.25">
      <c r="B199" s="113" t="str">
        <f ca="1">Supporto!F97</f>
        <v>IfcCurtainWall</v>
      </c>
      <c r="C199" s="148" t="str">
        <f ca="1">Supporto!H97</f>
        <v>ElementoDocumenti</v>
      </c>
      <c r="D199" s="148" t="str">
        <f ca="1">Supporto!K97</f>
        <v>SertSupl</v>
      </c>
      <c r="E199" s="125"/>
      <c r="F199" s="162"/>
      <c r="G199" s="110"/>
      <c r="H199" s="109"/>
      <c r="I199" s="109"/>
      <c r="J199" s="109"/>
      <c r="K199" s="109"/>
      <c r="L199" s="109"/>
      <c r="M199" s="109"/>
      <c r="N199" s="109"/>
      <c r="O199" s="109"/>
      <c r="P199" s="92"/>
      <c r="Q199" s="92"/>
      <c r="R199" s="92"/>
      <c r="S199" s="92"/>
      <c r="T199" s="92"/>
    </row>
    <row r="200" spans="2:20" ht="15" hidden="1" x14ac:dyDescent="0.25">
      <c r="B200" s="113" t="str">
        <f ca="1">Supporto!F98</f>
        <v>IfcCurtainWall</v>
      </c>
      <c r="C200" s="148" t="str">
        <f ca="1">Supporto!H98</f>
        <v>ElementoDocumenti</v>
      </c>
      <c r="D200" s="148" t="str">
        <f ca="1">Supporto!K98</f>
        <v>CertOmo</v>
      </c>
      <c r="E200" s="125"/>
      <c r="F200" s="162"/>
      <c r="G200" s="110"/>
      <c r="H200" s="109"/>
      <c r="I200" s="109"/>
      <c r="J200" s="109"/>
      <c r="K200" s="109"/>
      <c r="L200" s="109"/>
      <c r="M200" s="109"/>
      <c r="N200" s="109"/>
      <c r="O200" s="109"/>
      <c r="P200" s="92"/>
      <c r="Q200" s="92"/>
      <c r="R200" s="92"/>
      <c r="S200" s="92"/>
      <c r="T200" s="92"/>
    </row>
    <row r="201" spans="2:20" ht="15" hidden="1" x14ac:dyDescent="0.25">
      <c r="B201" s="113" t="str">
        <f ca="1">Supporto!F99</f>
        <v>IfcCurtainWall</v>
      </c>
      <c r="C201" s="148" t="str">
        <f ca="1">Supporto!H99</f>
        <v>ElementoDocumenti</v>
      </c>
      <c r="D201" s="148" t="str">
        <f ca="1">Supporto!K99</f>
        <v>SchedaMontaggio</v>
      </c>
      <c r="E201" s="125"/>
      <c r="F201" s="162"/>
      <c r="G201" s="110"/>
      <c r="H201" s="109"/>
      <c r="I201" s="109"/>
      <c r="J201" s="109"/>
      <c r="K201" s="109"/>
      <c r="L201" s="109"/>
      <c r="M201" s="109"/>
      <c r="N201" s="109"/>
      <c r="O201" s="109"/>
      <c r="P201" s="92"/>
      <c r="Q201" s="92"/>
      <c r="R201" s="92"/>
      <c r="S201" s="92"/>
      <c r="T201" s="92"/>
    </row>
    <row r="202" spans="2:20" ht="15" hidden="1" x14ac:dyDescent="0.25">
      <c r="B202" s="113" t="str">
        <f ca="1">Supporto!F100</f>
        <v>IfcCurtainWall</v>
      </c>
      <c r="C202" s="148" t="str">
        <f ca="1">Supporto!H100</f>
        <v>ElementoDocumenti</v>
      </c>
      <c r="D202" s="148" t="str">
        <f ca="1">Supporto!K100</f>
        <v>Installazione</v>
      </c>
      <c r="E202" s="125"/>
      <c r="F202" s="162"/>
      <c r="G202" s="110"/>
      <c r="H202" s="109"/>
      <c r="I202" s="109"/>
      <c r="J202" s="109"/>
      <c r="K202" s="109"/>
      <c r="L202" s="109"/>
      <c r="M202" s="109"/>
      <c r="N202" s="109"/>
      <c r="O202" s="109"/>
      <c r="P202" s="92"/>
      <c r="Q202" s="92"/>
      <c r="R202" s="92"/>
      <c r="S202" s="92"/>
      <c r="T202" s="92"/>
    </row>
    <row r="203" spans="2:20" ht="15" hidden="1" x14ac:dyDescent="0.25">
      <c r="B203" s="113" t="str">
        <f ca="1">Supporto!F101</f>
        <v>IfcCurtainWall</v>
      </c>
      <c r="C203" s="148" t="str">
        <f ca="1">Supporto!H101</f>
        <v>ElementoDocumenti</v>
      </c>
      <c r="D203" s="148" t="str">
        <f ca="1">Supporto!K101</f>
        <v>MatSupp</v>
      </c>
      <c r="E203" s="125"/>
      <c r="F203" s="162"/>
      <c r="G203" s="110"/>
      <c r="H203" s="109"/>
      <c r="I203" s="109"/>
      <c r="J203" s="109"/>
      <c r="K203" s="109"/>
      <c r="L203" s="109"/>
      <c r="M203" s="109"/>
      <c r="N203" s="109"/>
      <c r="O203" s="109"/>
      <c r="P203" s="92"/>
      <c r="Q203" s="92"/>
      <c r="R203" s="92"/>
      <c r="S203" s="92"/>
      <c r="T203" s="92"/>
    </row>
    <row r="204" spans="2:20" ht="15" hidden="1" x14ac:dyDescent="0.25">
      <c r="B204" s="113" t="str">
        <f ca="1">Supporto!F102</f>
        <v>IfcCurtainWall</v>
      </c>
      <c r="C204" s="148" t="str">
        <f ca="1">Supporto!H102</f>
        <v>ElementoDocumenti</v>
      </c>
      <c r="D204" s="148" t="str">
        <f ca="1">Supporto!K102</f>
        <v>Collaudo</v>
      </c>
      <c r="E204" s="125"/>
      <c r="F204" s="162"/>
      <c r="G204" s="110"/>
      <c r="H204" s="109"/>
      <c r="I204" s="109"/>
      <c r="J204" s="109"/>
      <c r="K204" s="109"/>
      <c r="L204" s="109"/>
      <c r="M204" s="109"/>
      <c r="N204" s="109"/>
      <c r="O204" s="109"/>
      <c r="P204" s="92"/>
      <c r="Q204" s="92"/>
      <c r="R204" s="92"/>
      <c r="S204" s="92"/>
      <c r="T204" s="92"/>
    </row>
    <row r="205" spans="2:20" ht="15" hidden="1" x14ac:dyDescent="0.25">
      <c r="B205" s="115" t="str">
        <f ca="1">Supporto!F103</f>
        <v>IfcCurtainWall</v>
      </c>
      <c r="C205" s="149" t="str">
        <f ca="1">Supporto!H103</f>
        <v>ElementoDocumenti</v>
      </c>
      <c r="D205" s="149" t="str">
        <f ca="1">Supporto!K103</f>
        <v>Conformità</v>
      </c>
      <c r="E205" s="124"/>
      <c r="F205" s="163"/>
      <c r="G205" s="117"/>
      <c r="H205" s="116"/>
      <c r="I205" s="116"/>
      <c r="J205" s="116"/>
      <c r="K205" s="116"/>
      <c r="L205" s="116"/>
      <c r="M205" s="116"/>
      <c r="N205" s="116"/>
      <c r="O205" s="116"/>
      <c r="P205" s="92"/>
      <c r="Q205" s="92"/>
      <c r="R205" s="92"/>
      <c r="S205" s="92"/>
      <c r="T205" s="92"/>
    </row>
    <row r="206" spans="2:20" ht="15" hidden="1" x14ac:dyDescent="0.25">
      <c r="B206" s="113" t="str">
        <f ca="1">Supporto!F104</f>
        <v>IfcDoor</v>
      </c>
      <c r="C206" s="148" t="str">
        <f ca="1">Supporto!H104</f>
        <v>ElementoDatiAnagrafici</v>
      </c>
      <c r="D206" s="148" t="str">
        <f ca="1">Supporto!K104</f>
        <v>Numero_di_serie</v>
      </c>
      <c r="E206" s="125"/>
      <c r="F206" s="162"/>
      <c r="G206" s="110"/>
      <c r="H206" s="109"/>
      <c r="I206" s="109"/>
      <c r="J206" s="109"/>
      <c r="K206" s="109"/>
      <c r="L206" s="109"/>
      <c r="M206" s="109"/>
      <c r="N206" s="109"/>
      <c r="O206" s="109"/>
      <c r="P206" s="92"/>
      <c r="Q206" s="92"/>
      <c r="R206" s="92"/>
      <c r="S206" s="92"/>
      <c r="T206" s="92"/>
    </row>
    <row r="207" spans="2:20" ht="15" hidden="1" x14ac:dyDescent="0.25">
      <c r="B207" s="113" t="str">
        <f ca="1">Supporto!F105</f>
        <v>IfcDoor</v>
      </c>
      <c r="C207" s="148" t="str">
        <f ca="1">Supporto!H105</f>
        <v>ElementoDatiAnagrafici</v>
      </c>
      <c r="D207" s="148" t="str">
        <f ca="1">Supporto!K105</f>
        <v>Fornitore</v>
      </c>
      <c r="E207" s="125"/>
      <c r="F207" s="162"/>
      <c r="G207" s="110"/>
      <c r="H207" s="109"/>
      <c r="I207" s="109"/>
      <c r="J207" s="109"/>
      <c r="K207" s="109"/>
      <c r="L207" s="109"/>
      <c r="M207" s="109"/>
      <c r="N207" s="109"/>
      <c r="O207" s="109"/>
      <c r="P207" s="92"/>
      <c r="Q207" s="92"/>
      <c r="R207" s="92"/>
      <c r="S207" s="92"/>
      <c r="T207" s="92"/>
    </row>
    <row r="208" spans="2:20" ht="15" hidden="1" x14ac:dyDescent="0.25">
      <c r="B208" s="113" t="str">
        <f ca="1">Supporto!F106</f>
        <v>IfcDoor</v>
      </c>
      <c r="C208" s="148" t="str">
        <f ca="1">Supporto!H106</f>
        <v>ElementoDatiAnagrafici</v>
      </c>
      <c r="D208" s="148" t="str">
        <f ca="1">Supporto!K106</f>
        <v>Installatore</v>
      </c>
      <c r="E208" s="125"/>
      <c r="F208" s="162"/>
      <c r="G208" s="110"/>
      <c r="H208" s="109"/>
      <c r="I208" s="109"/>
      <c r="J208" s="109"/>
      <c r="K208" s="109"/>
      <c r="L208" s="109"/>
      <c r="M208" s="109"/>
      <c r="N208" s="109"/>
      <c r="O208" s="109"/>
      <c r="P208" s="92"/>
      <c r="Q208" s="92"/>
      <c r="R208" s="92"/>
      <c r="S208" s="92"/>
      <c r="T208" s="92"/>
    </row>
    <row r="209" spans="2:20" ht="15" hidden="1" x14ac:dyDescent="0.25">
      <c r="B209" s="113" t="str">
        <f ca="1">Supporto!F107</f>
        <v>IfcDoor</v>
      </c>
      <c r="C209" s="148" t="str">
        <f ca="1">Supporto!H107</f>
        <v>ElementoDatiAnagrafici</v>
      </c>
      <c r="D209" s="148" t="str">
        <f ca="1">Supporto!K107</f>
        <v>Descrizione</v>
      </c>
      <c r="E209" s="125"/>
      <c r="F209" s="162"/>
      <c r="G209" s="110"/>
      <c r="H209" s="109"/>
      <c r="I209" s="109"/>
      <c r="J209" s="109"/>
      <c r="K209" s="109"/>
      <c r="L209" s="109"/>
      <c r="M209" s="109"/>
      <c r="N209" s="109"/>
      <c r="O209" s="109"/>
      <c r="P209" s="92"/>
      <c r="Q209" s="92"/>
      <c r="R209" s="92"/>
      <c r="S209" s="92"/>
      <c r="T209" s="92"/>
    </row>
    <row r="210" spans="2:20" ht="15" hidden="1" x14ac:dyDescent="0.25">
      <c r="B210" s="113" t="str">
        <f ca="1">Supporto!F108</f>
        <v>IfcDoor</v>
      </c>
      <c r="C210" s="148" t="str">
        <f ca="1">Supporto!H108</f>
        <v>ElementoDatiAnagrafici</v>
      </c>
      <c r="D210" s="148" t="str">
        <f ca="1">Supporto!K108</f>
        <v>Modello</v>
      </c>
      <c r="E210" s="125"/>
      <c r="F210" s="162"/>
      <c r="G210" s="110"/>
      <c r="H210" s="109"/>
      <c r="I210" s="109"/>
      <c r="J210" s="109"/>
      <c r="K210" s="109"/>
      <c r="L210" s="109"/>
      <c r="M210" s="109"/>
      <c r="N210" s="109"/>
      <c r="O210" s="109"/>
      <c r="P210" s="92"/>
      <c r="Q210" s="92"/>
      <c r="R210" s="92"/>
      <c r="S210" s="92"/>
      <c r="T210" s="92"/>
    </row>
    <row r="211" spans="2:20" ht="15" hidden="1" x14ac:dyDescent="0.25">
      <c r="B211" s="113" t="str">
        <f ca="1">Supporto!F109</f>
        <v>IfcDoor</v>
      </c>
      <c r="C211" s="148" t="str">
        <f ca="1">Supporto!H109</f>
        <v>ElementoDatiAnagrafici</v>
      </c>
      <c r="D211" s="148" t="str">
        <f ca="1">Supporto!K109</f>
        <v>Produttore</v>
      </c>
      <c r="E211" s="125"/>
      <c r="F211" s="162"/>
      <c r="G211" s="110"/>
      <c r="H211" s="109"/>
      <c r="I211" s="109"/>
      <c r="J211" s="109"/>
      <c r="K211" s="109"/>
      <c r="L211" s="109"/>
      <c r="M211" s="109"/>
      <c r="N211" s="109"/>
      <c r="O211" s="109"/>
      <c r="P211" s="92"/>
      <c r="Q211" s="92"/>
      <c r="R211" s="92"/>
      <c r="S211" s="92"/>
      <c r="T211" s="92"/>
    </row>
    <row r="212" spans="2:20" ht="15" hidden="1" x14ac:dyDescent="0.25">
      <c r="B212" s="113" t="str">
        <f ca="1">Supporto!F110</f>
        <v>IfcDoor</v>
      </c>
      <c r="C212" s="148" t="str">
        <f ca="1">Supporto!H110</f>
        <v>ElementoDatiQualitativi</v>
      </c>
      <c r="D212" s="148" t="str">
        <f ca="1">Supporto!K110</f>
        <v>IndicePrestazioneAcustica</v>
      </c>
      <c r="E212" s="125"/>
      <c r="F212" s="162"/>
      <c r="G212" s="110"/>
      <c r="H212" s="109"/>
      <c r="I212" s="109"/>
      <c r="J212" s="109"/>
      <c r="K212" s="109"/>
      <c r="L212" s="109"/>
      <c r="M212" s="109"/>
      <c r="N212" s="109"/>
      <c r="O212" s="109"/>
      <c r="P212" s="92"/>
      <c r="Q212" s="92"/>
      <c r="R212" s="92"/>
      <c r="S212" s="92"/>
      <c r="T212" s="92"/>
    </row>
    <row r="213" spans="2:20" ht="15" hidden="1" x14ac:dyDescent="0.25">
      <c r="B213" s="113" t="str">
        <f ca="1">Supporto!F111</f>
        <v>IfcDoor</v>
      </c>
      <c r="C213" s="148" t="str">
        <f ca="1">Supporto!H111</f>
        <v>ElementoDatiQualitativi</v>
      </c>
      <c r="D213" s="148" t="str">
        <f ca="1">Supporto!K111</f>
        <v>AccessibilitaDisabili</v>
      </c>
      <c r="E213" s="125"/>
      <c r="F213" s="162"/>
      <c r="G213" s="110"/>
      <c r="H213" s="109"/>
      <c r="I213" s="109"/>
      <c r="J213" s="109"/>
      <c r="K213" s="109"/>
      <c r="L213" s="109"/>
      <c r="M213" s="109"/>
      <c r="N213" s="109"/>
      <c r="O213" s="109"/>
      <c r="P213" s="92"/>
      <c r="Q213" s="92"/>
      <c r="R213" s="92"/>
      <c r="S213" s="92"/>
      <c r="T213" s="92"/>
    </row>
    <row r="214" spans="2:20" ht="15" hidden="1" x14ac:dyDescent="0.25">
      <c r="B214" s="113" t="str">
        <f ca="1">Supporto!F112</f>
        <v>IfcDoor</v>
      </c>
      <c r="C214" s="148" t="str">
        <f ca="1">Supporto!H112</f>
        <v>ElementoDatiQualitativi</v>
      </c>
      <c r="D214" s="148" t="str">
        <f ca="1">Supporto!K112</f>
        <v>Esterno</v>
      </c>
      <c r="E214" s="125"/>
      <c r="F214" s="162"/>
      <c r="G214" s="110"/>
      <c r="H214" s="109"/>
      <c r="I214" s="109"/>
      <c r="J214" s="109"/>
      <c r="K214" s="109"/>
      <c r="L214" s="109"/>
      <c r="M214" s="109"/>
      <c r="N214" s="109"/>
      <c r="O214" s="109"/>
      <c r="P214" s="92"/>
      <c r="Q214" s="92"/>
      <c r="R214" s="92"/>
      <c r="S214" s="92"/>
      <c r="T214" s="92"/>
    </row>
    <row r="215" spans="2:20" ht="15" hidden="1" x14ac:dyDescent="0.25">
      <c r="B215" s="113" t="str">
        <f ca="1">Supporto!F113</f>
        <v>IfcDoor</v>
      </c>
      <c r="C215" s="148" t="str">
        <f ca="1">Supporto!H113</f>
        <v>ElementoDatiQualitativi</v>
      </c>
      <c r="D215" s="148" t="str">
        <f ca="1">Supporto!K113</f>
        <v>Tipologia costruttiva</v>
      </c>
      <c r="E215" s="125"/>
      <c r="F215" s="162"/>
      <c r="G215" s="110"/>
      <c r="H215" s="109"/>
      <c r="I215" s="109"/>
      <c r="J215" s="109"/>
      <c r="K215" s="109"/>
      <c r="L215" s="109"/>
      <c r="M215" s="109"/>
      <c r="N215" s="109"/>
      <c r="O215" s="109"/>
      <c r="P215" s="92"/>
      <c r="Q215" s="92"/>
      <c r="R215" s="92"/>
      <c r="S215" s="92"/>
      <c r="T215" s="92"/>
    </row>
    <row r="216" spans="2:20" ht="15" hidden="1" x14ac:dyDescent="0.25">
      <c r="B216" s="113" t="str">
        <f ca="1">Supporto!F114</f>
        <v>IfcDoor</v>
      </c>
      <c r="C216" s="148" t="str">
        <f ca="1">Supporto!H114</f>
        <v>ElementoDatiAntincendio</v>
      </c>
      <c r="D216" s="148" t="str">
        <f ca="1">Supporto!K114</f>
        <v>Combustibile</v>
      </c>
      <c r="E216" s="125"/>
      <c r="F216" s="162"/>
      <c r="G216" s="110"/>
      <c r="H216" s="109"/>
      <c r="I216" s="109"/>
      <c r="J216" s="109"/>
      <c r="K216" s="109"/>
      <c r="L216" s="109"/>
      <c r="M216" s="109"/>
      <c r="N216" s="109"/>
      <c r="O216" s="109"/>
      <c r="P216" s="92"/>
      <c r="Q216" s="92"/>
      <c r="R216" s="92"/>
      <c r="S216" s="92"/>
      <c r="T216" s="92"/>
    </row>
    <row r="217" spans="2:20" ht="15" hidden="1" x14ac:dyDescent="0.25">
      <c r="B217" s="113" t="str">
        <f ca="1">Supporto!F115</f>
        <v>IfcDoor</v>
      </c>
      <c r="C217" s="148" t="str">
        <f ca="1">Supporto!H115</f>
        <v>ElementoDatiAntincendio</v>
      </c>
      <c r="D217" s="148" t="str">
        <f ca="1">Supporto!K115</f>
        <v>UscitaEmergenza</v>
      </c>
      <c r="E217" s="125"/>
      <c r="F217" s="162"/>
      <c r="G217" s="110"/>
      <c r="H217" s="109"/>
      <c r="I217" s="109"/>
      <c r="J217" s="109"/>
      <c r="K217" s="109"/>
      <c r="L217" s="109"/>
      <c r="M217" s="109"/>
      <c r="N217" s="109"/>
      <c r="O217" s="109"/>
      <c r="P217" s="92"/>
      <c r="Q217" s="92"/>
      <c r="R217" s="92"/>
      <c r="S217" s="92"/>
      <c r="T217" s="92"/>
    </row>
    <row r="218" spans="2:20" ht="15" hidden="1" x14ac:dyDescent="0.25">
      <c r="B218" s="113" t="str">
        <f ca="1">Supporto!F116</f>
        <v>IfcDoor</v>
      </c>
      <c r="C218" s="148" t="str">
        <f ca="1">Supporto!H116</f>
        <v>ElementoDatiAntincendio</v>
      </c>
      <c r="D218" s="148" t="str">
        <f ca="1">Supporto!K116</f>
        <v>ClassePropagazioneFiamma</v>
      </c>
      <c r="E218" s="125"/>
      <c r="F218" s="162"/>
      <c r="G218" s="110"/>
      <c r="H218" s="109"/>
      <c r="I218" s="109"/>
      <c r="J218" s="109"/>
      <c r="K218" s="109"/>
      <c r="L218" s="109"/>
      <c r="M218" s="109"/>
      <c r="N218" s="109"/>
      <c r="O218" s="109"/>
      <c r="P218" s="92"/>
      <c r="Q218" s="92"/>
      <c r="R218" s="92"/>
      <c r="S218" s="92"/>
      <c r="T218" s="92"/>
    </row>
    <row r="219" spans="2:20" ht="15" hidden="1" x14ac:dyDescent="0.25">
      <c r="B219" s="113" t="str">
        <f ca="1">Supporto!F117</f>
        <v>IfcDoor</v>
      </c>
      <c r="C219" s="148" t="str">
        <f ca="1">Supporto!H117</f>
        <v>ElementoDatiAntincendio</v>
      </c>
      <c r="D219" s="148" t="str">
        <f ca="1">Supporto!K117</f>
        <v>REI</v>
      </c>
      <c r="E219" s="125"/>
      <c r="F219" s="162"/>
      <c r="G219" s="110"/>
      <c r="H219" s="109"/>
      <c r="I219" s="109"/>
      <c r="J219" s="109"/>
      <c r="K219" s="109"/>
      <c r="L219" s="109"/>
      <c r="M219" s="109"/>
      <c r="N219" s="109"/>
      <c r="O219" s="109"/>
      <c r="P219" s="92"/>
      <c r="Q219" s="92"/>
      <c r="R219" s="92"/>
      <c r="S219" s="92"/>
      <c r="T219" s="92"/>
    </row>
    <row r="220" spans="2:20" ht="15" hidden="1" x14ac:dyDescent="0.25">
      <c r="B220" s="113" t="str">
        <f ca="1">Supporto!F118</f>
        <v>IfcDoor</v>
      </c>
      <c r="C220" s="148" t="str">
        <f ca="1">Supporto!H118</f>
        <v>ElementoDatiEnergetici</v>
      </c>
      <c r="D220" s="148" t="str">
        <f ca="1">Supporto!K118</f>
        <v>TrasmittanzaTermica</v>
      </c>
      <c r="E220" s="125"/>
      <c r="F220" s="162"/>
      <c r="G220" s="110"/>
      <c r="H220" s="109"/>
      <c r="I220" s="109"/>
      <c r="J220" s="109"/>
      <c r="K220" s="109"/>
      <c r="L220" s="109"/>
      <c r="M220" s="109"/>
      <c r="N220" s="109"/>
      <c r="O220" s="109"/>
      <c r="P220" s="92"/>
      <c r="Q220" s="92"/>
      <c r="R220" s="92"/>
      <c r="S220" s="92"/>
      <c r="T220" s="92"/>
    </row>
    <row r="221" spans="2:20" ht="15" hidden="1" x14ac:dyDescent="0.25">
      <c r="B221" s="113" t="str">
        <f ca="1">Supporto!F119</f>
        <v>IfcDoor</v>
      </c>
      <c r="C221" s="148" t="str">
        <f ca="1">Supporto!H119</f>
        <v>ElementoDatiEnergetici</v>
      </c>
      <c r="D221" s="148" t="str">
        <f ca="1">Supporto!K119</f>
        <v>ResistenzaTermica</v>
      </c>
      <c r="E221" s="125"/>
      <c r="F221" s="162"/>
      <c r="G221" s="110"/>
      <c r="H221" s="109"/>
      <c r="I221" s="109"/>
      <c r="J221" s="109"/>
      <c r="K221" s="109"/>
      <c r="L221" s="109"/>
      <c r="M221" s="109"/>
      <c r="N221" s="109"/>
      <c r="O221" s="109"/>
      <c r="P221" s="92"/>
      <c r="Q221" s="92"/>
      <c r="R221" s="92"/>
      <c r="S221" s="92"/>
      <c r="T221" s="92"/>
    </row>
    <row r="222" spans="2:20" ht="15" hidden="1" x14ac:dyDescent="0.25">
      <c r="B222" s="113" t="str">
        <f ca="1">Supporto!F120</f>
        <v>IfcDoor</v>
      </c>
      <c r="C222" s="148" t="str">
        <f ca="1">Supporto!H120</f>
        <v>ElementoCodifica</v>
      </c>
      <c r="D222" s="148" t="str">
        <f ca="1">Supporto!K120</f>
        <v>ClasseElementoTecnico</v>
      </c>
      <c r="E222" s="125"/>
      <c r="F222" s="162"/>
      <c r="G222" s="110"/>
      <c r="H222" s="109"/>
      <c r="I222" s="109"/>
      <c r="J222" s="109"/>
      <c r="K222" s="109"/>
      <c r="L222" s="109"/>
      <c r="M222" s="109"/>
      <c r="N222" s="109"/>
      <c r="O222" s="109"/>
      <c r="P222" s="92"/>
      <c r="Q222" s="92"/>
      <c r="R222" s="92"/>
      <c r="S222" s="92"/>
      <c r="T222" s="92"/>
    </row>
    <row r="223" spans="2:20" ht="15" hidden="1" x14ac:dyDescent="0.25">
      <c r="B223" s="113" t="str">
        <f ca="1">Supporto!F121</f>
        <v>IfcDoor</v>
      </c>
      <c r="C223" s="148" t="str">
        <f ca="1">Supporto!H121</f>
        <v>ElementoFase</v>
      </c>
      <c r="D223" s="148" t="str">
        <f ca="1">Supporto!K121</f>
        <v>Stato</v>
      </c>
      <c r="E223" s="125"/>
      <c r="F223" s="162"/>
      <c r="G223" s="110"/>
      <c r="H223" s="109"/>
      <c r="I223" s="109"/>
      <c r="J223" s="109"/>
      <c r="K223" s="109"/>
      <c r="L223" s="109"/>
      <c r="M223" s="109"/>
      <c r="N223" s="109"/>
      <c r="O223" s="109"/>
      <c r="P223" s="92"/>
      <c r="Q223" s="92"/>
      <c r="R223" s="92"/>
      <c r="S223" s="92"/>
      <c r="T223" s="92"/>
    </row>
    <row r="224" spans="2:20" ht="15" hidden="1" x14ac:dyDescent="0.25">
      <c r="B224" s="113" t="str">
        <f ca="1">Supporto!F122</f>
        <v>IfcDoor</v>
      </c>
      <c r="C224" s="148" t="str">
        <f ca="1">Supporto!H122</f>
        <v>ElementoDocumenti</v>
      </c>
      <c r="D224" s="148" t="str">
        <f ca="1">Supporto!K122</f>
        <v>MUM</v>
      </c>
      <c r="E224" s="125"/>
      <c r="F224" s="162"/>
      <c r="G224" s="110"/>
      <c r="H224" s="109"/>
      <c r="I224" s="109"/>
      <c r="J224" s="109"/>
      <c r="K224" s="109"/>
      <c r="L224" s="109"/>
      <c r="M224" s="109"/>
      <c r="N224" s="109"/>
      <c r="O224" s="109"/>
      <c r="P224" s="92"/>
      <c r="Q224" s="92"/>
      <c r="R224" s="92"/>
      <c r="S224" s="92"/>
      <c r="T224" s="92"/>
    </row>
    <row r="225" spans="2:20" ht="15" hidden="1" x14ac:dyDescent="0.25">
      <c r="B225" s="113" t="str">
        <f ca="1">Supporto!F123</f>
        <v>IfcDoor</v>
      </c>
      <c r="C225" s="148" t="str">
        <f ca="1">Supporto!H123</f>
        <v>ElementoDocumenti</v>
      </c>
      <c r="D225" s="148" t="str">
        <f ca="1">Supporto!K123</f>
        <v>SchedaTecnica</v>
      </c>
      <c r="E225" s="125"/>
      <c r="F225" s="162"/>
      <c r="G225" s="110"/>
      <c r="H225" s="109"/>
      <c r="I225" s="109"/>
      <c r="J225" s="109"/>
      <c r="K225" s="109"/>
      <c r="L225" s="109"/>
      <c r="M225" s="109"/>
      <c r="N225" s="109"/>
      <c r="O225" s="109"/>
      <c r="P225" s="92"/>
      <c r="Q225" s="92"/>
      <c r="R225" s="92"/>
      <c r="S225" s="92"/>
      <c r="T225" s="92"/>
    </row>
    <row r="226" spans="2:20" ht="15" hidden="1" x14ac:dyDescent="0.25">
      <c r="B226" s="113" t="str">
        <f ca="1">Supporto!F124</f>
        <v>IfcDoor</v>
      </c>
      <c r="C226" s="148" t="str">
        <f ca="1">Supporto!H124</f>
        <v>ElementoDocumenti</v>
      </c>
      <c r="D226" s="148" t="str">
        <f ca="1">Supporto!K124</f>
        <v>Website</v>
      </c>
      <c r="E226" s="125"/>
      <c r="F226" s="162"/>
      <c r="G226" s="110"/>
      <c r="H226" s="109"/>
      <c r="I226" s="109"/>
      <c r="J226" s="109"/>
      <c r="K226" s="109"/>
      <c r="L226" s="109"/>
      <c r="M226" s="109"/>
      <c r="N226" s="109"/>
      <c r="O226" s="109"/>
      <c r="P226" s="92"/>
      <c r="Q226" s="92"/>
      <c r="R226" s="92"/>
      <c r="S226" s="92"/>
      <c r="T226" s="92"/>
    </row>
    <row r="227" spans="2:20" ht="15" hidden="1" x14ac:dyDescent="0.25">
      <c r="B227" s="113" t="str">
        <f ca="1">Supporto!F125</f>
        <v>IfcDoor</v>
      </c>
      <c r="C227" s="148" t="str">
        <f ca="1">Supporto!H125</f>
        <v>ElementoDocumenti</v>
      </c>
      <c r="D227" s="148" t="str">
        <f ca="1">Supporto!K125</f>
        <v>CertProd</v>
      </c>
      <c r="E227" s="125"/>
      <c r="F227" s="162"/>
      <c r="G227" s="110"/>
      <c r="H227" s="109"/>
      <c r="I227" s="109"/>
      <c r="J227" s="109"/>
      <c r="K227" s="109"/>
      <c r="L227" s="109"/>
      <c r="M227" s="109"/>
      <c r="N227" s="109"/>
      <c r="O227" s="109"/>
      <c r="P227" s="92"/>
      <c r="Q227" s="92"/>
      <c r="R227" s="92"/>
      <c r="S227" s="92"/>
      <c r="T227" s="92"/>
    </row>
    <row r="228" spans="2:20" ht="15" hidden="1" x14ac:dyDescent="0.25">
      <c r="B228" s="113" t="str">
        <f ca="1">Supporto!F126</f>
        <v>IfcDoor</v>
      </c>
      <c r="C228" s="148" t="str">
        <f ca="1">Supporto!H126</f>
        <v>ElementoDocumenti</v>
      </c>
      <c r="D228" s="148" t="str">
        <f ca="1">Supporto!K126</f>
        <v>SertSupl</v>
      </c>
      <c r="E228" s="125"/>
      <c r="F228" s="162"/>
      <c r="G228" s="110"/>
      <c r="H228" s="109"/>
      <c r="I228" s="109"/>
      <c r="J228" s="109"/>
      <c r="K228" s="109"/>
      <c r="L228" s="109"/>
      <c r="M228" s="109"/>
      <c r="N228" s="109"/>
      <c r="O228" s="109"/>
      <c r="P228" s="92"/>
      <c r="Q228" s="92"/>
      <c r="R228" s="92"/>
      <c r="S228" s="92"/>
      <c r="T228" s="92"/>
    </row>
    <row r="229" spans="2:20" ht="15" hidden="1" x14ac:dyDescent="0.25">
      <c r="B229" s="113" t="str">
        <f ca="1">Supporto!F127</f>
        <v>IfcDoor</v>
      </c>
      <c r="C229" s="148" t="str">
        <f ca="1">Supporto!H127</f>
        <v>ElementoDocumenti</v>
      </c>
      <c r="D229" s="148" t="str">
        <f ca="1">Supporto!K127</f>
        <v>CertOmo</v>
      </c>
      <c r="E229" s="125"/>
      <c r="F229" s="162"/>
      <c r="G229" s="110"/>
      <c r="H229" s="109"/>
      <c r="I229" s="109"/>
      <c r="J229" s="109"/>
      <c r="K229" s="109"/>
      <c r="L229" s="109"/>
      <c r="M229" s="109"/>
      <c r="N229" s="109"/>
      <c r="O229" s="109"/>
      <c r="P229" s="92"/>
      <c r="Q229" s="92"/>
      <c r="R229" s="92"/>
      <c r="S229" s="92"/>
      <c r="T229" s="92"/>
    </row>
    <row r="230" spans="2:20" ht="15" hidden="1" x14ac:dyDescent="0.25">
      <c r="B230" s="113" t="str">
        <f ca="1">Supporto!F128</f>
        <v>IfcDoor</v>
      </c>
      <c r="C230" s="148" t="str">
        <f ca="1">Supporto!H128</f>
        <v>ElementoDocumenti</v>
      </c>
      <c r="D230" s="148" t="str">
        <f ca="1">Supporto!K128</f>
        <v>SchedaMontaggio</v>
      </c>
      <c r="E230" s="125"/>
      <c r="F230" s="162"/>
      <c r="G230" s="110"/>
      <c r="H230" s="109"/>
      <c r="I230" s="109"/>
      <c r="J230" s="109"/>
      <c r="K230" s="109"/>
      <c r="L230" s="109"/>
      <c r="M230" s="109"/>
      <c r="N230" s="109"/>
      <c r="O230" s="109"/>
      <c r="P230" s="92"/>
      <c r="Q230" s="92"/>
      <c r="R230" s="92"/>
      <c r="S230" s="92"/>
      <c r="T230" s="92"/>
    </row>
    <row r="231" spans="2:20" ht="15" hidden="1" x14ac:dyDescent="0.25">
      <c r="B231" s="113" t="str">
        <f ca="1">Supporto!F129</f>
        <v>IfcDoor</v>
      </c>
      <c r="C231" s="148" t="str">
        <f ca="1">Supporto!H129</f>
        <v>ElementoDocumenti</v>
      </c>
      <c r="D231" s="148" t="str">
        <f ca="1">Supporto!K129</f>
        <v>Installazione</v>
      </c>
      <c r="E231" s="125"/>
      <c r="F231" s="162"/>
      <c r="G231" s="110"/>
      <c r="H231" s="109"/>
      <c r="I231" s="109"/>
      <c r="J231" s="109"/>
      <c r="K231" s="109"/>
      <c r="L231" s="109"/>
      <c r="M231" s="109"/>
      <c r="N231" s="109"/>
      <c r="O231" s="109"/>
      <c r="P231" s="92"/>
      <c r="Q231" s="92"/>
      <c r="R231" s="92"/>
      <c r="S231" s="92"/>
      <c r="T231" s="92"/>
    </row>
    <row r="232" spans="2:20" ht="15" hidden="1" x14ac:dyDescent="0.25">
      <c r="B232" s="115" t="str">
        <f ca="1">Supporto!F130</f>
        <v>IfcDoor</v>
      </c>
      <c r="C232" s="149" t="str">
        <f ca="1">Supporto!H130</f>
        <v>ElementoDocumenti</v>
      </c>
      <c r="D232" s="149" t="str">
        <f ca="1">Supporto!K130</f>
        <v>MatSupp</v>
      </c>
      <c r="E232" s="124"/>
      <c r="F232" s="163"/>
      <c r="G232" s="117"/>
      <c r="H232" s="116"/>
      <c r="I232" s="116"/>
      <c r="J232" s="116"/>
      <c r="K232" s="116"/>
      <c r="L232" s="116"/>
      <c r="M232" s="116"/>
      <c r="N232" s="116"/>
      <c r="O232" s="116"/>
      <c r="P232" s="92"/>
      <c r="Q232" s="92"/>
      <c r="R232" s="92"/>
      <c r="S232" s="92"/>
      <c r="T232" s="92"/>
    </row>
    <row r="233" spans="2:20" ht="15" hidden="1" x14ac:dyDescent="0.25">
      <c r="B233" s="113" t="str">
        <f ca="1">Supporto!F131</f>
        <v>IfcRoof</v>
      </c>
      <c r="C233" s="148" t="str">
        <f ca="1">Supporto!H131</f>
        <v>ElementoDatiAnagrafici</v>
      </c>
      <c r="D233" s="148" t="str">
        <f ca="1">Supporto!K131</f>
        <v>Descrizione</v>
      </c>
      <c r="E233" s="125"/>
      <c r="F233" s="162"/>
      <c r="G233" s="110"/>
      <c r="H233" s="109"/>
      <c r="I233" s="109"/>
      <c r="J233" s="109"/>
      <c r="K233" s="109"/>
      <c r="L233" s="109"/>
      <c r="M233" s="109"/>
      <c r="N233" s="109"/>
      <c r="O233" s="109"/>
      <c r="P233" s="92"/>
      <c r="Q233" s="92"/>
      <c r="R233" s="92"/>
      <c r="S233" s="92"/>
      <c r="T233" s="92"/>
    </row>
    <row r="234" spans="2:20" ht="15" hidden="1" x14ac:dyDescent="0.25">
      <c r="B234" s="113" t="str">
        <f ca="1">Supporto!F132</f>
        <v>IfcRoof</v>
      </c>
      <c r="C234" s="148" t="str">
        <f ca="1">Supporto!H132</f>
        <v>ElementoDatiQualitativi</v>
      </c>
      <c r="D234" s="148" t="str">
        <f ca="1">Supporto!K132</f>
        <v>IndicePrestazioneAcustica</v>
      </c>
      <c r="E234" s="125"/>
      <c r="F234" s="162"/>
      <c r="G234" s="110"/>
      <c r="H234" s="109"/>
      <c r="I234" s="109"/>
      <c r="J234" s="109"/>
      <c r="K234" s="109"/>
      <c r="L234" s="109"/>
      <c r="M234" s="109"/>
      <c r="N234" s="109"/>
      <c r="O234" s="109"/>
      <c r="P234" s="92"/>
      <c r="Q234" s="92"/>
      <c r="R234" s="92"/>
      <c r="S234" s="92"/>
      <c r="T234" s="92"/>
    </row>
    <row r="235" spans="2:20" ht="15" hidden="1" x14ac:dyDescent="0.25">
      <c r="B235" s="113" t="str">
        <f ca="1">Supporto!F133</f>
        <v>IfcRoof</v>
      </c>
      <c r="C235" s="148" t="str">
        <f ca="1">Supporto!H133</f>
        <v>ElementoDatiQualitativi</v>
      </c>
      <c r="D235" s="148" t="str">
        <f ca="1">Supporto!K133</f>
        <v>Esterno</v>
      </c>
      <c r="E235" s="125"/>
      <c r="F235" s="162"/>
      <c r="G235" s="110"/>
      <c r="H235" s="109"/>
      <c r="I235" s="109"/>
      <c r="J235" s="109"/>
      <c r="K235" s="109"/>
      <c r="L235" s="109"/>
      <c r="M235" s="109"/>
      <c r="N235" s="109"/>
      <c r="O235" s="109"/>
      <c r="P235" s="92"/>
      <c r="Q235" s="92"/>
      <c r="R235" s="92"/>
      <c r="S235" s="92"/>
      <c r="T235" s="92"/>
    </row>
    <row r="236" spans="2:20" ht="15" hidden="1" x14ac:dyDescent="0.25">
      <c r="B236" s="113" t="str">
        <f ca="1">Supporto!F134</f>
        <v>IfcRoof</v>
      </c>
      <c r="C236" s="148" t="str">
        <f ca="1">Supporto!H134</f>
        <v>ElementoDatiQualitativi</v>
      </c>
      <c r="D236" s="148" t="str">
        <f ca="1">Supporto!K134</f>
        <v>Tipologia costruttiva</v>
      </c>
      <c r="E236" s="125"/>
      <c r="F236" s="162"/>
      <c r="G236" s="110"/>
      <c r="H236" s="109"/>
      <c r="I236" s="109"/>
      <c r="J236" s="109"/>
      <c r="K236" s="109"/>
      <c r="L236" s="109"/>
      <c r="M236" s="109"/>
      <c r="N236" s="109"/>
      <c r="O236" s="109"/>
      <c r="P236" s="92"/>
      <c r="Q236" s="92"/>
      <c r="R236" s="92"/>
      <c r="S236" s="92"/>
      <c r="T236" s="92"/>
    </row>
    <row r="237" spans="2:20" ht="15" hidden="1" x14ac:dyDescent="0.25">
      <c r="B237" s="113" t="str">
        <f ca="1">Supporto!F135</f>
        <v>IfcRoof</v>
      </c>
      <c r="C237" s="148" t="str">
        <f ca="1">Supporto!H135</f>
        <v>ElementoDatiQualitativi</v>
      </c>
      <c r="D237" s="148" t="str">
        <f ca="1">Supporto!K135</f>
        <v>Criticità Riscontrata</v>
      </c>
      <c r="E237" s="125"/>
      <c r="F237" s="162"/>
      <c r="G237" s="110"/>
      <c r="H237" s="109"/>
      <c r="I237" s="109"/>
      <c r="J237" s="109"/>
      <c r="K237" s="109"/>
      <c r="L237" s="109"/>
      <c r="M237" s="109"/>
      <c r="N237" s="109"/>
      <c r="O237" s="109"/>
      <c r="P237" s="92"/>
      <c r="Q237" s="92"/>
      <c r="R237" s="92"/>
      <c r="S237" s="92"/>
      <c r="T237" s="92"/>
    </row>
    <row r="238" spans="2:20" ht="15" hidden="1" x14ac:dyDescent="0.25">
      <c r="B238" s="113" t="str">
        <f ca="1">Supporto!F136</f>
        <v>IfcRoof</v>
      </c>
      <c r="C238" s="148" t="str">
        <f ca="1">Supporto!H136</f>
        <v>ElementoDatiAntincendio</v>
      </c>
      <c r="D238" s="148" t="str">
        <f ca="1">Supporto!K136</f>
        <v>Combustibile</v>
      </c>
      <c r="E238" s="125"/>
      <c r="F238" s="162"/>
      <c r="G238" s="110"/>
      <c r="H238" s="109"/>
      <c r="I238" s="109"/>
      <c r="J238" s="109"/>
      <c r="K238" s="109"/>
      <c r="L238" s="109"/>
      <c r="M238" s="109"/>
      <c r="N238" s="109"/>
      <c r="O238" s="109"/>
      <c r="P238" s="92"/>
      <c r="Q238" s="92"/>
      <c r="R238" s="92"/>
      <c r="S238" s="92"/>
      <c r="T238" s="92"/>
    </row>
    <row r="239" spans="2:20" ht="15" hidden="1" x14ac:dyDescent="0.25">
      <c r="B239" s="113" t="str">
        <f ca="1">Supporto!F137</f>
        <v>IfcRoof</v>
      </c>
      <c r="C239" s="148" t="str">
        <f ca="1">Supporto!H137</f>
        <v>ElementoDatiAntincendio</v>
      </c>
      <c r="D239" s="148" t="str">
        <f ca="1">Supporto!K137</f>
        <v>ClassePropagazioneFiamma</v>
      </c>
      <c r="E239" s="125"/>
      <c r="F239" s="162"/>
      <c r="G239" s="110"/>
      <c r="H239" s="109"/>
      <c r="I239" s="109"/>
      <c r="J239" s="109"/>
      <c r="K239" s="109"/>
      <c r="L239" s="109"/>
      <c r="M239" s="109"/>
      <c r="N239" s="109"/>
      <c r="O239" s="109"/>
      <c r="P239" s="92"/>
      <c r="Q239" s="92"/>
      <c r="R239" s="92"/>
      <c r="S239" s="92"/>
      <c r="T239" s="92"/>
    </row>
    <row r="240" spans="2:20" ht="15" hidden="1" x14ac:dyDescent="0.25">
      <c r="B240" s="113" t="str">
        <f ca="1">Supporto!F138</f>
        <v>IfcRoof</v>
      </c>
      <c r="C240" s="148" t="str">
        <f ca="1">Supporto!H138</f>
        <v>ElementoDatiAntincendio</v>
      </c>
      <c r="D240" s="148" t="str">
        <f ca="1">Supporto!K138</f>
        <v>REI</v>
      </c>
      <c r="E240" s="125"/>
      <c r="F240" s="162"/>
      <c r="G240" s="110"/>
      <c r="H240" s="109"/>
      <c r="I240" s="109"/>
      <c r="J240" s="109"/>
      <c r="K240" s="109"/>
      <c r="L240" s="109"/>
      <c r="M240" s="109"/>
      <c r="N240" s="109"/>
      <c r="O240" s="109"/>
      <c r="P240" s="92"/>
      <c r="Q240" s="92"/>
      <c r="R240" s="92"/>
      <c r="S240" s="92"/>
      <c r="T240" s="92"/>
    </row>
    <row r="241" spans="2:20" ht="15" hidden="1" x14ac:dyDescent="0.25">
      <c r="B241" s="113" t="str">
        <f ca="1">Supporto!F139</f>
        <v>IfcRoof</v>
      </c>
      <c r="C241" s="148" t="str">
        <f ca="1">Supporto!H139</f>
        <v>ElementoDatiEnergetici</v>
      </c>
      <c r="D241" s="148" t="str">
        <f ca="1">Supporto!K139</f>
        <v>TrasmittanzaTermica</v>
      </c>
      <c r="E241" s="125"/>
      <c r="F241" s="162"/>
      <c r="G241" s="110"/>
      <c r="H241" s="109"/>
      <c r="I241" s="109"/>
      <c r="J241" s="109"/>
      <c r="K241" s="109"/>
      <c r="L241" s="109"/>
      <c r="M241" s="109"/>
      <c r="N241" s="109"/>
      <c r="O241" s="109"/>
      <c r="P241" s="92"/>
      <c r="Q241" s="92"/>
      <c r="R241" s="92"/>
      <c r="S241" s="92"/>
      <c r="T241" s="92"/>
    </row>
    <row r="242" spans="2:20" ht="15" hidden="1" x14ac:dyDescent="0.25">
      <c r="B242" s="113" t="str">
        <f ca="1">Supporto!F140</f>
        <v>IfcRoof</v>
      </c>
      <c r="C242" s="148" t="str">
        <f ca="1">Supporto!H140</f>
        <v>ElementoDatiEnergetici</v>
      </c>
      <c r="D242" s="148" t="str">
        <f ca="1">Supporto!K140</f>
        <v>ResistenzaTermica</v>
      </c>
      <c r="E242" s="125"/>
      <c r="F242" s="162"/>
      <c r="G242" s="110"/>
      <c r="H242" s="109"/>
      <c r="I242" s="109"/>
      <c r="J242" s="109"/>
      <c r="K242" s="109"/>
      <c r="L242" s="109"/>
      <c r="M242" s="109"/>
      <c r="N242" s="109"/>
      <c r="O242" s="109"/>
      <c r="P242" s="92"/>
      <c r="Q242" s="92"/>
      <c r="R242" s="92"/>
      <c r="S242" s="92"/>
      <c r="T242" s="92"/>
    </row>
    <row r="243" spans="2:20" ht="15" hidden="1" x14ac:dyDescent="0.25">
      <c r="B243" s="113" t="str">
        <f ca="1">Supporto!F141</f>
        <v>IfcRoof</v>
      </c>
      <c r="C243" s="148" t="str">
        <f ca="1">Supporto!H141</f>
        <v>ElementoCodifica</v>
      </c>
      <c r="D243" s="148" t="str">
        <f ca="1">Supporto!K141</f>
        <v>ClasseElementoTecnico</v>
      </c>
      <c r="E243" s="125"/>
      <c r="F243" s="162"/>
      <c r="G243" s="110"/>
      <c r="H243" s="109"/>
      <c r="I243" s="109"/>
      <c r="J243" s="109"/>
      <c r="K243" s="109"/>
      <c r="L243" s="109"/>
      <c r="M243" s="109"/>
      <c r="N243" s="109"/>
      <c r="O243" s="109"/>
      <c r="P243" s="92"/>
      <c r="Q243" s="92"/>
      <c r="R243" s="92"/>
      <c r="S243" s="92"/>
      <c r="T243" s="92"/>
    </row>
    <row r="244" spans="2:20" ht="15" hidden="1" x14ac:dyDescent="0.25">
      <c r="B244" s="113" t="str">
        <f ca="1">Supporto!F142</f>
        <v>IfcRoof</v>
      </c>
      <c r="C244" s="148" t="str">
        <f ca="1">Supporto!H142</f>
        <v>ElementoFase</v>
      </c>
      <c r="D244" s="148" t="str">
        <f ca="1">Supporto!K142</f>
        <v>Stato</v>
      </c>
      <c r="E244" s="125"/>
      <c r="F244" s="162"/>
      <c r="G244" s="110"/>
      <c r="H244" s="109"/>
      <c r="I244" s="109"/>
      <c r="J244" s="109"/>
      <c r="K244" s="109"/>
      <c r="L244" s="109"/>
      <c r="M244" s="109"/>
      <c r="N244" s="109"/>
      <c r="O244" s="109"/>
      <c r="P244" s="92"/>
      <c r="Q244" s="92"/>
      <c r="R244" s="92"/>
      <c r="S244" s="92"/>
      <c r="T244" s="92"/>
    </row>
    <row r="245" spans="2:20" ht="15" hidden="1" x14ac:dyDescent="0.25">
      <c r="B245" s="113" t="str">
        <f ca="1">Supporto!F143</f>
        <v>IfcRoof</v>
      </c>
      <c r="C245" s="148" t="str">
        <f ca="1">Supporto!H143</f>
        <v>ElementoDocumenti</v>
      </c>
      <c r="D245" s="148" t="str">
        <f ca="1">Supporto!K143</f>
        <v>Collaudo</v>
      </c>
      <c r="E245" s="125"/>
      <c r="F245" s="162"/>
      <c r="G245" s="110"/>
      <c r="H245" s="109"/>
      <c r="I245" s="109"/>
      <c r="J245" s="109"/>
      <c r="K245" s="109"/>
      <c r="L245" s="109"/>
      <c r="M245" s="109"/>
      <c r="N245" s="109"/>
      <c r="O245" s="109"/>
      <c r="P245" s="92"/>
      <c r="Q245" s="92"/>
      <c r="R245" s="92"/>
      <c r="S245" s="92"/>
      <c r="T245" s="92"/>
    </row>
    <row r="246" spans="2:20" ht="15" hidden="1" x14ac:dyDescent="0.25">
      <c r="B246" s="115" t="str">
        <f ca="1">Supporto!F144</f>
        <v>IfcRoof</v>
      </c>
      <c r="C246" s="149" t="str">
        <f ca="1">Supporto!H144</f>
        <v>ElementoDocumenti</v>
      </c>
      <c r="D246" s="149" t="str">
        <f ca="1">Supporto!K144</f>
        <v>Conformità</v>
      </c>
      <c r="E246" s="124"/>
      <c r="F246" s="163"/>
      <c r="G246" s="117"/>
      <c r="H246" s="116"/>
      <c r="I246" s="116"/>
      <c r="J246" s="116"/>
      <c r="K246" s="116"/>
      <c r="L246" s="116"/>
      <c r="M246" s="116"/>
      <c r="N246" s="116"/>
      <c r="O246" s="116"/>
      <c r="P246" s="92"/>
      <c r="Q246" s="92"/>
      <c r="R246" s="92"/>
      <c r="S246" s="92"/>
      <c r="T246" s="92"/>
    </row>
    <row r="247" spans="2:20" ht="15" hidden="1" x14ac:dyDescent="0.25">
      <c r="B247" s="113" t="str">
        <f ca="1">Supporto!F145</f>
        <v>IfcWindow</v>
      </c>
      <c r="C247" s="148" t="str">
        <f ca="1">Supporto!H145</f>
        <v>ElementoDatiAnagrafici</v>
      </c>
      <c r="D247" s="148" t="str">
        <f ca="1">Supporto!K145</f>
        <v>Numero_di_serie</v>
      </c>
      <c r="E247" s="125"/>
      <c r="F247" s="162"/>
      <c r="G247" s="110"/>
      <c r="H247" s="109"/>
      <c r="I247" s="109"/>
      <c r="J247" s="109"/>
      <c r="K247" s="109"/>
      <c r="L247" s="109"/>
      <c r="M247" s="109"/>
      <c r="N247" s="109"/>
      <c r="O247" s="109"/>
      <c r="P247" s="92"/>
      <c r="Q247" s="92"/>
      <c r="R247" s="92"/>
      <c r="S247" s="92"/>
      <c r="T247" s="92"/>
    </row>
    <row r="248" spans="2:20" ht="15" hidden="1" x14ac:dyDescent="0.25">
      <c r="B248" s="113" t="str">
        <f ca="1">Supporto!F146</f>
        <v>IfcWindow</v>
      </c>
      <c r="C248" s="148" t="str">
        <f ca="1">Supporto!H146</f>
        <v>ElementoDatiAnagrafici</v>
      </c>
      <c r="D248" s="148" t="str">
        <f ca="1">Supporto!K146</f>
        <v>Fornitore</v>
      </c>
      <c r="E248" s="125"/>
      <c r="F248" s="162"/>
      <c r="G248" s="110"/>
      <c r="H248" s="109"/>
      <c r="I248" s="109"/>
      <c r="J248" s="109"/>
      <c r="K248" s="109"/>
      <c r="L248" s="109"/>
      <c r="M248" s="109"/>
      <c r="N248" s="109"/>
      <c r="O248" s="109"/>
      <c r="P248" s="92"/>
      <c r="Q248" s="92"/>
      <c r="R248" s="92"/>
      <c r="S248" s="92"/>
      <c r="T248" s="92"/>
    </row>
    <row r="249" spans="2:20" ht="15" hidden="1" x14ac:dyDescent="0.25">
      <c r="B249" s="113" t="str">
        <f ca="1">Supporto!F147</f>
        <v>IfcWindow</v>
      </c>
      <c r="C249" s="148" t="str">
        <f ca="1">Supporto!H147</f>
        <v>ElementoDatiAnagrafici</v>
      </c>
      <c r="D249" s="148" t="str">
        <f ca="1">Supporto!K147</f>
        <v>Installatore</v>
      </c>
      <c r="E249" s="125"/>
      <c r="F249" s="162"/>
      <c r="G249" s="110"/>
      <c r="H249" s="109"/>
      <c r="I249" s="109"/>
      <c r="J249" s="109"/>
      <c r="K249" s="109"/>
      <c r="L249" s="109"/>
      <c r="M249" s="109"/>
      <c r="N249" s="109"/>
      <c r="O249" s="109"/>
      <c r="P249" s="92"/>
      <c r="Q249" s="92"/>
      <c r="R249" s="92"/>
      <c r="S249" s="92"/>
      <c r="T249" s="92"/>
    </row>
    <row r="250" spans="2:20" ht="15" hidden="1" x14ac:dyDescent="0.25">
      <c r="B250" s="113" t="str">
        <f ca="1">Supporto!F148</f>
        <v>IfcWindow</v>
      </c>
      <c r="C250" s="148" t="str">
        <f ca="1">Supporto!H148</f>
        <v>ElementoDatiAnagrafici</v>
      </c>
      <c r="D250" s="148" t="str">
        <f ca="1">Supporto!K148</f>
        <v>Descrizione</v>
      </c>
      <c r="E250" s="125"/>
      <c r="F250" s="162"/>
      <c r="G250" s="110"/>
      <c r="H250" s="109"/>
      <c r="I250" s="109"/>
      <c r="J250" s="109"/>
      <c r="K250" s="109"/>
      <c r="L250" s="109"/>
      <c r="M250" s="109"/>
      <c r="N250" s="109"/>
      <c r="O250" s="109"/>
      <c r="P250" s="92"/>
      <c r="Q250" s="92"/>
      <c r="R250" s="92"/>
      <c r="S250" s="92"/>
      <c r="T250" s="92"/>
    </row>
    <row r="251" spans="2:20" ht="15" hidden="1" x14ac:dyDescent="0.25">
      <c r="B251" s="113" t="str">
        <f ca="1">Supporto!F149</f>
        <v>IfcWindow</v>
      </c>
      <c r="C251" s="148" t="str">
        <f ca="1">Supporto!H149</f>
        <v>ElementoDatiAnagrafici</v>
      </c>
      <c r="D251" s="148" t="str">
        <f ca="1">Supporto!K149</f>
        <v>Modello</v>
      </c>
      <c r="E251" s="125"/>
      <c r="F251" s="162"/>
      <c r="G251" s="110"/>
      <c r="H251" s="109"/>
      <c r="I251" s="109"/>
      <c r="J251" s="109"/>
      <c r="K251" s="109"/>
      <c r="L251" s="109"/>
      <c r="M251" s="109"/>
      <c r="N251" s="109"/>
      <c r="O251" s="109"/>
      <c r="P251" s="92"/>
      <c r="Q251" s="92"/>
      <c r="R251" s="92"/>
      <c r="S251" s="92"/>
      <c r="T251" s="92"/>
    </row>
    <row r="252" spans="2:20" ht="15" hidden="1" x14ac:dyDescent="0.25">
      <c r="B252" s="113" t="str">
        <f ca="1">Supporto!F150</f>
        <v>IfcWindow</v>
      </c>
      <c r="C252" s="148" t="str">
        <f ca="1">Supporto!H150</f>
        <v>ElementoDatiAnagrafici</v>
      </c>
      <c r="D252" s="148" t="str">
        <f ca="1">Supporto!K150</f>
        <v>Produttore</v>
      </c>
      <c r="E252" s="125"/>
      <c r="F252" s="162"/>
      <c r="G252" s="110"/>
      <c r="H252" s="109"/>
      <c r="I252" s="109"/>
      <c r="J252" s="109"/>
      <c r="K252" s="109"/>
      <c r="L252" s="109"/>
      <c r="M252" s="109"/>
      <c r="N252" s="109"/>
      <c r="O252" s="109"/>
      <c r="P252" s="92"/>
      <c r="Q252" s="92"/>
      <c r="R252" s="92"/>
      <c r="S252" s="92"/>
      <c r="T252" s="92"/>
    </row>
    <row r="253" spans="2:20" ht="15" hidden="1" x14ac:dyDescent="0.25">
      <c r="B253" s="113" t="str">
        <f ca="1">Supporto!F151</f>
        <v>IfcWindow</v>
      </c>
      <c r="C253" s="148" t="str">
        <f ca="1">Supporto!H151</f>
        <v>ElementoDatiQualitativi</v>
      </c>
      <c r="D253" s="148" t="str">
        <f ca="1">Supporto!K151</f>
        <v>IndicePrestazioneAcustica</v>
      </c>
      <c r="E253" s="125"/>
      <c r="F253" s="162"/>
      <c r="G253" s="110"/>
      <c r="H253" s="109"/>
      <c r="I253" s="109"/>
      <c r="J253" s="109"/>
      <c r="K253" s="109"/>
      <c r="L253" s="109"/>
      <c r="M253" s="109"/>
      <c r="N253" s="109"/>
      <c r="O253" s="109"/>
      <c r="P253" s="92"/>
      <c r="Q253" s="92"/>
      <c r="R253" s="92"/>
      <c r="S253" s="92"/>
      <c r="T253" s="92"/>
    </row>
    <row r="254" spans="2:20" ht="15" hidden="1" x14ac:dyDescent="0.25">
      <c r="B254" s="113" t="str">
        <f ca="1">Supporto!F152</f>
        <v>IfcWindow</v>
      </c>
      <c r="C254" s="148" t="str">
        <f ca="1">Supporto!H152</f>
        <v>ElementoDatiQualitativi</v>
      </c>
      <c r="D254" s="148" t="str">
        <f ca="1">Supporto!K152</f>
        <v>Esterno</v>
      </c>
      <c r="E254" s="125"/>
      <c r="F254" s="162"/>
      <c r="G254" s="110"/>
      <c r="H254" s="109"/>
      <c r="I254" s="109"/>
      <c r="J254" s="109"/>
      <c r="K254" s="109"/>
      <c r="L254" s="109"/>
      <c r="M254" s="109"/>
      <c r="N254" s="109"/>
      <c r="O254" s="109"/>
      <c r="P254" s="92"/>
      <c r="Q254" s="92"/>
      <c r="R254" s="92"/>
      <c r="S254" s="92"/>
      <c r="T254" s="92"/>
    </row>
    <row r="255" spans="2:20" ht="15" hidden="1" x14ac:dyDescent="0.25">
      <c r="B255" s="113" t="str">
        <f ca="1">Supporto!F153</f>
        <v>IfcWindow</v>
      </c>
      <c r="C255" s="148" t="str">
        <f ca="1">Supporto!H153</f>
        <v>ElementoDatiQualitativi</v>
      </c>
      <c r="D255" s="148" t="str">
        <f ca="1">Supporto!K153</f>
        <v>Tipologia costruttiva</v>
      </c>
      <c r="E255" s="125"/>
      <c r="F255" s="162"/>
      <c r="G255" s="110"/>
      <c r="H255" s="109"/>
      <c r="I255" s="109"/>
      <c r="J255" s="109"/>
      <c r="K255" s="109"/>
      <c r="L255" s="109"/>
      <c r="M255" s="109"/>
      <c r="N255" s="109"/>
      <c r="O255" s="109"/>
      <c r="P255" s="92"/>
      <c r="Q255" s="92"/>
      <c r="R255" s="92"/>
      <c r="S255" s="92"/>
      <c r="T255" s="92"/>
    </row>
    <row r="256" spans="2:20" ht="15" hidden="1" x14ac:dyDescent="0.25">
      <c r="B256" s="113" t="str">
        <f ca="1">Supporto!F154</f>
        <v>IfcWindow</v>
      </c>
      <c r="C256" s="148" t="str">
        <f ca="1">Supporto!H154</f>
        <v>ElementoDatiQualitativi</v>
      </c>
      <c r="D256" s="148" t="str">
        <f ca="1">Supporto!K154</f>
        <v>Criticità Riscontrata</v>
      </c>
      <c r="E256" s="125"/>
      <c r="F256" s="162"/>
      <c r="G256" s="110"/>
      <c r="H256" s="109"/>
      <c r="I256" s="109"/>
      <c r="J256" s="109"/>
      <c r="K256" s="109"/>
      <c r="L256" s="109"/>
      <c r="M256" s="109"/>
      <c r="N256" s="109"/>
      <c r="O256" s="109"/>
      <c r="P256" s="92"/>
      <c r="Q256" s="92"/>
      <c r="R256" s="92"/>
      <c r="S256" s="92"/>
      <c r="T256" s="92"/>
    </row>
    <row r="257" spans="2:20" ht="15" hidden="1" x14ac:dyDescent="0.25">
      <c r="B257" s="113" t="str">
        <f ca="1">Supporto!F155</f>
        <v>IfcWindow</v>
      </c>
      <c r="C257" s="148" t="str">
        <f ca="1">Supporto!H155</f>
        <v>ElementoDatiAntincendio</v>
      </c>
      <c r="D257" s="148" t="str">
        <f ca="1">Supporto!K155</f>
        <v>Combustibile</v>
      </c>
      <c r="E257" s="125"/>
      <c r="F257" s="162"/>
      <c r="G257" s="110"/>
      <c r="H257" s="109"/>
      <c r="I257" s="109"/>
      <c r="J257" s="109"/>
      <c r="K257" s="109"/>
      <c r="L257" s="109"/>
      <c r="M257" s="109"/>
      <c r="N257" s="109"/>
      <c r="O257" s="109"/>
      <c r="P257" s="92"/>
      <c r="Q257" s="92"/>
      <c r="R257" s="92"/>
      <c r="S257" s="92"/>
      <c r="T257" s="92"/>
    </row>
    <row r="258" spans="2:20" ht="15" hidden="1" x14ac:dyDescent="0.25">
      <c r="B258" s="113" t="str">
        <f ca="1">Supporto!F156</f>
        <v>IfcWindow</v>
      </c>
      <c r="C258" s="148" t="str">
        <f ca="1">Supporto!H156</f>
        <v>ElementoDatiAntincendio</v>
      </c>
      <c r="D258" s="148" t="str">
        <f ca="1">Supporto!K156</f>
        <v>UscitaEmergenza</v>
      </c>
      <c r="E258" s="125"/>
      <c r="F258" s="162"/>
      <c r="G258" s="110"/>
      <c r="H258" s="109"/>
      <c r="I258" s="109"/>
      <c r="J258" s="109"/>
      <c r="K258" s="109"/>
      <c r="L258" s="109"/>
      <c r="M258" s="109"/>
      <c r="N258" s="109"/>
      <c r="O258" s="109"/>
      <c r="P258" s="92"/>
      <c r="Q258" s="92"/>
      <c r="R258" s="92"/>
      <c r="S258" s="92"/>
      <c r="T258" s="92"/>
    </row>
    <row r="259" spans="2:20" ht="15" hidden="1" x14ac:dyDescent="0.25">
      <c r="B259" s="113" t="str">
        <f ca="1">Supporto!F157</f>
        <v>IfcWindow</v>
      </c>
      <c r="C259" s="148" t="str">
        <f ca="1">Supporto!H157</f>
        <v>ElementoDatiAntincendio</v>
      </c>
      <c r="D259" s="148" t="str">
        <f ca="1">Supporto!K157</f>
        <v>ClassePropagazioneFiamma</v>
      </c>
      <c r="E259" s="125"/>
      <c r="F259" s="162"/>
      <c r="G259" s="110"/>
      <c r="H259" s="109"/>
      <c r="I259" s="109"/>
      <c r="J259" s="109"/>
      <c r="K259" s="109"/>
      <c r="L259" s="109"/>
      <c r="M259" s="109"/>
      <c r="N259" s="109"/>
      <c r="O259" s="109"/>
      <c r="P259" s="92"/>
      <c r="Q259" s="92"/>
      <c r="R259" s="92"/>
      <c r="S259" s="92"/>
      <c r="T259" s="92"/>
    </row>
    <row r="260" spans="2:20" ht="15" hidden="1" x14ac:dyDescent="0.25">
      <c r="B260" s="113" t="str">
        <f ca="1">Supporto!F158</f>
        <v>IfcWindow</v>
      </c>
      <c r="C260" s="148" t="str">
        <f ca="1">Supporto!H158</f>
        <v>ElementoDatiAntincendio</v>
      </c>
      <c r="D260" s="148" t="str">
        <f ca="1">Supporto!K158</f>
        <v>REI</v>
      </c>
      <c r="E260" s="125"/>
      <c r="F260" s="162"/>
      <c r="G260" s="110"/>
      <c r="H260" s="109"/>
      <c r="I260" s="109"/>
      <c r="J260" s="109"/>
      <c r="K260" s="109"/>
      <c r="L260" s="109"/>
      <c r="M260" s="109"/>
      <c r="N260" s="109"/>
      <c r="O260" s="109"/>
      <c r="P260" s="92"/>
      <c r="Q260" s="92"/>
      <c r="R260" s="92"/>
      <c r="S260" s="92"/>
      <c r="T260" s="92"/>
    </row>
    <row r="261" spans="2:20" ht="15" hidden="1" x14ac:dyDescent="0.25">
      <c r="B261" s="113" t="str">
        <f ca="1">Supporto!F159</f>
        <v>IfcWindow</v>
      </c>
      <c r="C261" s="148" t="str">
        <f ca="1">Supporto!H159</f>
        <v>ElementoDatiEnergetici</v>
      </c>
      <c r="D261" s="148" t="str">
        <f ca="1">Supporto!K159</f>
        <v>TrasmittanzaTermica</v>
      </c>
      <c r="E261" s="125"/>
      <c r="F261" s="162"/>
      <c r="G261" s="110"/>
      <c r="H261" s="109"/>
      <c r="I261" s="109"/>
      <c r="J261" s="109"/>
      <c r="K261" s="109"/>
      <c r="L261" s="109"/>
      <c r="M261" s="109"/>
      <c r="N261" s="109"/>
      <c r="O261" s="109"/>
      <c r="P261" s="92"/>
      <c r="Q261" s="92"/>
      <c r="R261" s="92"/>
      <c r="S261" s="92"/>
      <c r="T261" s="92"/>
    </row>
    <row r="262" spans="2:20" ht="15" hidden="1" x14ac:dyDescent="0.25">
      <c r="B262" s="113" t="str">
        <f ca="1">Supporto!F160</f>
        <v>IfcWindow</v>
      </c>
      <c r="C262" s="148" t="str">
        <f ca="1">Supporto!H160</f>
        <v>ElementoDatiEnergetici</v>
      </c>
      <c r="D262" s="148" t="str">
        <f ca="1">Supporto!K160</f>
        <v>ResistenzaTermica</v>
      </c>
      <c r="E262" s="125"/>
      <c r="F262" s="162"/>
      <c r="G262" s="110"/>
      <c r="H262" s="109"/>
      <c r="I262" s="109"/>
      <c r="J262" s="109"/>
      <c r="K262" s="109"/>
      <c r="L262" s="109"/>
      <c r="M262" s="109"/>
      <c r="N262" s="109"/>
      <c r="O262" s="109"/>
      <c r="P262" s="92"/>
      <c r="Q262" s="92"/>
      <c r="R262" s="92"/>
      <c r="S262" s="92"/>
      <c r="T262" s="92"/>
    </row>
    <row r="263" spans="2:20" ht="15" hidden="1" x14ac:dyDescent="0.25">
      <c r="B263" s="113" t="str">
        <f ca="1">Supporto!F161</f>
        <v>IfcWindow</v>
      </c>
      <c r="C263" s="148" t="str">
        <f ca="1">Supporto!H161</f>
        <v>ElementoCodifica</v>
      </c>
      <c r="D263" s="148" t="str">
        <f ca="1">Supporto!K161</f>
        <v>ClasseElementoTecnico</v>
      </c>
      <c r="E263" s="125"/>
      <c r="F263" s="162"/>
      <c r="G263" s="110"/>
      <c r="H263" s="109"/>
      <c r="I263" s="109"/>
      <c r="J263" s="109"/>
      <c r="K263" s="109"/>
      <c r="L263" s="109"/>
      <c r="M263" s="109"/>
      <c r="N263" s="109"/>
      <c r="O263" s="109"/>
      <c r="P263" s="92"/>
      <c r="Q263" s="92"/>
      <c r="R263" s="92"/>
      <c r="S263" s="92"/>
      <c r="T263" s="92"/>
    </row>
    <row r="264" spans="2:20" ht="15" hidden="1" x14ac:dyDescent="0.25">
      <c r="B264" s="113" t="str">
        <f ca="1">Supporto!F162</f>
        <v>IfcWindow</v>
      </c>
      <c r="C264" s="148" t="str">
        <f ca="1">Supporto!H162</f>
        <v>ElementoFase</v>
      </c>
      <c r="D264" s="148" t="str">
        <f ca="1">Supporto!K162</f>
        <v>Stato</v>
      </c>
      <c r="E264" s="125"/>
      <c r="F264" s="162"/>
      <c r="G264" s="110"/>
      <c r="H264" s="109"/>
      <c r="I264" s="109"/>
      <c r="J264" s="109"/>
      <c r="K264" s="109"/>
      <c r="L264" s="109"/>
      <c r="M264" s="109"/>
      <c r="N264" s="109"/>
      <c r="O264" s="109"/>
      <c r="P264" s="92"/>
      <c r="Q264" s="92"/>
      <c r="R264" s="92"/>
      <c r="S264" s="92"/>
      <c r="T264" s="92"/>
    </row>
    <row r="265" spans="2:20" ht="15" hidden="1" x14ac:dyDescent="0.25">
      <c r="B265" s="113" t="str">
        <f ca="1">Supporto!F163</f>
        <v>IfcWindow</v>
      </c>
      <c r="C265" s="148" t="str">
        <f ca="1">Supporto!H163</f>
        <v>ElementoDocumenti</v>
      </c>
      <c r="D265" s="148" t="str">
        <f ca="1">Supporto!K163</f>
        <v>SchedaTecnica</v>
      </c>
      <c r="E265" s="125"/>
      <c r="F265" s="162"/>
      <c r="G265" s="110"/>
      <c r="H265" s="109"/>
      <c r="I265" s="109"/>
      <c r="J265" s="109"/>
      <c r="K265" s="109"/>
      <c r="L265" s="109"/>
      <c r="M265" s="109"/>
      <c r="N265" s="109"/>
      <c r="O265" s="109"/>
      <c r="P265" s="92"/>
      <c r="Q265" s="92"/>
      <c r="R265" s="92"/>
      <c r="S265" s="92"/>
      <c r="T265" s="92"/>
    </row>
    <row r="266" spans="2:20" ht="15" hidden="1" x14ac:dyDescent="0.25">
      <c r="B266" s="113" t="str">
        <f ca="1">Supporto!F164</f>
        <v>IfcWindow</v>
      </c>
      <c r="C266" s="148" t="str">
        <f ca="1">Supporto!H164</f>
        <v>ElementoDocumenti</v>
      </c>
      <c r="D266" s="148" t="str">
        <f ca="1">Supporto!K164</f>
        <v>Website</v>
      </c>
      <c r="E266" s="125"/>
      <c r="F266" s="162"/>
      <c r="G266" s="110"/>
      <c r="H266" s="109"/>
      <c r="I266" s="109"/>
      <c r="J266" s="109"/>
      <c r="K266" s="109"/>
      <c r="L266" s="109"/>
      <c r="M266" s="109"/>
      <c r="N266" s="109"/>
      <c r="O266" s="109"/>
      <c r="P266" s="92"/>
      <c r="Q266" s="92"/>
      <c r="R266" s="92"/>
      <c r="S266" s="92"/>
      <c r="T266" s="92"/>
    </row>
    <row r="267" spans="2:20" ht="15" hidden="1" x14ac:dyDescent="0.25">
      <c r="B267" s="113" t="str">
        <f ca="1">Supporto!F165</f>
        <v>IfcWindow</v>
      </c>
      <c r="C267" s="148" t="str">
        <f ca="1">Supporto!H165</f>
        <v>ElementoDocumenti</v>
      </c>
      <c r="D267" s="148" t="str">
        <f ca="1">Supporto!K165</f>
        <v>CertProd</v>
      </c>
      <c r="E267" s="125"/>
      <c r="F267" s="162"/>
      <c r="G267" s="110"/>
      <c r="H267" s="109"/>
      <c r="I267" s="109"/>
      <c r="J267" s="109"/>
      <c r="K267" s="109"/>
      <c r="L267" s="109"/>
      <c r="M267" s="109"/>
      <c r="N267" s="109"/>
      <c r="O267" s="109"/>
      <c r="P267" s="92"/>
      <c r="Q267" s="92"/>
      <c r="R267" s="92"/>
      <c r="S267" s="92"/>
      <c r="T267" s="92"/>
    </row>
    <row r="268" spans="2:20" ht="15" hidden="1" x14ac:dyDescent="0.25">
      <c r="B268" s="113" t="str">
        <f ca="1">Supporto!F166</f>
        <v>IfcWindow</v>
      </c>
      <c r="C268" s="148" t="str">
        <f ca="1">Supporto!H166</f>
        <v>ElementoDocumenti</v>
      </c>
      <c r="D268" s="148" t="str">
        <f ca="1">Supporto!K166</f>
        <v>SchedaMontaggio</v>
      </c>
      <c r="E268" s="125"/>
      <c r="F268" s="162"/>
      <c r="G268" s="110"/>
      <c r="H268" s="109"/>
      <c r="I268" s="109"/>
      <c r="J268" s="109"/>
      <c r="K268" s="109"/>
      <c r="L268" s="109"/>
      <c r="M268" s="109"/>
      <c r="N268" s="109"/>
      <c r="O268" s="109"/>
      <c r="P268" s="92"/>
      <c r="Q268" s="92"/>
      <c r="R268" s="92"/>
      <c r="S268" s="92"/>
      <c r="T268" s="92"/>
    </row>
    <row r="269" spans="2:20" ht="15" hidden="1" x14ac:dyDescent="0.25">
      <c r="B269" s="113" t="str">
        <f ca="1">Supporto!F167</f>
        <v>IfcWindow</v>
      </c>
      <c r="C269" s="148" t="str">
        <f ca="1">Supporto!H167</f>
        <v>ElementoDocumenti</v>
      </c>
      <c r="D269" s="148" t="str">
        <f ca="1">Supporto!K167</f>
        <v>Installazione</v>
      </c>
      <c r="E269" s="125"/>
      <c r="F269" s="162"/>
      <c r="G269" s="110"/>
      <c r="H269" s="109"/>
      <c r="I269" s="109"/>
      <c r="J269" s="109"/>
      <c r="K269" s="109"/>
      <c r="L269" s="109"/>
      <c r="M269" s="109"/>
      <c r="N269" s="109"/>
      <c r="O269" s="109"/>
      <c r="P269" s="92"/>
      <c r="Q269" s="92"/>
      <c r="R269" s="92"/>
      <c r="S269" s="92"/>
      <c r="T269" s="92"/>
    </row>
    <row r="270" spans="2:20" ht="15" hidden="1" x14ac:dyDescent="0.25">
      <c r="B270" s="113" t="str">
        <f ca="1">Supporto!F168</f>
        <v>IfcWindow</v>
      </c>
      <c r="C270" s="148" t="str">
        <f ca="1">Supporto!H168</f>
        <v>ElementoDocumenti</v>
      </c>
      <c r="D270" s="148" t="str">
        <f ca="1">Supporto!K168</f>
        <v>MatSupp</v>
      </c>
      <c r="E270" s="125"/>
      <c r="F270" s="162"/>
      <c r="G270" s="110"/>
      <c r="H270" s="109"/>
      <c r="I270" s="109"/>
      <c r="J270" s="109"/>
      <c r="K270" s="109"/>
      <c r="L270" s="109"/>
      <c r="M270" s="109"/>
      <c r="N270" s="109"/>
      <c r="O270" s="109"/>
      <c r="P270" s="92"/>
      <c r="Q270" s="92"/>
      <c r="R270" s="92"/>
      <c r="S270" s="92"/>
      <c r="T270" s="92"/>
    </row>
    <row r="271" spans="2:20" ht="15" hidden="1" x14ac:dyDescent="0.25">
      <c r="B271" s="113" t="str">
        <f ca="1">Supporto!F169</f>
        <v>IfcWindow</v>
      </c>
      <c r="C271" s="148" t="str">
        <f ca="1">Supporto!H169</f>
        <v>ElementoDocumenti</v>
      </c>
      <c r="D271" s="148" t="str">
        <f ca="1">Supporto!K169</f>
        <v>Collaudo</v>
      </c>
      <c r="E271" s="125"/>
      <c r="F271" s="162"/>
      <c r="G271" s="110"/>
      <c r="H271" s="109"/>
      <c r="I271" s="109"/>
      <c r="J271" s="109"/>
      <c r="K271" s="109"/>
      <c r="L271" s="109"/>
      <c r="M271" s="109"/>
      <c r="N271" s="109"/>
      <c r="O271" s="109"/>
      <c r="P271" s="92"/>
      <c r="Q271" s="92"/>
      <c r="R271" s="92"/>
      <c r="S271" s="92"/>
      <c r="T271" s="92"/>
    </row>
    <row r="272" spans="2:20" ht="15" hidden="1" x14ac:dyDescent="0.25">
      <c r="B272" s="115" t="str">
        <f ca="1">Supporto!F170</f>
        <v>IfcWindow</v>
      </c>
      <c r="C272" s="149" t="str">
        <f ca="1">Supporto!H170</f>
        <v>ElementoDocumenti</v>
      </c>
      <c r="D272" s="149" t="str">
        <f ca="1">Supporto!K170</f>
        <v>Conformità</v>
      </c>
      <c r="E272" s="124"/>
      <c r="F272" s="163"/>
      <c r="G272" s="117"/>
      <c r="H272" s="116"/>
      <c r="I272" s="116"/>
      <c r="J272" s="116"/>
      <c r="K272" s="116"/>
      <c r="L272" s="116"/>
      <c r="M272" s="116"/>
      <c r="N272" s="116"/>
      <c r="O272" s="116"/>
      <c r="P272" s="92"/>
      <c r="Q272" s="92"/>
      <c r="R272" s="92"/>
      <c r="S272" s="92"/>
      <c r="T272" s="92"/>
    </row>
    <row r="273" spans="2:20" ht="15" hidden="1" x14ac:dyDescent="0.25">
      <c r="B273" s="113" t="str">
        <f ca="1">Supporto!F171</f>
        <v>IfcWall</v>
      </c>
      <c r="C273" s="148" t="str">
        <f ca="1">Supporto!H171</f>
        <v>ElementoDatiAnagrafici</v>
      </c>
      <c r="D273" s="148" t="str">
        <f ca="1">Supporto!K171</f>
        <v>Descrizione</v>
      </c>
      <c r="E273" s="125"/>
      <c r="F273" s="162"/>
      <c r="G273" s="110"/>
      <c r="H273" s="109"/>
      <c r="I273" s="109"/>
      <c r="J273" s="109"/>
      <c r="K273" s="109"/>
      <c r="L273" s="109"/>
      <c r="M273" s="109"/>
      <c r="N273" s="109"/>
      <c r="O273" s="109"/>
      <c r="P273" s="92"/>
      <c r="Q273" s="92"/>
      <c r="R273" s="92"/>
      <c r="S273" s="92"/>
      <c r="T273" s="92"/>
    </row>
    <row r="274" spans="2:20" ht="15" hidden="1" x14ac:dyDescent="0.25">
      <c r="B274" s="113" t="str">
        <f ca="1">Supporto!F172</f>
        <v>IfcWall</v>
      </c>
      <c r="C274" s="148" t="str">
        <f ca="1">Supporto!H172</f>
        <v>ElementoDatiQualitativi</v>
      </c>
      <c r="D274" s="148" t="str">
        <f ca="1">Supporto!K172</f>
        <v>IndicePrestazioneAcustica</v>
      </c>
      <c r="E274" s="125"/>
      <c r="F274" s="162"/>
      <c r="G274" s="110"/>
      <c r="H274" s="109"/>
      <c r="I274" s="109"/>
      <c r="J274" s="109"/>
      <c r="K274" s="109"/>
      <c r="L274" s="109"/>
      <c r="M274" s="109"/>
      <c r="N274" s="109"/>
      <c r="O274" s="109"/>
      <c r="P274" s="92"/>
      <c r="Q274" s="92"/>
      <c r="R274" s="92"/>
      <c r="S274" s="92"/>
      <c r="T274" s="92"/>
    </row>
    <row r="275" spans="2:20" ht="15" hidden="1" x14ac:dyDescent="0.25">
      <c r="B275" s="113" t="str">
        <f ca="1">Supporto!F173</f>
        <v>IfcWall</v>
      </c>
      <c r="C275" s="148" t="str">
        <f ca="1">Supporto!H173</f>
        <v>ElementoDatiQualitativi</v>
      </c>
      <c r="D275" s="148" t="str">
        <f ca="1">Supporto!K173</f>
        <v>Portante</v>
      </c>
      <c r="E275" s="125"/>
      <c r="F275" s="162"/>
      <c r="G275" s="110"/>
      <c r="H275" s="109"/>
      <c r="I275" s="109"/>
      <c r="J275" s="109"/>
      <c r="K275" s="109"/>
      <c r="L275" s="109"/>
      <c r="M275" s="109"/>
      <c r="N275" s="109"/>
      <c r="O275" s="109"/>
      <c r="P275" s="92"/>
      <c r="Q275" s="92"/>
      <c r="R275" s="92"/>
      <c r="S275" s="92"/>
      <c r="T275" s="92"/>
    </row>
    <row r="276" spans="2:20" ht="15" hidden="1" x14ac:dyDescent="0.25">
      <c r="B276" s="113" t="str">
        <f ca="1">Supporto!F174</f>
        <v>IfcWall</v>
      </c>
      <c r="C276" s="148" t="str">
        <f ca="1">Supporto!H174</f>
        <v>ElementoDatiQualitativi</v>
      </c>
      <c r="D276" s="148" t="str">
        <f ca="1">Supporto!K174</f>
        <v>Esterno</v>
      </c>
      <c r="E276" s="125"/>
      <c r="F276" s="162"/>
      <c r="G276" s="110"/>
      <c r="H276" s="109"/>
      <c r="I276" s="109"/>
      <c r="J276" s="109"/>
      <c r="K276" s="109"/>
      <c r="L276" s="109"/>
      <c r="M276" s="109"/>
      <c r="N276" s="109"/>
      <c r="O276" s="109"/>
      <c r="P276" s="92"/>
      <c r="Q276" s="92"/>
      <c r="R276" s="92"/>
      <c r="S276" s="92"/>
      <c r="T276" s="92"/>
    </row>
    <row r="277" spans="2:20" ht="15" hidden="1" x14ac:dyDescent="0.25">
      <c r="B277" s="113" t="str">
        <f ca="1">Supporto!F175</f>
        <v>IfcWall</v>
      </c>
      <c r="C277" s="148" t="str">
        <f ca="1">Supporto!H175</f>
        <v>ElementoDatiQualitativi</v>
      </c>
      <c r="D277" s="148" t="str">
        <f ca="1">Supporto!K175</f>
        <v>Tipologia costruttiva</v>
      </c>
      <c r="E277" s="125"/>
      <c r="F277" s="162"/>
      <c r="G277" s="110"/>
      <c r="H277" s="109"/>
      <c r="I277" s="109"/>
      <c r="J277" s="109"/>
      <c r="K277" s="109"/>
      <c r="L277" s="109"/>
      <c r="M277" s="109"/>
      <c r="N277" s="109"/>
      <c r="O277" s="109"/>
      <c r="P277" s="92"/>
      <c r="Q277" s="92"/>
      <c r="R277" s="92"/>
      <c r="S277" s="92"/>
      <c r="T277" s="92"/>
    </row>
    <row r="278" spans="2:20" ht="15" hidden="1" x14ac:dyDescent="0.25">
      <c r="B278" s="113" t="str">
        <f ca="1">Supporto!F176</f>
        <v>IfcWall</v>
      </c>
      <c r="C278" s="148" t="str">
        <f ca="1">Supporto!H176</f>
        <v>ElementoDatiQualitativi</v>
      </c>
      <c r="D278" s="148" t="str">
        <f ca="1">Supporto!K176</f>
        <v>Criticità Riscontrata</v>
      </c>
      <c r="E278" s="125"/>
      <c r="F278" s="162"/>
      <c r="G278" s="110"/>
      <c r="H278" s="109"/>
      <c r="I278" s="109"/>
      <c r="J278" s="109"/>
      <c r="K278" s="109"/>
      <c r="L278" s="109"/>
      <c r="M278" s="109"/>
      <c r="N278" s="109"/>
      <c r="O278" s="109"/>
      <c r="P278" s="92"/>
      <c r="Q278" s="92"/>
      <c r="R278" s="92"/>
      <c r="S278" s="92"/>
      <c r="T278" s="92"/>
    </row>
    <row r="279" spans="2:20" ht="15" hidden="1" x14ac:dyDescent="0.25">
      <c r="B279" s="113" t="str">
        <f ca="1">Supporto!F177</f>
        <v>IfcWall</v>
      </c>
      <c r="C279" s="148" t="str">
        <f ca="1">Supporto!H177</f>
        <v>ElementoDatiAntincendio</v>
      </c>
      <c r="D279" s="148" t="str">
        <f ca="1">Supporto!K177</f>
        <v>Combustibile</v>
      </c>
      <c r="E279" s="125"/>
      <c r="F279" s="162"/>
      <c r="G279" s="110"/>
      <c r="H279" s="109"/>
      <c r="I279" s="109"/>
      <c r="J279" s="109"/>
      <c r="K279" s="109"/>
      <c r="L279" s="109"/>
      <c r="M279" s="109"/>
      <c r="N279" s="109"/>
      <c r="O279" s="109"/>
      <c r="P279" s="92"/>
      <c r="Q279" s="92"/>
      <c r="R279" s="92"/>
      <c r="S279" s="92"/>
      <c r="T279" s="92"/>
    </row>
    <row r="280" spans="2:20" ht="15" hidden="1" x14ac:dyDescent="0.25">
      <c r="B280" s="113" t="str">
        <f ca="1">Supporto!F178</f>
        <v>IfcWall</v>
      </c>
      <c r="C280" s="148" t="str">
        <f ca="1">Supporto!H178</f>
        <v>ElementoDatiAntincendio</v>
      </c>
      <c r="D280" s="148" t="str">
        <f ca="1">Supporto!K178</f>
        <v>ClassePropagazioneFiamma</v>
      </c>
      <c r="E280" s="125"/>
      <c r="F280" s="162"/>
      <c r="G280" s="110"/>
      <c r="H280" s="109"/>
      <c r="I280" s="109"/>
      <c r="J280" s="109"/>
      <c r="K280" s="109"/>
      <c r="L280" s="109"/>
      <c r="M280" s="109"/>
      <c r="N280" s="109"/>
      <c r="O280" s="109"/>
      <c r="P280" s="92"/>
      <c r="Q280" s="92"/>
      <c r="R280" s="92"/>
      <c r="S280" s="92"/>
      <c r="T280" s="92"/>
    </row>
    <row r="281" spans="2:20" ht="15" hidden="1" x14ac:dyDescent="0.25">
      <c r="B281" s="113" t="str">
        <f ca="1">Supporto!F179</f>
        <v>IfcWall</v>
      </c>
      <c r="C281" s="148" t="str">
        <f ca="1">Supporto!H179</f>
        <v>ElementoDatiAntincendio</v>
      </c>
      <c r="D281" s="148" t="str">
        <f ca="1">Supporto!K179</f>
        <v>REI</v>
      </c>
      <c r="E281" s="125"/>
      <c r="F281" s="162"/>
      <c r="G281" s="110"/>
      <c r="H281" s="109"/>
      <c r="I281" s="109"/>
      <c r="J281" s="109"/>
      <c r="K281" s="109"/>
      <c r="L281" s="109"/>
      <c r="M281" s="109"/>
      <c r="N281" s="109"/>
      <c r="O281" s="109"/>
      <c r="P281" s="92"/>
      <c r="Q281" s="92"/>
      <c r="R281" s="92"/>
      <c r="S281" s="92"/>
      <c r="T281" s="92"/>
    </row>
    <row r="282" spans="2:20" ht="15" hidden="1" x14ac:dyDescent="0.25">
      <c r="B282" s="113" t="str">
        <f ca="1">Supporto!F180</f>
        <v>IfcWall</v>
      </c>
      <c r="C282" s="148" t="str">
        <f ca="1">Supporto!H180</f>
        <v>ElementoDatiEnergetici</v>
      </c>
      <c r="D282" s="148" t="str">
        <f ca="1">Supporto!K180</f>
        <v>TrasmittanzaTermica</v>
      </c>
      <c r="E282" s="125"/>
      <c r="F282" s="162"/>
      <c r="G282" s="110"/>
      <c r="H282" s="109"/>
      <c r="I282" s="109"/>
      <c r="J282" s="109"/>
      <c r="K282" s="109"/>
      <c r="L282" s="109"/>
      <c r="M282" s="109"/>
      <c r="N282" s="109"/>
      <c r="O282" s="109"/>
      <c r="P282" s="92"/>
      <c r="Q282" s="92"/>
      <c r="R282" s="92"/>
      <c r="S282" s="92"/>
      <c r="T282" s="92"/>
    </row>
    <row r="283" spans="2:20" ht="15" hidden="1" x14ac:dyDescent="0.25">
      <c r="B283" s="113" t="str">
        <f ca="1">Supporto!F181</f>
        <v>IfcWall</v>
      </c>
      <c r="C283" s="148" t="str">
        <f ca="1">Supporto!H181</f>
        <v>ElementoDatiEnergetici</v>
      </c>
      <c r="D283" s="148" t="str">
        <f ca="1">Supporto!K181</f>
        <v>ResistenzaTermica</v>
      </c>
      <c r="E283" s="125"/>
      <c r="F283" s="162"/>
      <c r="G283" s="110"/>
      <c r="H283" s="109"/>
      <c r="I283" s="109"/>
      <c r="J283" s="109"/>
      <c r="K283" s="109"/>
      <c r="L283" s="109"/>
      <c r="M283" s="109"/>
      <c r="N283" s="109"/>
      <c r="O283" s="109"/>
      <c r="P283" s="92"/>
      <c r="Q283" s="92"/>
      <c r="R283" s="92"/>
      <c r="S283" s="92"/>
      <c r="T283" s="92"/>
    </row>
    <row r="284" spans="2:20" ht="15" hidden="1" x14ac:dyDescent="0.25">
      <c r="B284" s="113" t="str">
        <f ca="1">Supporto!F182</f>
        <v>IfcWall</v>
      </c>
      <c r="C284" s="148" t="str">
        <f ca="1">Supporto!H182</f>
        <v>ElementoCodifica</v>
      </c>
      <c r="D284" s="148" t="str">
        <f ca="1">Supporto!K182</f>
        <v>ClasseElementoTecnico</v>
      </c>
      <c r="E284" s="125"/>
      <c r="F284" s="162"/>
      <c r="G284" s="110"/>
      <c r="H284" s="109"/>
      <c r="I284" s="109"/>
      <c r="J284" s="109"/>
      <c r="K284" s="109"/>
      <c r="L284" s="109"/>
      <c r="M284" s="109"/>
      <c r="N284" s="109"/>
      <c r="O284" s="109"/>
      <c r="P284" s="92"/>
      <c r="Q284" s="92"/>
      <c r="R284" s="92"/>
      <c r="S284" s="92"/>
      <c r="T284" s="92"/>
    </row>
    <row r="285" spans="2:20" ht="15" hidden="1" x14ac:dyDescent="0.25">
      <c r="B285" s="113" t="str">
        <f ca="1">Supporto!F183</f>
        <v>IfcWall</v>
      </c>
      <c r="C285" s="148" t="str">
        <f ca="1">Supporto!H183</f>
        <v>ElementoFase</v>
      </c>
      <c r="D285" s="148" t="str">
        <f ca="1">Supporto!K183</f>
        <v>Stato</v>
      </c>
      <c r="E285" s="125"/>
      <c r="F285" s="162"/>
      <c r="G285" s="110"/>
      <c r="H285" s="109"/>
      <c r="I285" s="109"/>
      <c r="J285" s="109"/>
      <c r="K285" s="109"/>
      <c r="L285" s="109"/>
      <c r="M285" s="109"/>
      <c r="N285" s="109"/>
      <c r="O285" s="109"/>
      <c r="P285" s="92"/>
      <c r="Q285" s="92"/>
      <c r="R285" s="92"/>
      <c r="S285" s="92"/>
      <c r="T285" s="92"/>
    </row>
    <row r="286" spans="2:20" ht="15" hidden="1" x14ac:dyDescent="0.25">
      <c r="B286" s="113" t="str">
        <f ca="1">Supporto!F184</f>
        <v>IfcWall</v>
      </c>
      <c r="C286" s="148" t="str">
        <f ca="1">Supporto!H184</f>
        <v>ElementoDocumenti</v>
      </c>
      <c r="D286" s="148" t="str">
        <f ca="1">Supporto!K184</f>
        <v>MatSupp</v>
      </c>
      <c r="E286" s="125"/>
      <c r="F286" s="162"/>
      <c r="G286" s="110"/>
      <c r="H286" s="109"/>
      <c r="I286" s="109"/>
      <c r="J286" s="109"/>
      <c r="K286" s="109"/>
      <c r="L286" s="109"/>
      <c r="M286" s="109"/>
      <c r="N286" s="109"/>
      <c r="O286" s="109"/>
      <c r="P286" s="92"/>
      <c r="Q286" s="92"/>
      <c r="R286" s="92"/>
      <c r="S286" s="92"/>
      <c r="T286" s="92"/>
    </row>
    <row r="287" spans="2:20" ht="15" hidden="1" x14ac:dyDescent="0.25">
      <c r="B287" s="113" t="str">
        <f ca="1">Supporto!F185</f>
        <v>IfcWall</v>
      </c>
      <c r="C287" s="148" t="str">
        <f ca="1">Supporto!H185</f>
        <v>ElementoDocumenti</v>
      </c>
      <c r="D287" s="148" t="str">
        <f ca="1">Supporto!K185</f>
        <v>Collaudo</v>
      </c>
      <c r="E287" s="125"/>
      <c r="F287" s="162"/>
      <c r="G287" s="110"/>
      <c r="H287" s="109"/>
      <c r="I287" s="109"/>
      <c r="J287" s="109"/>
      <c r="K287" s="109"/>
      <c r="L287" s="109"/>
      <c r="M287" s="109"/>
      <c r="N287" s="109"/>
      <c r="O287" s="109"/>
      <c r="P287" s="92"/>
      <c r="Q287" s="92"/>
      <c r="R287" s="92"/>
      <c r="S287" s="92"/>
      <c r="T287" s="92"/>
    </row>
    <row r="288" spans="2:20" ht="15" hidden="1" x14ac:dyDescent="0.25">
      <c r="B288" s="115" t="str">
        <f ca="1">Supporto!F186</f>
        <v>IfcWall</v>
      </c>
      <c r="C288" s="149" t="str">
        <f ca="1">Supporto!H186</f>
        <v>ElementoDocumenti</v>
      </c>
      <c r="D288" s="149" t="str">
        <f ca="1">Supporto!K186</f>
        <v>Conformità</v>
      </c>
      <c r="E288" s="124"/>
      <c r="F288" s="163"/>
      <c r="G288" s="117"/>
      <c r="H288" s="116"/>
      <c r="I288" s="116"/>
      <c r="J288" s="116"/>
      <c r="K288" s="116"/>
      <c r="L288" s="116"/>
      <c r="M288" s="116"/>
      <c r="N288" s="116"/>
      <c r="O288" s="116"/>
      <c r="P288" s="92"/>
      <c r="Q288" s="92"/>
      <c r="R288" s="92"/>
      <c r="S288" s="92"/>
      <c r="T288" s="92"/>
    </row>
    <row r="289" spans="2:20" ht="15" hidden="1" x14ac:dyDescent="0.25">
      <c r="B289" s="113" t="str">
        <f ca="1">Supporto!F187</f>
        <v>IfcRamp</v>
      </c>
      <c r="C289" s="148" t="str">
        <f ca="1">Supporto!H187</f>
        <v>ElementoDatiAnagrafici</v>
      </c>
      <c r="D289" s="148" t="str">
        <f ca="1">Supporto!K187</f>
        <v>Descrizione</v>
      </c>
      <c r="E289" s="125"/>
      <c r="F289" s="162"/>
      <c r="G289" s="110"/>
      <c r="H289" s="109"/>
      <c r="I289" s="109"/>
      <c r="J289" s="109"/>
      <c r="K289" s="109"/>
      <c r="L289" s="109"/>
      <c r="M289" s="109"/>
      <c r="N289" s="109"/>
      <c r="O289" s="109"/>
      <c r="P289" s="92"/>
      <c r="Q289" s="92"/>
      <c r="R289" s="92"/>
      <c r="S289" s="92"/>
      <c r="T289" s="92"/>
    </row>
    <row r="290" spans="2:20" ht="15" hidden="1" x14ac:dyDescent="0.25">
      <c r="B290" s="113" t="str">
        <f ca="1">Supporto!F188</f>
        <v>IfcRamp</v>
      </c>
      <c r="C290" s="148" t="str">
        <f ca="1">Supporto!H188</f>
        <v>ElementoDatiQualitativi</v>
      </c>
      <c r="D290" s="148" t="str">
        <f ca="1">Supporto!K188</f>
        <v>AccessibilitaDisabili</v>
      </c>
      <c r="E290" s="125"/>
      <c r="F290" s="162"/>
      <c r="G290" s="110"/>
      <c r="H290" s="109"/>
      <c r="I290" s="109"/>
      <c r="J290" s="109"/>
      <c r="K290" s="109"/>
      <c r="L290" s="109"/>
      <c r="M290" s="109"/>
      <c r="N290" s="109"/>
      <c r="O290" s="109"/>
      <c r="P290" s="92"/>
      <c r="Q290" s="92"/>
      <c r="R290" s="92"/>
      <c r="S290" s="92"/>
      <c r="T290" s="92"/>
    </row>
    <row r="291" spans="2:20" ht="15" hidden="1" x14ac:dyDescent="0.25">
      <c r="B291" s="113" t="str">
        <f ca="1">Supporto!F189</f>
        <v>IfcRamp</v>
      </c>
      <c r="C291" s="148" t="str">
        <f ca="1">Supporto!H189</f>
        <v>ElementoDatiQualitativi</v>
      </c>
      <c r="D291" s="148" t="str">
        <f ca="1">Supporto!K189</f>
        <v>Esterno</v>
      </c>
      <c r="E291" s="125"/>
      <c r="F291" s="162"/>
      <c r="G291" s="110"/>
      <c r="H291" s="109"/>
      <c r="I291" s="109"/>
      <c r="J291" s="109"/>
      <c r="K291" s="109"/>
      <c r="L291" s="109"/>
      <c r="M291" s="109"/>
      <c r="N291" s="109"/>
      <c r="O291" s="109"/>
      <c r="P291" s="92"/>
      <c r="Q291" s="92"/>
      <c r="R291" s="92"/>
      <c r="S291" s="92"/>
      <c r="T291" s="92"/>
    </row>
    <row r="292" spans="2:20" ht="15" hidden="1" x14ac:dyDescent="0.25">
      <c r="B292" s="113" t="str">
        <f ca="1">Supporto!F190</f>
        <v>IfcRamp</v>
      </c>
      <c r="C292" s="148" t="str">
        <f ca="1">Supporto!H190</f>
        <v>ElementoDatiQualitativi</v>
      </c>
      <c r="D292" s="148" t="str">
        <f ca="1">Supporto!K190</f>
        <v>Tipologia costruttiva</v>
      </c>
      <c r="E292" s="125"/>
      <c r="F292" s="162"/>
      <c r="G292" s="110"/>
      <c r="H292" s="109"/>
      <c r="I292" s="109"/>
      <c r="J292" s="109"/>
      <c r="K292" s="109"/>
      <c r="L292" s="109"/>
      <c r="M292" s="109"/>
      <c r="N292" s="109"/>
      <c r="O292" s="109"/>
      <c r="P292" s="92"/>
      <c r="Q292" s="92"/>
      <c r="R292" s="92"/>
      <c r="S292" s="92"/>
      <c r="T292" s="92"/>
    </row>
    <row r="293" spans="2:20" ht="15" hidden="1" x14ac:dyDescent="0.25">
      <c r="B293" s="113" t="str">
        <f ca="1">Supporto!F191</f>
        <v>IfcRamp</v>
      </c>
      <c r="C293" s="148" t="str">
        <f ca="1">Supporto!H191</f>
        <v>ElementoDatiQualitativi</v>
      </c>
      <c r="D293" s="148" t="str">
        <f ca="1">Supporto!K191</f>
        <v>Criticità Riscontrata</v>
      </c>
      <c r="E293" s="125"/>
      <c r="F293" s="162"/>
      <c r="G293" s="110"/>
      <c r="H293" s="109"/>
      <c r="I293" s="109"/>
      <c r="J293" s="109"/>
      <c r="K293" s="109"/>
      <c r="L293" s="109"/>
      <c r="M293" s="109"/>
      <c r="N293" s="109"/>
      <c r="O293" s="109"/>
      <c r="P293" s="92"/>
      <c r="Q293" s="92"/>
      <c r="R293" s="92"/>
      <c r="S293" s="92"/>
      <c r="T293" s="92"/>
    </row>
    <row r="294" spans="2:20" ht="15" hidden="1" x14ac:dyDescent="0.25">
      <c r="B294" s="113" t="str">
        <f ca="1">Supporto!F192</f>
        <v>IfcRamp</v>
      </c>
      <c r="C294" s="148" t="str">
        <f ca="1">Supporto!H192</f>
        <v>ElementoDatiAntincendio</v>
      </c>
      <c r="D294" s="148" t="str">
        <f ca="1">Supporto!K192</f>
        <v>Combustibile</v>
      </c>
      <c r="E294" s="125"/>
      <c r="F294" s="162"/>
      <c r="G294" s="110"/>
      <c r="H294" s="109"/>
      <c r="I294" s="109"/>
      <c r="J294" s="109"/>
      <c r="K294" s="109"/>
      <c r="L294" s="109"/>
      <c r="M294" s="109"/>
      <c r="N294" s="109"/>
      <c r="O294" s="109"/>
      <c r="P294" s="92"/>
      <c r="Q294" s="92"/>
      <c r="R294" s="92"/>
      <c r="S294" s="92"/>
      <c r="T294" s="92"/>
    </row>
    <row r="295" spans="2:20" ht="15" hidden="1" x14ac:dyDescent="0.25">
      <c r="B295" s="113" t="str">
        <f ca="1">Supporto!F193</f>
        <v>IfcRamp</v>
      </c>
      <c r="C295" s="148" t="str">
        <f ca="1">Supporto!H193</f>
        <v>ElementoDatiAntincendio</v>
      </c>
      <c r="D295" s="148" t="str">
        <f ca="1">Supporto!K193</f>
        <v>UscitaEmergenza</v>
      </c>
      <c r="E295" s="125"/>
      <c r="F295" s="162"/>
      <c r="G295" s="110"/>
      <c r="H295" s="109"/>
      <c r="I295" s="109"/>
      <c r="J295" s="109"/>
      <c r="K295" s="109"/>
      <c r="L295" s="109"/>
      <c r="M295" s="109"/>
      <c r="N295" s="109"/>
      <c r="O295" s="109"/>
      <c r="P295" s="92"/>
      <c r="Q295" s="92"/>
      <c r="R295" s="92"/>
      <c r="S295" s="92"/>
      <c r="T295" s="92"/>
    </row>
    <row r="296" spans="2:20" ht="15" hidden="1" x14ac:dyDescent="0.25">
      <c r="B296" s="113" t="str">
        <f ca="1">Supporto!F194</f>
        <v>IfcRamp</v>
      </c>
      <c r="C296" s="148" t="str">
        <f ca="1">Supporto!H194</f>
        <v>ElementoCodifica</v>
      </c>
      <c r="D296" s="148" t="str">
        <f ca="1">Supporto!K194</f>
        <v>ClasseElementoTecnico</v>
      </c>
      <c r="E296" s="125"/>
      <c r="F296" s="162"/>
      <c r="G296" s="110"/>
      <c r="H296" s="109"/>
      <c r="I296" s="109"/>
      <c r="J296" s="109"/>
      <c r="K296" s="109"/>
      <c r="L296" s="109"/>
      <c r="M296" s="109"/>
      <c r="N296" s="109"/>
      <c r="O296" s="109"/>
      <c r="P296" s="92"/>
      <c r="Q296" s="92"/>
      <c r="R296" s="92"/>
      <c r="S296" s="92"/>
      <c r="T296" s="92"/>
    </row>
    <row r="297" spans="2:20" ht="15" hidden="1" x14ac:dyDescent="0.25">
      <c r="B297" s="113" t="str">
        <f ca="1">Supporto!F195</f>
        <v>IfcRamp</v>
      </c>
      <c r="C297" s="148" t="str">
        <f ca="1">Supporto!H195</f>
        <v>ElementoFase</v>
      </c>
      <c r="D297" s="148" t="str">
        <f ca="1">Supporto!K195</f>
        <v>Stato</v>
      </c>
      <c r="E297" s="125"/>
      <c r="F297" s="162"/>
      <c r="G297" s="110"/>
      <c r="H297" s="109"/>
      <c r="I297" s="109"/>
      <c r="J297" s="109"/>
      <c r="K297" s="109"/>
      <c r="L297" s="109"/>
      <c r="M297" s="109"/>
      <c r="N297" s="109"/>
      <c r="O297" s="109"/>
      <c r="P297" s="92"/>
      <c r="Q297" s="92"/>
      <c r="R297" s="92"/>
      <c r="S297" s="92"/>
      <c r="T297" s="92"/>
    </row>
    <row r="298" spans="2:20" ht="15" hidden="1" x14ac:dyDescent="0.25">
      <c r="B298" s="115" t="str">
        <f ca="1">Supporto!F196</f>
        <v>IfcRamp</v>
      </c>
      <c r="C298" s="149" t="str">
        <f ca="1">Supporto!H196</f>
        <v>ElementoDocumenti</v>
      </c>
      <c r="D298" s="149" t="str">
        <f ca="1">Supporto!K196</f>
        <v>DB</v>
      </c>
      <c r="E298" s="124"/>
      <c r="F298" s="163"/>
      <c r="G298" s="117"/>
      <c r="H298" s="116"/>
      <c r="I298" s="116"/>
      <c r="J298" s="116"/>
      <c r="K298" s="116"/>
      <c r="L298" s="116"/>
      <c r="M298" s="116"/>
      <c r="N298" s="116"/>
      <c r="O298" s="116"/>
      <c r="P298" s="92"/>
      <c r="Q298" s="92"/>
      <c r="R298" s="92"/>
      <c r="S298" s="92"/>
      <c r="T298" s="92"/>
    </row>
    <row r="299" spans="2:20" ht="15" hidden="1" x14ac:dyDescent="0.25">
      <c r="B299" s="113" t="str">
        <f ca="1">Supporto!F197</f>
        <v>IfcStair</v>
      </c>
      <c r="C299" s="148" t="str">
        <f ca="1">Supporto!H197</f>
        <v>ElementoDatiAnagrafici</v>
      </c>
      <c r="D299" s="148" t="str">
        <f ca="1">Supporto!K197</f>
        <v>Numero_di_serie</v>
      </c>
      <c r="E299" s="125"/>
      <c r="F299" s="162"/>
      <c r="G299" s="110"/>
      <c r="H299" s="109"/>
      <c r="I299" s="109"/>
      <c r="J299" s="109"/>
      <c r="K299" s="109"/>
      <c r="L299" s="109"/>
      <c r="M299" s="109"/>
      <c r="N299" s="109"/>
      <c r="O299" s="109"/>
      <c r="P299" s="92"/>
      <c r="Q299" s="92"/>
      <c r="R299" s="92"/>
      <c r="S299" s="92"/>
      <c r="T299" s="92"/>
    </row>
    <row r="300" spans="2:20" ht="15" hidden="1" x14ac:dyDescent="0.25">
      <c r="B300" s="113" t="str">
        <f ca="1">Supporto!F198</f>
        <v>IfcStair</v>
      </c>
      <c r="C300" s="148" t="str">
        <f ca="1">Supporto!H198</f>
        <v>ElementoDatiAnagrafici</v>
      </c>
      <c r="D300" s="148" t="str">
        <f ca="1">Supporto!K198</f>
        <v>Fornitore</v>
      </c>
      <c r="E300" s="125"/>
      <c r="F300" s="162"/>
      <c r="G300" s="110"/>
      <c r="H300" s="109"/>
      <c r="I300" s="109"/>
      <c r="J300" s="109"/>
      <c r="K300" s="109"/>
      <c r="L300" s="109"/>
      <c r="M300" s="109"/>
      <c r="N300" s="109"/>
      <c r="O300" s="109"/>
      <c r="P300" s="92"/>
      <c r="Q300" s="92"/>
      <c r="R300" s="92"/>
      <c r="S300" s="92"/>
      <c r="T300" s="92"/>
    </row>
    <row r="301" spans="2:20" ht="15" hidden="1" x14ac:dyDescent="0.25">
      <c r="B301" s="113" t="str">
        <f ca="1">Supporto!F199</f>
        <v>IfcStair</v>
      </c>
      <c r="C301" s="148" t="str">
        <f ca="1">Supporto!H199</f>
        <v>ElementoDatiAnagrafici</v>
      </c>
      <c r="D301" s="148" t="str">
        <f ca="1">Supporto!K199</f>
        <v>Installatore</v>
      </c>
      <c r="E301" s="125"/>
      <c r="F301" s="162"/>
      <c r="G301" s="110"/>
      <c r="H301" s="109"/>
      <c r="I301" s="109"/>
      <c r="J301" s="109"/>
      <c r="K301" s="109"/>
      <c r="L301" s="109"/>
      <c r="M301" s="109"/>
      <c r="N301" s="109"/>
      <c r="O301" s="109"/>
      <c r="P301" s="92"/>
      <c r="Q301" s="92"/>
      <c r="R301" s="92"/>
      <c r="S301" s="92"/>
      <c r="T301" s="92"/>
    </row>
    <row r="302" spans="2:20" ht="15" hidden="1" x14ac:dyDescent="0.25">
      <c r="B302" s="113" t="str">
        <f ca="1">Supporto!F200</f>
        <v>IfcStair</v>
      </c>
      <c r="C302" s="148" t="str">
        <f ca="1">Supporto!H200</f>
        <v>ElementoDatiAnagrafici</v>
      </c>
      <c r="D302" s="148" t="str">
        <f ca="1">Supporto!K200</f>
        <v>Descrizione</v>
      </c>
      <c r="E302" s="125"/>
      <c r="F302" s="162"/>
      <c r="G302" s="110"/>
      <c r="H302" s="109"/>
      <c r="I302" s="109"/>
      <c r="J302" s="109"/>
      <c r="K302" s="109"/>
      <c r="L302" s="109"/>
      <c r="M302" s="109"/>
      <c r="N302" s="109"/>
      <c r="O302" s="109"/>
      <c r="P302" s="92"/>
      <c r="Q302" s="92"/>
      <c r="R302" s="92"/>
      <c r="S302" s="92"/>
      <c r="T302" s="92"/>
    </row>
    <row r="303" spans="2:20" ht="15" hidden="1" x14ac:dyDescent="0.25">
      <c r="B303" s="113" t="str">
        <f ca="1">Supporto!F201</f>
        <v>IfcStair</v>
      </c>
      <c r="C303" s="148" t="str">
        <f ca="1">Supporto!H201</f>
        <v>ElementoDatiAnagrafici</v>
      </c>
      <c r="D303" s="148" t="str">
        <f ca="1">Supporto!K201</f>
        <v>Modello</v>
      </c>
      <c r="E303" s="125"/>
      <c r="F303" s="162"/>
      <c r="G303" s="110"/>
      <c r="H303" s="109"/>
      <c r="I303" s="109"/>
      <c r="J303" s="109"/>
      <c r="K303" s="109"/>
      <c r="L303" s="109"/>
      <c r="M303" s="109"/>
      <c r="N303" s="109"/>
      <c r="O303" s="109"/>
      <c r="P303" s="92"/>
      <c r="Q303" s="92"/>
      <c r="R303" s="92"/>
      <c r="S303" s="92"/>
      <c r="T303" s="92"/>
    </row>
    <row r="304" spans="2:20" ht="15" hidden="1" x14ac:dyDescent="0.25">
      <c r="B304" s="113" t="str">
        <f ca="1">Supporto!F202</f>
        <v>IfcStair</v>
      </c>
      <c r="C304" s="148" t="str">
        <f ca="1">Supporto!H202</f>
        <v>ElementoDatiAnagrafici</v>
      </c>
      <c r="D304" s="148" t="str">
        <f ca="1">Supporto!K202</f>
        <v>Produttore</v>
      </c>
      <c r="E304" s="125"/>
      <c r="F304" s="162"/>
      <c r="G304" s="110"/>
      <c r="H304" s="109"/>
      <c r="I304" s="109"/>
      <c r="J304" s="109"/>
      <c r="K304" s="109"/>
      <c r="L304" s="109"/>
      <c r="M304" s="109"/>
      <c r="N304" s="109"/>
      <c r="O304" s="109"/>
      <c r="P304" s="92"/>
      <c r="Q304" s="92"/>
      <c r="R304" s="92"/>
      <c r="S304" s="92"/>
      <c r="T304" s="92"/>
    </row>
    <row r="305" spans="2:20" ht="15" hidden="1" x14ac:dyDescent="0.25">
      <c r="B305" s="113" t="str">
        <f ca="1">Supporto!F203</f>
        <v>IfcStair</v>
      </c>
      <c r="C305" s="148" t="str">
        <f ca="1">Supporto!H203</f>
        <v>ElementoDatiQualitativi</v>
      </c>
      <c r="D305" s="148" t="str">
        <f ca="1">Supporto!K203</f>
        <v>AccessibilitaDisabili</v>
      </c>
      <c r="E305" s="125"/>
      <c r="F305" s="162"/>
      <c r="G305" s="110"/>
      <c r="H305" s="109"/>
      <c r="I305" s="109"/>
      <c r="J305" s="109"/>
      <c r="K305" s="109"/>
      <c r="L305" s="109"/>
      <c r="M305" s="109"/>
      <c r="N305" s="109"/>
      <c r="O305" s="109"/>
      <c r="P305" s="92"/>
      <c r="Q305" s="92"/>
      <c r="R305" s="92"/>
      <c r="S305" s="92"/>
      <c r="T305" s="92"/>
    </row>
    <row r="306" spans="2:20" ht="15" hidden="1" x14ac:dyDescent="0.25">
      <c r="B306" s="113" t="str">
        <f ca="1">Supporto!F204</f>
        <v>IfcStair</v>
      </c>
      <c r="C306" s="148" t="str">
        <f ca="1">Supporto!H204</f>
        <v>ElementoDatiQualitativi</v>
      </c>
      <c r="D306" s="148" t="str">
        <f ca="1">Supporto!K204</f>
        <v>Esterno</v>
      </c>
      <c r="E306" s="125"/>
      <c r="F306" s="162"/>
      <c r="G306" s="110"/>
      <c r="H306" s="109"/>
      <c r="I306" s="109"/>
      <c r="J306" s="109"/>
      <c r="K306" s="109"/>
      <c r="L306" s="109"/>
      <c r="M306" s="109"/>
      <c r="N306" s="109"/>
      <c r="O306" s="109"/>
      <c r="P306" s="92"/>
      <c r="Q306" s="92"/>
      <c r="R306" s="92"/>
      <c r="S306" s="92"/>
      <c r="T306" s="92"/>
    </row>
    <row r="307" spans="2:20" ht="15" hidden="1" x14ac:dyDescent="0.25">
      <c r="B307" s="113" t="str">
        <f ca="1">Supporto!F205</f>
        <v>IfcStair</v>
      </c>
      <c r="C307" s="148" t="str">
        <f ca="1">Supporto!H205</f>
        <v>ElementoDatiQualitativi</v>
      </c>
      <c r="D307" s="148" t="str">
        <f ca="1">Supporto!K205</f>
        <v>Tipologia costruttiva</v>
      </c>
      <c r="E307" s="125"/>
      <c r="F307" s="162"/>
      <c r="G307" s="110"/>
      <c r="H307" s="109"/>
      <c r="I307" s="109"/>
      <c r="J307" s="109"/>
      <c r="K307" s="109"/>
      <c r="L307" s="109"/>
      <c r="M307" s="109"/>
      <c r="N307" s="109"/>
      <c r="O307" s="109"/>
      <c r="P307" s="92"/>
      <c r="Q307" s="92"/>
      <c r="R307" s="92"/>
      <c r="S307" s="92"/>
      <c r="T307" s="92"/>
    </row>
    <row r="308" spans="2:20" ht="15" hidden="1" x14ac:dyDescent="0.25">
      <c r="B308" s="113" t="str">
        <f ca="1">Supporto!F206</f>
        <v>IfcStair</v>
      </c>
      <c r="C308" s="148" t="str">
        <f ca="1">Supporto!H206</f>
        <v>ElementoDatiQualitativi</v>
      </c>
      <c r="D308" s="148" t="str">
        <f ca="1">Supporto!K206</f>
        <v>Criticità Riscontrata</v>
      </c>
      <c r="E308" s="125"/>
      <c r="F308" s="162"/>
      <c r="G308" s="110"/>
      <c r="H308" s="109"/>
      <c r="I308" s="109"/>
      <c r="J308" s="109"/>
      <c r="K308" s="109"/>
      <c r="L308" s="109"/>
      <c r="M308" s="109"/>
      <c r="N308" s="109"/>
      <c r="O308" s="109"/>
      <c r="P308" s="92"/>
      <c r="Q308" s="92"/>
      <c r="R308" s="92"/>
      <c r="S308" s="92"/>
      <c r="T308" s="92"/>
    </row>
    <row r="309" spans="2:20" ht="15" hidden="1" x14ac:dyDescent="0.25">
      <c r="B309" s="113" t="str">
        <f ca="1">Supporto!F207</f>
        <v>IfcStair</v>
      </c>
      <c r="C309" s="148" t="str">
        <f ca="1">Supporto!H207</f>
        <v>ElementoDatiAntincendio</v>
      </c>
      <c r="D309" s="148" t="str">
        <f ca="1">Supporto!K207</f>
        <v>Combustibile</v>
      </c>
      <c r="E309" s="125"/>
      <c r="F309" s="162"/>
      <c r="G309" s="110"/>
      <c r="H309" s="109"/>
      <c r="I309" s="109"/>
      <c r="J309" s="109"/>
      <c r="K309" s="109"/>
      <c r="L309" s="109"/>
      <c r="M309" s="109"/>
      <c r="N309" s="109"/>
      <c r="O309" s="109"/>
      <c r="P309" s="92"/>
      <c r="Q309" s="92"/>
      <c r="R309" s="92"/>
      <c r="S309" s="92"/>
      <c r="T309" s="92"/>
    </row>
    <row r="310" spans="2:20" ht="15" hidden="1" x14ac:dyDescent="0.25">
      <c r="B310" s="113" t="str">
        <f ca="1">Supporto!F208</f>
        <v>IfcStair</v>
      </c>
      <c r="C310" s="148" t="str">
        <f ca="1">Supporto!H208</f>
        <v>ElementoDatiAntincendio</v>
      </c>
      <c r="D310" s="148" t="str">
        <f ca="1">Supporto!K208</f>
        <v>UscitaEmergenza</v>
      </c>
      <c r="E310" s="125"/>
      <c r="F310" s="162"/>
      <c r="G310" s="110"/>
      <c r="H310" s="109"/>
      <c r="I310" s="109"/>
      <c r="J310" s="109"/>
      <c r="K310" s="109"/>
      <c r="L310" s="109"/>
      <c r="M310" s="109"/>
      <c r="N310" s="109"/>
      <c r="O310" s="109"/>
      <c r="P310" s="92"/>
      <c r="Q310" s="92"/>
      <c r="R310" s="92"/>
      <c r="S310" s="92"/>
      <c r="T310" s="92"/>
    </row>
    <row r="311" spans="2:20" ht="15" hidden="1" x14ac:dyDescent="0.25">
      <c r="B311" s="113" t="str">
        <f ca="1">Supporto!F209</f>
        <v>IfcStair</v>
      </c>
      <c r="C311" s="148" t="str">
        <f ca="1">Supporto!H209</f>
        <v>ElementoCodifica</v>
      </c>
      <c r="D311" s="148" t="str">
        <f ca="1">Supporto!K209</f>
        <v>ClasseElementoTecnico</v>
      </c>
      <c r="E311" s="125"/>
      <c r="F311" s="162"/>
      <c r="G311" s="110"/>
      <c r="H311" s="109"/>
      <c r="I311" s="109"/>
      <c r="J311" s="109"/>
      <c r="K311" s="109"/>
      <c r="L311" s="109"/>
      <c r="M311" s="109"/>
      <c r="N311" s="109"/>
      <c r="O311" s="109"/>
      <c r="P311" s="92"/>
      <c r="Q311" s="92"/>
      <c r="R311" s="92"/>
      <c r="S311" s="92"/>
      <c r="T311" s="92"/>
    </row>
    <row r="312" spans="2:20" ht="15" hidden="1" x14ac:dyDescent="0.25">
      <c r="B312" s="113" t="str">
        <f ca="1">Supporto!F210</f>
        <v>IfcStair</v>
      </c>
      <c r="C312" s="148" t="str">
        <f ca="1">Supporto!H210</f>
        <v>ElementoFase</v>
      </c>
      <c r="D312" s="148" t="str">
        <f ca="1">Supporto!K210</f>
        <v>Stato</v>
      </c>
      <c r="E312" s="125"/>
      <c r="F312" s="162"/>
      <c r="G312" s="110"/>
      <c r="H312" s="109"/>
      <c r="I312" s="109"/>
      <c r="J312" s="109"/>
      <c r="K312" s="109"/>
      <c r="L312" s="109"/>
      <c r="M312" s="109"/>
      <c r="N312" s="109"/>
      <c r="O312" s="109"/>
      <c r="P312" s="92"/>
      <c r="Q312" s="92"/>
      <c r="R312" s="92"/>
      <c r="S312" s="92"/>
      <c r="T312" s="92"/>
    </row>
    <row r="313" spans="2:20" ht="15" hidden="1" x14ac:dyDescent="0.25">
      <c r="B313" s="113" t="str">
        <f ca="1">Supporto!F211</f>
        <v>IfcStair</v>
      </c>
      <c r="C313" s="148" t="str">
        <f ca="1">Supporto!H211</f>
        <v>ElementoDocumenti</v>
      </c>
      <c r="D313" s="148" t="str">
        <f ca="1">Supporto!K211</f>
        <v>MUM</v>
      </c>
      <c r="E313" s="125"/>
      <c r="F313" s="162"/>
      <c r="G313" s="110"/>
      <c r="H313" s="109"/>
      <c r="I313" s="109"/>
      <c r="J313" s="109"/>
      <c r="K313" s="109"/>
      <c r="L313" s="109"/>
      <c r="M313" s="109"/>
      <c r="N313" s="109"/>
      <c r="O313" s="109"/>
      <c r="P313" s="92"/>
      <c r="Q313" s="92"/>
      <c r="R313" s="92"/>
      <c r="S313" s="92"/>
      <c r="T313" s="92"/>
    </row>
    <row r="314" spans="2:20" ht="15" hidden="1" x14ac:dyDescent="0.25">
      <c r="B314" s="113" t="str">
        <f ca="1">Supporto!F212</f>
        <v>IfcStair</v>
      </c>
      <c r="C314" s="148" t="str">
        <f ca="1">Supporto!H212</f>
        <v>ElementoDocumenti</v>
      </c>
      <c r="D314" s="148" t="str">
        <f ca="1">Supporto!K212</f>
        <v>SchedaTecnica</v>
      </c>
      <c r="E314" s="125"/>
      <c r="F314" s="162"/>
      <c r="G314" s="110"/>
      <c r="H314" s="109"/>
      <c r="I314" s="109"/>
      <c r="J314" s="109"/>
      <c r="K314" s="109"/>
      <c r="L314" s="109"/>
      <c r="M314" s="109"/>
      <c r="N314" s="109"/>
      <c r="O314" s="109"/>
      <c r="P314" s="92"/>
      <c r="Q314" s="92"/>
      <c r="R314" s="92"/>
      <c r="S314" s="92"/>
      <c r="T314" s="92"/>
    </row>
    <row r="315" spans="2:20" ht="15" hidden="1" x14ac:dyDescent="0.25">
      <c r="B315" s="113" t="str">
        <f ca="1">Supporto!F213</f>
        <v>IfcStair</v>
      </c>
      <c r="C315" s="148" t="str">
        <f ca="1">Supporto!H213</f>
        <v>ElementoDocumenti</v>
      </c>
      <c r="D315" s="148" t="str">
        <f ca="1">Supporto!K213</f>
        <v>Website</v>
      </c>
      <c r="E315" s="125"/>
      <c r="F315" s="162"/>
      <c r="G315" s="110"/>
      <c r="H315" s="109"/>
      <c r="I315" s="109"/>
      <c r="J315" s="109"/>
      <c r="K315" s="109"/>
      <c r="L315" s="109"/>
      <c r="M315" s="109"/>
      <c r="N315" s="109"/>
      <c r="O315" s="109"/>
      <c r="P315" s="92"/>
      <c r="Q315" s="92"/>
      <c r="R315" s="92"/>
      <c r="S315" s="92"/>
      <c r="T315" s="92"/>
    </row>
    <row r="316" spans="2:20" ht="15" hidden="1" x14ac:dyDescent="0.25">
      <c r="B316" s="113" t="str">
        <f ca="1">Supporto!F214</f>
        <v>IfcStair</v>
      </c>
      <c r="C316" s="148" t="str">
        <f ca="1">Supporto!H214</f>
        <v>ElementoDocumenti</v>
      </c>
      <c r="D316" s="148" t="str">
        <f ca="1">Supporto!K214</f>
        <v>DB</v>
      </c>
      <c r="E316" s="125"/>
      <c r="F316" s="162"/>
      <c r="G316" s="110"/>
      <c r="H316" s="109"/>
      <c r="I316" s="109"/>
      <c r="J316" s="109"/>
      <c r="K316" s="109"/>
      <c r="L316" s="109"/>
      <c r="M316" s="109"/>
      <c r="N316" s="109"/>
      <c r="O316" s="109"/>
      <c r="P316" s="92"/>
      <c r="Q316" s="92"/>
      <c r="R316" s="92"/>
      <c r="S316" s="92"/>
      <c r="T316" s="92"/>
    </row>
    <row r="317" spans="2:20" ht="15" hidden="1" x14ac:dyDescent="0.25">
      <c r="B317" s="113" t="str">
        <f ca="1">Supporto!F215</f>
        <v>IfcStair</v>
      </c>
      <c r="C317" s="148" t="str">
        <f ca="1">Supporto!H215</f>
        <v>ElementoDocumenti</v>
      </c>
      <c r="D317" s="148" t="str">
        <f ca="1">Supporto!K215</f>
        <v>CertProd</v>
      </c>
      <c r="E317" s="125"/>
      <c r="F317" s="162"/>
      <c r="G317" s="110"/>
      <c r="H317" s="109"/>
      <c r="I317" s="109"/>
      <c r="J317" s="109"/>
      <c r="K317" s="109"/>
      <c r="L317" s="109"/>
      <c r="M317" s="109"/>
      <c r="N317" s="109"/>
      <c r="O317" s="109"/>
      <c r="P317" s="92"/>
      <c r="Q317" s="92"/>
      <c r="R317" s="92"/>
      <c r="S317" s="92"/>
      <c r="T317" s="92"/>
    </row>
    <row r="318" spans="2:20" ht="15" hidden="1" x14ac:dyDescent="0.25">
      <c r="B318" s="113" t="str">
        <f ca="1">Supporto!F216</f>
        <v>IfcStair</v>
      </c>
      <c r="C318" s="148" t="str">
        <f ca="1">Supporto!H216</f>
        <v>ElementoDocumenti</v>
      </c>
      <c r="D318" s="148" t="str">
        <f ca="1">Supporto!K216</f>
        <v>SertSupl</v>
      </c>
      <c r="E318" s="125"/>
      <c r="F318" s="162"/>
      <c r="G318" s="110"/>
      <c r="H318" s="109"/>
      <c r="I318" s="109"/>
      <c r="J318" s="109"/>
      <c r="K318" s="109"/>
      <c r="L318" s="109"/>
      <c r="M318" s="109"/>
      <c r="N318" s="109"/>
      <c r="O318" s="109"/>
      <c r="P318" s="92"/>
      <c r="Q318" s="92"/>
      <c r="R318" s="92"/>
      <c r="S318" s="92"/>
      <c r="T318" s="92"/>
    </row>
    <row r="319" spans="2:20" ht="15" hidden="1" x14ac:dyDescent="0.25">
      <c r="B319" s="113" t="str">
        <f ca="1">Supporto!F217</f>
        <v>IfcStair</v>
      </c>
      <c r="C319" s="148" t="str">
        <f ca="1">Supporto!H217</f>
        <v>ElementoDocumenti</v>
      </c>
      <c r="D319" s="148" t="str">
        <f ca="1">Supporto!K217</f>
        <v>SchedaMontaggio</v>
      </c>
      <c r="E319" s="125"/>
      <c r="F319" s="162"/>
      <c r="G319" s="110"/>
      <c r="H319" s="109"/>
      <c r="I319" s="109"/>
      <c r="J319" s="109"/>
      <c r="K319" s="109"/>
      <c r="L319" s="109"/>
      <c r="M319" s="109"/>
      <c r="N319" s="109"/>
      <c r="O319" s="109"/>
      <c r="P319" s="92"/>
      <c r="Q319" s="92"/>
      <c r="R319" s="92"/>
      <c r="S319" s="92"/>
      <c r="T319" s="92"/>
    </row>
    <row r="320" spans="2:20" ht="15" hidden="1" x14ac:dyDescent="0.25">
      <c r="B320" s="113" t="str">
        <f ca="1">Supporto!F218</f>
        <v>IfcStair</v>
      </c>
      <c r="C320" s="148" t="str">
        <f ca="1">Supporto!H218</f>
        <v>ElementoDocumenti</v>
      </c>
      <c r="D320" s="148" t="str">
        <f ca="1">Supporto!K218</f>
        <v>Installazione</v>
      </c>
      <c r="E320" s="125"/>
      <c r="F320" s="162"/>
      <c r="G320" s="110"/>
      <c r="H320" s="109"/>
      <c r="I320" s="109"/>
      <c r="J320" s="109"/>
      <c r="K320" s="109"/>
      <c r="L320" s="109"/>
      <c r="M320" s="109"/>
      <c r="N320" s="109"/>
      <c r="O320" s="109"/>
      <c r="P320" s="92"/>
      <c r="Q320" s="92"/>
      <c r="R320" s="92"/>
      <c r="S320" s="92"/>
      <c r="T320" s="92"/>
    </row>
    <row r="321" spans="2:20" ht="15" hidden="1" x14ac:dyDescent="0.25">
      <c r="B321" s="113" t="str">
        <f ca="1">Supporto!F219</f>
        <v>IfcStair</v>
      </c>
      <c r="C321" s="148" t="str">
        <f ca="1">Supporto!H219</f>
        <v>ElementoDocumenti</v>
      </c>
      <c r="D321" s="148" t="str">
        <f ca="1">Supporto!K219</f>
        <v>MatSupp</v>
      </c>
      <c r="E321" s="125"/>
      <c r="F321" s="162"/>
      <c r="G321" s="110"/>
      <c r="H321" s="109"/>
      <c r="I321" s="109"/>
      <c r="J321" s="109"/>
      <c r="K321" s="109"/>
      <c r="L321" s="109"/>
      <c r="M321" s="109"/>
      <c r="N321" s="109"/>
      <c r="O321" s="109"/>
      <c r="P321" s="92"/>
      <c r="Q321" s="92"/>
      <c r="R321" s="92"/>
      <c r="S321" s="92"/>
      <c r="T321" s="92"/>
    </row>
    <row r="322" spans="2:20" ht="15" hidden="1" x14ac:dyDescent="0.25">
      <c r="B322" s="113" t="str">
        <f ca="1">Supporto!F220</f>
        <v>IfcStair</v>
      </c>
      <c r="C322" s="148" t="str">
        <f ca="1">Supporto!H220</f>
        <v>ElementoDocumenti</v>
      </c>
      <c r="D322" s="148" t="str">
        <f ca="1">Supporto!K220</f>
        <v>Collaudo</v>
      </c>
      <c r="E322" s="125"/>
      <c r="F322" s="162"/>
      <c r="G322" s="110"/>
      <c r="H322" s="109"/>
      <c r="I322" s="109"/>
      <c r="J322" s="109"/>
      <c r="K322" s="109"/>
      <c r="L322" s="109"/>
      <c r="M322" s="109"/>
      <c r="N322" s="109"/>
      <c r="O322" s="109"/>
      <c r="P322" s="92"/>
      <c r="Q322" s="92"/>
      <c r="R322" s="92"/>
      <c r="S322" s="92"/>
      <c r="T322" s="92"/>
    </row>
    <row r="323" spans="2:20" ht="15" hidden="1" x14ac:dyDescent="0.25">
      <c r="B323" s="115" t="str">
        <f ca="1">Supporto!F221</f>
        <v>IfcStair</v>
      </c>
      <c r="C323" s="149" t="str">
        <f ca="1">Supporto!H221</f>
        <v>ElementoDocumenti</v>
      </c>
      <c r="D323" s="149" t="str">
        <f ca="1">Supporto!K221</f>
        <v>Conformità</v>
      </c>
      <c r="E323" s="124"/>
      <c r="F323" s="163"/>
      <c r="G323" s="117"/>
      <c r="H323" s="116"/>
      <c r="I323" s="116"/>
      <c r="J323" s="116"/>
      <c r="K323" s="116"/>
      <c r="L323" s="116"/>
      <c r="M323" s="116"/>
      <c r="N323" s="116"/>
      <c r="O323" s="116"/>
      <c r="P323" s="92"/>
      <c r="Q323" s="92"/>
      <c r="R323" s="92"/>
      <c r="S323" s="92"/>
      <c r="T323" s="92"/>
    </row>
    <row r="324" spans="2:20" ht="15" hidden="1" x14ac:dyDescent="0.25">
      <c r="B324" s="113" t="str">
        <f ca="1">Supporto!F222</f>
        <v>IfcBeam</v>
      </c>
      <c r="C324" s="148" t="str">
        <f ca="1">Supporto!H222</f>
        <v>ElementoDatiAnagrafici</v>
      </c>
      <c r="D324" s="148" t="str">
        <f ca="1">Supporto!K222</f>
        <v>Fornitore</v>
      </c>
      <c r="E324" s="125"/>
      <c r="F324" s="162"/>
      <c r="G324" s="110"/>
      <c r="H324" s="109"/>
      <c r="I324" s="109"/>
      <c r="J324" s="109"/>
      <c r="K324" s="109"/>
      <c r="L324" s="109"/>
      <c r="M324" s="109"/>
      <c r="N324" s="109"/>
      <c r="O324" s="109"/>
      <c r="P324" s="92"/>
      <c r="Q324" s="92"/>
      <c r="R324" s="92"/>
      <c r="S324" s="92"/>
      <c r="T324" s="92"/>
    </row>
    <row r="325" spans="2:20" ht="15" hidden="1" x14ac:dyDescent="0.25">
      <c r="B325" s="113" t="str">
        <f ca="1">Supporto!F223</f>
        <v>IfcBeam</v>
      </c>
      <c r="C325" s="148" t="str">
        <f ca="1">Supporto!H223</f>
        <v>ElementoDatiAnagrafici</v>
      </c>
      <c r="D325" s="148" t="str">
        <f ca="1">Supporto!K223</f>
        <v>Installatore</v>
      </c>
      <c r="E325" s="125"/>
      <c r="F325" s="162"/>
      <c r="G325" s="110"/>
      <c r="H325" s="109"/>
      <c r="I325" s="109"/>
      <c r="J325" s="109"/>
      <c r="K325" s="109"/>
      <c r="L325" s="109"/>
      <c r="M325" s="109"/>
      <c r="N325" s="109"/>
      <c r="O325" s="109"/>
      <c r="P325" s="92"/>
      <c r="Q325" s="92"/>
      <c r="R325" s="92"/>
      <c r="S325" s="92"/>
      <c r="T325" s="92"/>
    </row>
    <row r="326" spans="2:20" ht="15" hidden="1" x14ac:dyDescent="0.25">
      <c r="B326" s="113" t="str">
        <f ca="1">Supporto!F224</f>
        <v>IfcBeam</v>
      </c>
      <c r="C326" s="148" t="str">
        <f ca="1">Supporto!H224</f>
        <v>ElementoDatiAnagrafici</v>
      </c>
      <c r="D326" s="148" t="str">
        <f ca="1">Supporto!K224</f>
        <v>Descrizione</v>
      </c>
      <c r="E326" s="125"/>
      <c r="F326" s="162"/>
      <c r="G326" s="110"/>
      <c r="H326" s="109"/>
      <c r="I326" s="109"/>
      <c r="J326" s="109"/>
      <c r="K326" s="109"/>
      <c r="L326" s="109"/>
      <c r="M326" s="109"/>
      <c r="N326" s="109"/>
      <c r="O326" s="109"/>
      <c r="P326" s="92"/>
      <c r="Q326" s="92"/>
      <c r="R326" s="92"/>
      <c r="S326" s="92"/>
      <c r="T326" s="92"/>
    </row>
    <row r="327" spans="2:20" ht="15" hidden="1" x14ac:dyDescent="0.25">
      <c r="B327" s="113" t="str">
        <f ca="1">Supporto!F225</f>
        <v>IfcBeam</v>
      </c>
      <c r="C327" s="148" t="str">
        <f ca="1">Supporto!H225</f>
        <v>ElementoDatiAnagrafici</v>
      </c>
      <c r="D327" s="148" t="str">
        <f ca="1">Supporto!K225</f>
        <v>Modello</v>
      </c>
      <c r="E327" s="125"/>
      <c r="F327" s="162"/>
      <c r="G327" s="110"/>
      <c r="H327" s="109"/>
      <c r="I327" s="109"/>
      <c r="J327" s="109"/>
      <c r="K327" s="109"/>
      <c r="L327" s="109"/>
      <c r="M327" s="109"/>
      <c r="N327" s="109"/>
      <c r="O327" s="109"/>
      <c r="P327" s="92"/>
      <c r="Q327" s="92"/>
      <c r="R327" s="92"/>
      <c r="S327" s="92"/>
      <c r="T327" s="92"/>
    </row>
    <row r="328" spans="2:20" ht="15" hidden="1" x14ac:dyDescent="0.25">
      <c r="B328" s="113" t="str">
        <f ca="1">Supporto!F226</f>
        <v>IfcBeam</v>
      </c>
      <c r="C328" s="148" t="str">
        <f ca="1">Supporto!H226</f>
        <v>ElementoDatiAnagrafici</v>
      </c>
      <c r="D328" s="148" t="str">
        <f ca="1">Supporto!K226</f>
        <v>Produttore</v>
      </c>
      <c r="E328" s="125"/>
      <c r="F328" s="162"/>
      <c r="G328" s="110"/>
      <c r="H328" s="109"/>
      <c r="I328" s="109"/>
      <c r="J328" s="109"/>
      <c r="K328" s="109"/>
      <c r="L328" s="109"/>
      <c r="M328" s="109"/>
      <c r="N328" s="109"/>
      <c r="O328" s="109"/>
      <c r="P328" s="92"/>
      <c r="Q328" s="92"/>
      <c r="R328" s="92"/>
      <c r="S328" s="92"/>
      <c r="T328" s="92"/>
    </row>
    <row r="329" spans="2:20" ht="15" hidden="1" x14ac:dyDescent="0.25">
      <c r="B329" s="113" t="str">
        <f ca="1">Supporto!F227</f>
        <v>IfcBeam</v>
      </c>
      <c r="C329" s="148" t="str">
        <f ca="1">Supporto!H227</f>
        <v>ElementoDatiQualitativi</v>
      </c>
      <c r="D329" s="148" t="str">
        <f ca="1">Supporto!K227</f>
        <v>Portante</v>
      </c>
      <c r="E329" s="125"/>
      <c r="F329" s="162"/>
      <c r="G329" s="110"/>
      <c r="H329" s="109"/>
      <c r="I329" s="109"/>
      <c r="J329" s="109"/>
      <c r="K329" s="109"/>
      <c r="L329" s="109"/>
      <c r="M329" s="109"/>
      <c r="N329" s="109"/>
      <c r="O329" s="109"/>
      <c r="P329" s="92"/>
      <c r="Q329" s="92"/>
      <c r="R329" s="92"/>
      <c r="S329" s="92"/>
      <c r="T329" s="92"/>
    </row>
    <row r="330" spans="2:20" ht="15" hidden="1" x14ac:dyDescent="0.25">
      <c r="B330" s="113" t="str">
        <f ca="1">Supporto!F228</f>
        <v>IfcBeam</v>
      </c>
      <c r="C330" s="148" t="str">
        <f ca="1">Supporto!H228</f>
        <v>ElementoDatiQualitativi</v>
      </c>
      <c r="D330" s="148" t="str">
        <f ca="1">Supporto!K228</f>
        <v>Esterno</v>
      </c>
      <c r="E330" s="125"/>
      <c r="F330" s="162"/>
      <c r="G330" s="110"/>
      <c r="H330" s="109"/>
      <c r="I330" s="109"/>
      <c r="J330" s="109"/>
      <c r="K330" s="109"/>
      <c r="L330" s="109"/>
      <c r="M330" s="109"/>
      <c r="N330" s="109"/>
      <c r="O330" s="109"/>
      <c r="P330" s="92"/>
      <c r="Q330" s="92"/>
      <c r="R330" s="92"/>
      <c r="S330" s="92"/>
      <c r="T330" s="92"/>
    </row>
    <row r="331" spans="2:20" ht="15" hidden="1" x14ac:dyDescent="0.25">
      <c r="B331" s="113" t="str">
        <f ca="1">Supporto!F229</f>
        <v>IfcBeam</v>
      </c>
      <c r="C331" s="148" t="str">
        <f ca="1">Supporto!H229</f>
        <v>ElementoDatiQualitativi</v>
      </c>
      <c r="D331" s="148" t="str">
        <f ca="1">Supporto!K229</f>
        <v>Tipologia costruttiva</v>
      </c>
      <c r="E331" s="125"/>
      <c r="F331" s="162"/>
      <c r="G331" s="110"/>
      <c r="H331" s="109"/>
      <c r="I331" s="109"/>
      <c r="J331" s="109"/>
      <c r="K331" s="109"/>
      <c r="L331" s="109"/>
      <c r="M331" s="109"/>
      <c r="N331" s="109"/>
      <c r="O331" s="109"/>
      <c r="P331" s="92"/>
      <c r="Q331" s="92"/>
      <c r="R331" s="92"/>
      <c r="S331" s="92"/>
      <c r="T331" s="92"/>
    </row>
    <row r="332" spans="2:20" ht="15" hidden="1" x14ac:dyDescent="0.25">
      <c r="B332" s="113" t="str">
        <f ca="1">Supporto!F230</f>
        <v>IfcBeam</v>
      </c>
      <c r="C332" s="148" t="str">
        <f ca="1">Supporto!H230</f>
        <v>ElementoDatiQualitativi</v>
      </c>
      <c r="D332" s="148" t="str">
        <f ca="1">Supporto!K230</f>
        <v>Criticità Riscontrata</v>
      </c>
      <c r="E332" s="125"/>
      <c r="F332" s="162"/>
      <c r="G332" s="110"/>
      <c r="H332" s="109"/>
      <c r="I332" s="109"/>
      <c r="J332" s="109"/>
      <c r="K332" s="109"/>
      <c r="L332" s="109"/>
      <c r="M332" s="109"/>
      <c r="N332" s="109"/>
      <c r="O332" s="109"/>
      <c r="P332" s="92"/>
      <c r="Q332" s="92"/>
      <c r="R332" s="92"/>
      <c r="S332" s="92"/>
      <c r="T332" s="92"/>
    </row>
    <row r="333" spans="2:20" ht="15" hidden="1" x14ac:dyDescent="0.25">
      <c r="B333" s="113" t="str">
        <f ca="1">Supporto!F231</f>
        <v>IfcBeam</v>
      </c>
      <c r="C333" s="148" t="str">
        <f ca="1">Supporto!H231</f>
        <v>ElementoDatiAntincendio</v>
      </c>
      <c r="D333" s="148" t="str">
        <f ca="1">Supporto!K231</f>
        <v>Combustibile</v>
      </c>
      <c r="E333" s="125"/>
      <c r="F333" s="162"/>
      <c r="G333" s="110"/>
      <c r="H333" s="109"/>
      <c r="I333" s="109"/>
      <c r="J333" s="109"/>
      <c r="K333" s="109"/>
      <c r="L333" s="109"/>
      <c r="M333" s="109"/>
      <c r="N333" s="109"/>
      <c r="O333" s="109"/>
      <c r="P333" s="92"/>
      <c r="Q333" s="92"/>
      <c r="R333" s="92"/>
      <c r="S333" s="92"/>
      <c r="T333" s="92"/>
    </row>
    <row r="334" spans="2:20" ht="15" hidden="1" x14ac:dyDescent="0.25">
      <c r="B334" s="113" t="str">
        <f ca="1">Supporto!F232</f>
        <v>IfcBeam</v>
      </c>
      <c r="C334" s="148" t="str">
        <f ca="1">Supporto!H232</f>
        <v>ElementoDatiAntincendio</v>
      </c>
      <c r="D334" s="148" t="str">
        <f ca="1">Supporto!K232</f>
        <v>ClassePropagazioneFiamma</v>
      </c>
      <c r="E334" s="125"/>
      <c r="F334" s="162"/>
      <c r="G334" s="110"/>
      <c r="H334" s="109"/>
      <c r="I334" s="109"/>
      <c r="J334" s="109"/>
      <c r="K334" s="109"/>
      <c r="L334" s="109"/>
      <c r="M334" s="109"/>
      <c r="N334" s="109"/>
      <c r="O334" s="109"/>
      <c r="P334" s="92"/>
      <c r="Q334" s="92"/>
      <c r="R334" s="92"/>
      <c r="S334" s="92"/>
      <c r="T334" s="92"/>
    </row>
    <row r="335" spans="2:20" ht="15" hidden="1" x14ac:dyDescent="0.25">
      <c r="B335" s="113" t="str">
        <f ca="1">Supporto!F233</f>
        <v>IfcBeam</v>
      </c>
      <c r="C335" s="148" t="str">
        <f ca="1">Supporto!H233</f>
        <v>ElementoDatiAntincendio</v>
      </c>
      <c r="D335" s="148" t="str">
        <f ca="1">Supporto!K233</f>
        <v>REI</v>
      </c>
      <c r="E335" s="125"/>
      <c r="F335" s="162"/>
      <c r="G335" s="110"/>
      <c r="H335" s="109"/>
      <c r="I335" s="109"/>
      <c r="J335" s="109"/>
      <c r="K335" s="109"/>
      <c r="L335" s="109"/>
      <c r="M335" s="109"/>
      <c r="N335" s="109"/>
      <c r="O335" s="109"/>
      <c r="P335" s="92"/>
      <c r="Q335" s="92"/>
      <c r="R335" s="92"/>
      <c r="S335" s="92"/>
      <c r="T335" s="92"/>
    </row>
    <row r="336" spans="2:20" ht="15" hidden="1" x14ac:dyDescent="0.25">
      <c r="B336" s="113" t="str">
        <f ca="1">Supporto!F234</f>
        <v>IfcBeam</v>
      </c>
      <c r="C336" s="148" t="str">
        <f ca="1">Supporto!H234</f>
        <v>ElementoCodifica</v>
      </c>
      <c r="D336" s="148" t="str">
        <f ca="1">Supporto!K234</f>
        <v>ClasseElementoTecnico</v>
      </c>
      <c r="E336" s="125"/>
      <c r="F336" s="162"/>
      <c r="G336" s="110"/>
      <c r="H336" s="109"/>
      <c r="I336" s="109"/>
      <c r="J336" s="109"/>
      <c r="K336" s="109"/>
      <c r="L336" s="109"/>
      <c r="M336" s="109"/>
      <c r="N336" s="109"/>
      <c r="O336" s="109"/>
      <c r="P336" s="92"/>
      <c r="Q336" s="92"/>
      <c r="R336" s="92"/>
      <c r="S336" s="92"/>
      <c r="T336" s="92"/>
    </row>
    <row r="337" spans="2:20" ht="15" hidden="1" x14ac:dyDescent="0.25">
      <c r="B337" s="113" t="str">
        <f ca="1">Supporto!F235</f>
        <v>IfcBeam</v>
      </c>
      <c r="C337" s="148" t="str">
        <f ca="1">Supporto!H235</f>
        <v>ElementoFase</v>
      </c>
      <c r="D337" s="148" t="str">
        <f ca="1">Supporto!K235</f>
        <v>Stato</v>
      </c>
      <c r="E337" s="125"/>
      <c r="F337" s="162"/>
      <c r="G337" s="110"/>
      <c r="H337" s="109"/>
      <c r="I337" s="109"/>
      <c r="J337" s="109"/>
      <c r="K337" s="109"/>
      <c r="L337" s="109"/>
      <c r="M337" s="109"/>
      <c r="N337" s="109"/>
      <c r="O337" s="109"/>
      <c r="P337" s="92"/>
      <c r="Q337" s="92"/>
      <c r="R337" s="92"/>
      <c r="S337" s="92"/>
      <c r="T337" s="92"/>
    </row>
    <row r="338" spans="2:20" ht="15" hidden="1" x14ac:dyDescent="0.25">
      <c r="B338" s="113" t="str">
        <f ca="1">Supporto!F236</f>
        <v>IfcBeam</v>
      </c>
      <c r="C338" s="148" t="str">
        <f ca="1">Supporto!H236</f>
        <v>ElementoDocumenti</v>
      </c>
      <c r="D338" s="148" t="str">
        <f ca="1">Supporto!K236</f>
        <v>SchedaTecnica</v>
      </c>
      <c r="E338" s="125"/>
      <c r="F338" s="162"/>
      <c r="G338" s="110"/>
      <c r="H338" s="109"/>
      <c r="I338" s="109"/>
      <c r="J338" s="109"/>
      <c r="K338" s="109"/>
      <c r="L338" s="109"/>
      <c r="M338" s="109"/>
      <c r="N338" s="109"/>
      <c r="O338" s="109"/>
      <c r="P338" s="92"/>
      <c r="Q338" s="92"/>
      <c r="R338" s="92"/>
      <c r="S338" s="92"/>
      <c r="T338" s="92"/>
    </row>
    <row r="339" spans="2:20" ht="15" hidden="1" x14ac:dyDescent="0.25">
      <c r="B339" s="113" t="str">
        <f ca="1">Supporto!F237</f>
        <v>IfcBeam</v>
      </c>
      <c r="C339" s="148" t="str">
        <f ca="1">Supporto!H237</f>
        <v>ElementoDocumenti</v>
      </c>
      <c r="D339" s="148" t="str">
        <f ca="1">Supporto!K237</f>
        <v>Website</v>
      </c>
      <c r="E339" s="125"/>
      <c r="F339" s="162"/>
      <c r="G339" s="110"/>
      <c r="H339" s="109"/>
      <c r="I339" s="109"/>
      <c r="J339" s="109"/>
      <c r="K339" s="109"/>
      <c r="L339" s="109"/>
      <c r="M339" s="109"/>
      <c r="N339" s="109"/>
      <c r="O339" s="109"/>
      <c r="P339" s="92"/>
      <c r="Q339" s="92"/>
      <c r="R339" s="92"/>
      <c r="S339" s="92"/>
      <c r="T339" s="92"/>
    </row>
    <row r="340" spans="2:20" ht="15" hidden="1" x14ac:dyDescent="0.25">
      <c r="B340" s="113" t="str">
        <f ca="1">Supporto!F238</f>
        <v>IfcBeam</v>
      </c>
      <c r="C340" s="148" t="str">
        <f ca="1">Supporto!H238</f>
        <v>ElementoDocumenti</v>
      </c>
      <c r="D340" s="148" t="str">
        <f ca="1">Supporto!K238</f>
        <v>DB</v>
      </c>
      <c r="E340" s="125"/>
      <c r="F340" s="162"/>
      <c r="G340" s="110"/>
      <c r="H340" s="109"/>
      <c r="I340" s="109"/>
      <c r="J340" s="109"/>
      <c r="K340" s="109"/>
      <c r="L340" s="109"/>
      <c r="M340" s="109"/>
      <c r="N340" s="109"/>
      <c r="O340" s="109"/>
      <c r="P340" s="92"/>
      <c r="Q340" s="92"/>
      <c r="R340" s="92"/>
      <c r="S340" s="92"/>
      <c r="T340" s="92"/>
    </row>
    <row r="341" spans="2:20" ht="15" hidden="1" x14ac:dyDescent="0.25">
      <c r="B341" s="113" t="str">
        <f ca="1">Supporto!F239</f>
        <v>IfcBeam</v>
      </c>
      <c r="C341" s="148" t="str">
        <f ca="1">Supporto!H239</f>
        <v>ElementoDocumenti</v>
      </c>
      <c r="D341" s="148" t="str">
        <f ca="1">Supporto!K239</f>
        <v>CertProd</v>
      </c>
      <c r="E341" s="125"/>
      <c r="F341" s="162"/>
      <c r="G341" s="110"/>
      <c r="H341" s="109"/>
      <c r="I341" s="109"/>
      <c r="J341" s="109"/>
      <c r="K341" s="109"/>
      <c r="L341" s="109"/>
      <c r="M341" s="109"/>
      <c r="N341" s="109"/>
      <c r="O341" s="109"/>
      <c r="P341" s="92"/>
      <c r="Q341" s="92"/>
      <c r="R341" s="92"/>
      <c r="S341" s="92"/>
      <c r="T341" s="92"/>
    </row>
    <row r="342" spans="2:20" ht="15" hidden="1" x14ac:dyDescent="0.25">
      <c r="B342" s="113" t="str">
        <f ca="1">Supporto!F240</f>
        <v>IfcBeam</v>
      </c>
      <c r="C342" s="148" t="str">
        <f ca="1">Supporto!H240</f>
        <v>ElementoDocumenti</v>
      </c>
      <c r="D342" s="148" t="str">
        <f ca="1">Supporto!K240</f>
        <v>SertSupl</v>
      </c>
      <c r="E342" s="125"/>
      <c r="F342" s="162"/>
      <c r="G342" s="110"/>
      <c r="H342" s="109"/>
      <c r="I342" s="109"/>
      <c r="J342" s="109"/>
      <c r="K342" s="109"/>
      <c r="L342" s="109"/>
      <c r="M342" s="109"/>
      <c r="N342" s="109"/>
      <c r="O342" s="109"/>
      <c r="P342" s="92"/>
      <c r="Q342" s="92"/>
      <c r="R342" s="92"/>
      <c r="S342" s="92"/>
      <c r="T342" s="92"/>
    </row>
    <row r="343" spans="2:20" ht="15" hidden="1" x14ac:dyDescent="0.25">
      <c r="B343" s="113" t="str">
        <f ca="1">Supporto!F241</f>
        <v>IfcBeam</v>
      </c>
      <c r="C343" s="148" t="str">
        <f ca="1">Supporto!H241</f>
        <v>ElementoDocumenti</v>
      </c>
      <c r="D343" s="148" t="str">
        <f ca="1">Supporto!K241</f>
        <v>CertOmo</v>
      </c>
      <c r="E343" s="125"/>
      <c r="F343" s="162"/>
      <c r="G343" s="110"/>
      <c r="H343" s="109"/>
      <c r="I343" s="109"/>
      <c r="J343" s="109"/>
      <c r="K343" s="109"/>
      <c r="L343" s="109"/>
      <c r="M343" s="109"/>
      <c r="N343" s="109"/>
      <c r="O343" s="109"/>
      <c r="P343" s="92"/>
      <c r="Q343" s="92"/>
      <c r="R343" s="92"/>
      <c r="S343" s="92"/>
      <c r="T343" s="92"/>
    </row>
    <row r="344" spans="2:20" ht="15" hidden="1" x14ac:dyDescent="0.25">
      <c r="B344" s="113" t="str">
        <f ca="1">Supporto!F242</f>
        <v>IfcBeam</v>
      </c>
      <c r="C344" s="148" t="str">
        <f ca="1">Supporto!H242</f>
        <v>ElementoDocumenti</v>
      </c>
      <c r="D344" s="148" t="str">
        <f ca="1">Supporto!K242</f>
        <v>SchedaMontaggio</v>
      </c>
      <c r="E344" s="125"/>
      <c r="F344" s="162"/>
      <c r="G344" s="110"/>
      <c r="H344" s="109"/>
      <c r="I344" s="109"/>
      <c r="J344" s="109"/>
      <c r="K344" s="109"/>
      <c r="L344" s="109"/>
      <c r="M344" s="109"/>
      <c r="N344" s="109"/>
      <c r="O344" s="109"/>
      <c r="P344" s="92"/>
      <c r="Q344" s="92"/>
      <c r="R344" s="92"/>
      <c r="S344" s="92"/>
      <c r="T344" s="92"/>
    </row>
    <row r="345" spans="2:20" ht="15" hidden="1" x14ac:dyDescent="0.25">
      <c r="B345" s="113" t="str">
        <f ca="1">Supporto!F243</f>
        <v>IfcBeam</v>
      </c>
      <c r="C345" s="148" t="str">
        <f ca="1">Supporto!H243</f>
        <v>ElementoDocumenti</v>
      </c>
      <c r="D345" s="148" t="str">
        <f ca="1">Supporto!K243</f>
        <v>MatSupp</v>
      </c>
      <c r="E345" s="125"/>
      <c r="F345" s="162"/>
      <c r="G345" s="110"/>
      <c r="H345" s="109"/>
      <c r="I345" s="109"/>
      <c r="J345" s="109"/>
      <c r="K345" s="109"/>
      <c r="L345" s="109"/>
      <c r="M345" s="109"/>
      <c r="N345" s="109"/>
      <c r="O345" s="109"/>
      <c r="P345" s="92"/>
      <c r="Q345" s="92"/>
      <c r="R345" s="92"/>
      <c r="S345" s="92"/>
      <c r="T345" s="92"/>
    </row>
    <row r="346" spans="2:20" ht="15" hidden="1" x14ac:dyDescent="0.25">
      <c r="B346" s="113" t="str">
        <f ca="1">Supporto!F244</f>
        <v>IfcBeam</v>
      </c>
      <c r="C346" s="148" t="str">
        <f ca="1">Supporto!H244</f>
        <v>ElementoDocumenti</v>
      </c>
      <c r="D346" s="148" t="str">
        <f ca="1">Supporto!K244</f>
        <v>Collaudo</v>
      </c>
      <c r="E346" s="125"/>
      <c r="F346" s="162"/>
      <c r="G346" s="110"/>
      <c r="H346" s="109"/>
      <c r="I346" s="109"/>
      <c r="J346" s="109"/>
      <c r="K346" s="109"/>
      <c r="L346" s="109"/>
      <c r="M346" s="109"/>
      <c r="N346" s="109"/>
      <c r="O346" s="109"/>
      <c r="P346" s="92"/>
      <c r="Q346" s="92"/>
      <c r="R346" s="92"/>
      <c r="S346" s="92"/>
      <c r="T346" s="92"/>
    </row>
    <row r="347" spans="2:20" ht="15" hidden="1" x14ac:dyDescent="0.25">
      <c r="B347" s="115" t="str">
        <f ca="1">Supporto!F245</f>
        <v>IfcBeam</v>
      </c>
      <c r="C347" s="149" t="str">
        <f ca="1">Supporto!H245</f>
        <v>ElementoDocumenti</v>
      </c>
      <c r="D347" s="149" t="str">
        <f ca="1">Supporto!K245</f>
        <v>Conformità</v>
      </c>
      <c r="E347" s="124"/>
      <c r="F347" s="163"/>
      <c r="G347" s="117"/>
      <c r="H347" s="116"/>
      <c r="I347" s="116"/>
      <c r="J347" s="116"/>
      <c r="K347" s="116"/>
      <c r="L347" s="116"/>
      <c r="M347" s="116"/>
      <c r="N347" s="116"/>
      <c r="O347" s="116"/>
      <c r="P347" s="92"/>
      <c r="Q347" s="92"/>
      <c r="R347" s="92"/>
      <c r="S347" s="92"/>
      <c r="T347" s="92"/>
    </row>
    <row r="348" spans="2:20" ht="15" hidden="1" x14ac:dyDescent="0.25">
      <c r="B348" s="113" t="str">
        <f ca="1">Supporto!F246</f>
        <v>IfcPlate</v>
      </c>
      <c r="C348" s="148" t="str">
        <f ca="1">Supporto!H246</f>
        <v>ElementoDatiAnagrafici</v>
      </c>
      <c r="D348" s="148" t="str">
        <f ca="1">Supporto!K246</f>
        <v>Descrizione</v>
      </c>
      <c r="E348" s="125"/>
      <c r="F348" s="162"/>
      <c r="G348" s="110"/>
      <c r="H348" s="109"/>
      <c r="I348" s="109"/>
      <c r="J348" s="109"/>
      <c r="K348" s="109"/>
      <c r="L348" s="109"/>
      <c r="M348" s="109"/>
      <c r="N348" s="109"/>
      <c r="O348" s="109"/>
      <c r="P348" s="92"/>
      <c r="Q348" s="92"/>
      <c r="R348" s="92"/>
      <c r="S348" s="92"/>
      <c r="T348" s="92"/>
    </row>
    <row r="349" spans="2:20" ht="15" hidden="1" x14ac:dyDescent="0.25">
      <c r="B349" s="113" t="str">
        <f ca="1">Supporto!F247</f>
        <v>IfcPlate</v>
      </c>
      <c r="C349" s="148" t="str">
        <f ca="1">Supporto!H247</f>
        <v>ElementoDatiQualitativi</v>
      </c>
      <c r="D349" s="148" t="str">
        <f ca="1">Supporto!K247</f>
        <v>Portante</v>
      </c>
      <c r="E349" s="125"/>
      <c r="F349" s="162"/>
      <c r="G349" s="110"/>
      <c r="H349" s="109"/>
      <c r="I349" s="109"/>
      <c r="J349" s="109"/>
      <c r="K349" s="109"/>
      <c r="L349" s="109"/>
      <c r="M349" s="109"/>
      <c r="N349" s="109"/>
      <c r="O349" s="109"/>
      <c r="P349" s="92"/>
      <c r="Q349" s="92"/>
      <c r="R349" s="92"/>
      <c r="S349" s="92"/>
      <c r="T349" s="92"/>
    </row>
    <row r="350" spans="2:20" ht="15" hidden="1" x14ac:dyDescent="0.25">
      <c r="B350" s="113" t="str">
        <f ca="1">Supporto!F248</f>
        <v>IfcPlate</v>
      </c>
      <c r="C350" s="148" t="str">
        <f ca="1">Supporto!H248</f>
        <v>ElementoDatiQualitativi</v>
      </c>
      <c r="D350" s="148" t="str">
        <f ca="1">Supporto!K248</f>
        <v>Esterno</v>
      </c>
      <c r="E350" s="125"/>
      <c r="F350" s="162"/>
      <c r="G350" s="110"/>
      <c r="H350" s="109"/>
      <c r="I350" s="109"/>
      <c r="J350" s="109"/>
      <c r="K350" s="109"/>
      <c r="L350" s="109"/>
      <c r="M350" s="109"/>
      <c r="N350" s="109"/>
      <c r="O350" s="109"/>
      <c r="P350" s="92"/>
      <c r="Q350" s="92"/>
      <c r="R350" s="92"/>
      <c r="S350" s="92"/>
      <c r="T350" s="92"/>
    </row>
    <row r="351" spans="2:20" ht="15" hidden="1" x14ac:dyDescent="0.25">
      <c r="B351" s="113" t="str">
        <f ca="1">Supporto!F249</f>
        <v>IfcPlate</v>
      </c>
      <c r="C351" s="148" t="str">
        <f ca="1">Supporto!H249</f>
        <v>ElementoDatiQualitativi</v>
      </c>
      <c r="D351" s="148" t="str">
        <f ca="1">Supporto!K249</f>
        <v>Tipologia costruttiva</v>
      </c>
      <c r="E351" s="125"/>
      <c r="F351" s="162"/>
      <c r="G351" s="110"/>
      <c r="H351" s="109"/>
      <c r="I351" s="109"/>
      <c r="J351" s="109"/>
      <c r="K351" s="109"/>
      <c r="L351" s="109"/>
      <c r="M351" s="109"/>
      <c r="N351" s="109"/>
      <c r="O351" s="109"/>
      <c r="P351" s="92"/>
      <c r="Q351" s="92"/>
      <c r="R351" s="92"/>
      <c r="S351" s="92"/>
      <c r="T351" s="92"/>
    </row>
    <row r="352" spans="2:20" ht="15" hidden="1" x14ac:dyDescent="0.25">
      <c r="B352" s="113" t="str">
        <f ca="1">Supporto!F250</f>
        <v>IfcPlate</v>
      </c>
      <c r="C352" s="148" t="str">
        <f ca="1">Supporto!H250</f>
        <v>ElementoDatiAntincendio</v>
      </c>
      <c r="D352" s="148" t="str">
        <f ca="1">Supporto!K250</f>
        <v>ClassePropagazioneFiamma</v>
      </c>
      <c r="E352" s="125"/>
      <c r="F352" s="162"/>
      <c r="G352" s="110"/>
      <c r="H352" s="109"/>
      <c r="I352" s="109"/>
      <c r="J352" s="109"/>
      <c r="K352" s="109"/>
      <c r="L352" s="109"/>
      <c r="M352" s="109"/>
      <c r="N352" s="109"/>
      <c r="O352" s="109"/>
      <c r="P352" s="92"/>
      <c r="Q352" s="92"/>
      <c r="R352" s="92"/>
      <c r="S352" s="92"/>
      <c r="T352" s="92"/>
    </row>
    <row r="353" spans="2:20" ht="15" hidden="1" x14ac:dyDescent="0.25">
      <c r="B353" s="113" t="str">
        <f ca="1">Supporto!F251</f>
        <v>IfcPlate</v>
      </c>
      <c r="C353" s="148" t="str">
        <f ca="1">Supporto!H251</f>
        <v>ElementoDatiAntincendio</v>
      </c>
      <c r="D353" s="148" t="str">
        <f ca="1">Supporto!K251</f>
        <v>REI</v>
      </c>
      <c r="E353" s="125"/>
      <c r="F353" s="162"/>
      <c r="G353" s="110"/>
      <c r="H353" s="109"/>
      <c r="I353" s="109"/>
      <c r="J353" s="109"/>
      <c r="K353" s="109"/>
      <c r="L353" s="109"/>
      <c r="M353" s="109"/>
      <c r="N353" s="109"/>
      <c r="O353" s="109"/>
      <c r="P353" s="92"/>
      <c r="Q353" s="92"/>
      <c r="R353" s="92"/>
      <c r="S353" s="92"/>
      <c r="T353" s="92"/>
    </row>
    <row r="354" spans="2:20" ht="15" hidden="1" x14ac:dyDescent="0.25">
      <c r="B354" s="113" t="str">
        <f ca="1">Supporto!F252</f>
        <v>IfcPlate</v>
      </c>
      <c r="C354" s="148" t="str">
        <f ca="1">Supporto!H252</f>
        <v>ElementoCodifica</v>
      </c>
      <c r="D354" s="148" t="str">
        <f ca="1">Supporto!K252</f>
        <v>ClasseElementoTecnico</v>
      </c>
      <c r="E354" s="125"/>
      <c r="F354" s="162"/>
      <c r="G354" s="110"/>
      <c r="H354" s="109"/>
      <c r="I354" s="109"/>
      <c r="J354" s="109"/>
      <c r="K354" s="109"/>
      <c r="L354" s="109"/>
      <c r="M354" s="109"/>
      <c r="N354" s="109"/>
      <c r="O354" s="109"/>
      <c r="P354" s="92"/>
      <c r="Q354" s="92"/>
      <c r="R354" s="92"/>
      <c r="S354" s="92"/>
      <c r="T354" s="92"/>
    </row>
    <row r="355" spans="2:20" ht="15" hidden="1" x14ac:dyDescent="0.25">
      <c r="B355" s="113" t="str">
        <f ca="1">Supporto!F253</f>
        <v>IfcPlate</v>
      </c>
      <c r="C355" s="148" t="str">
        <f ca="1">Supporto!H253</f>
        <v>ElementoFase</v>
      </c>
      <c r="D355" s="148" t="str">
        <f ca="1">Supporto!K253</f>
        <v>Stato</v>
      </c>
      <c r="E355" s="125"/>
      <c r="F355" s="162"/>
      <c r="G355" s="110"/>
      <c r="H355" s="109"/>
      <c r="I355" s="109"/>
      <c r="J355" s="109"/>
      <c r="K355" s="109"/>
      <c r="L355" s="109"/>
      <c r="M355" s="109"/>
      <c r="N355" s="109"/>
      <c r="O355" s="109"/>
      <c r="P355" s="92"/>
      <c r="Q355" s="92"/>
      <c r="R355" s="92"/>
      <c r="S355" s="92"/>
      <c r="T355" s="92"/>
    </row>
    <row r="356" spans="2:20" ht="15" hidden="1" x14ac:dyDescent="0.25">
      <c r="B356" s="113" t="str">
        <f ca="1">Supporto!F254</f>
        <v>IfcPlate</v>
      </c>
      <c r="C356" s="148" t="str">
        <f ca="1">Supporto!H254</f>
        <v>ElementoDocumenti</v>
      </c>
      <c r="D356" s="148" t="str">
        <f ca="1">Supporto!K254</f>
        <v>DB</v>
      </c>
      <c r="E356" s="125"/>
      <c r="F356" s="162"/>
      <c r="G356" s="110"/>
      <c r="H356" s="109"/>
      <c r="I356" s="109"/>
      <c r="J356" s="109"/>
      <c r="K356" s="109"/>
      <c r="L356" s="109"/>
      <c r="M356" s="109"/>
      <c r="N356" s="109"/>
      <c r="O356" s="109"/>
      <c r="P356" s="92"/>
      <c r="Q356" s="92"/>
      <c r="R356" s="92"/>
      <c r="S356" s="92"/>
      <c r="T356" s="92"/>
    </row>
    <row r="357" spans="2:20" ht="15" hidden="1" x14ac:dyDescent="0.25">
      <c r="B357" s="113" t="str">
        <f ca="1">Supporto!F255</f>
        <v>IfcPlate</v>
      </c>
      <c r="C357" s="148" t="str">
        <f ca="1">Supporto!H255</f>
        <v>ElementoDocumenti</v>
      </c>
      <c r="D357" s="148" t="str">
        <f ca="1">Supporto!K255</f>
        <v>SertSupl</v>
      </c>
      <c r="E357" s="125"/>
      <c r="F357" s="162"/>
      <c r="G357" s="110"/>
      <c r="H357" s="109"/>
      <c r="I357" s="109"/>
      <c r="J357" s="109"/>
      <c r="K357" s="109"/>
      <c r="L357" s="109"/>
      <c r="M357" s="109"/>
      <c r="N357" s="109"/>
      <c r="O357" s="109"/>
      <c r="P357" s="92"/>
      <c r="Q357" s="92"/>
      <c r="R357" s="92"/>
      <c r="S357" s="92"/>
      <c r="T357" s="92"/>
    </row>
    <row r="358" spans="2:20" ht="15" hidden="1" x14ac:dyDescent="0.25">
      <c r="B358" s="113" t="str">
        <f ca="1">Supporto!F256</f>
        <v>IfcPlate</v>
      </c>
      <c r="C358" s="148" t="str">
        <f ca="1">Supporto!H256</f>
        <v>ElementoDocumenti</v>
      </c>
      <c r="D358" s="148" t="str">
        <f ca="1">Supporto!K256</f>
        <v>SchedaMontaggio</v>
      </c>
      <c r="E358" s="125"/>
      <c r="F358" s="162"/>
      <c r="G358" s="110"/>
      <c r="H358" s="109"/>
      <c r="I358" s="109"/>
      <c r="J358" s="109"/>
      <c r="K358" s="109"/>
      <c r="L358" s="109"/>
      <c r="M358" s="109"/>
      <c r="N358" s="109"/>
      <c r="O358" s="109"/>
      <c r="P358" s="92"/>
      <c r="Q358" s="92"/>
      <c r="R358" s="92"/>
      <c r="S358" s="92"/>
      <c r="T358" s="92"/>
    </row>
    <row r="359" spans="2:20" ht="15" hidden="1" x14ac:dyDescent="0.25">
      <c r="B359" s="113" t="str">
        <f ca="1">Supporto!F257</f>
        <v>IfcPlate</v>
      </c>
      <c r="C359" s="148" t="str">
        <f ca="1">Supporto!H257</f>
        <v>ElementoDocumenti</v>
      </c>
      <c r="D359" s="148" t="str">
        <f ca="1">Supporto!K257</f>
        <v>Installazione</v>
      </c>
      <c r="E359" s="125"/>
      <c r="F359" s="162"/>
      <c r="G359" s="110"/>
      <c r="H359" s="109"/>
      <c r="I359" s="109"/>
      <c r="J359" s="109"/>
      <c r="K359" s="109"/>
      <c r="L359" s="109"/>
      <c r="M359" s="109"/>
      <c r="N359" s="109"/>
      <c r="O359" s="109"/>
      <c r="P359" s="92"/>
      <c r="Q359" s="92"/>
      <c r="R359" s="92"/>
      <c r="S359" s="92"/>
      <c r="T359" s="92"/>
    </row>
    <row r="360" spans="2:20" ht="15" hidden="1" x14ac:dyDescent="0.25">
      <c r="B360" s="113" t="str">
        <f ca="1">Supporto!F258</f>
        <v>IfcPlate</v>
      </c>
      <c r="C360" s="148" t="str">
        <f ca="1">Supporto!H258</f>
        <v>ElementoDocumenti</v>
      </c>
      <c r="D360" s="148" t="str">
        <f ca="1">Supporto!K258</f>
        <v>MatSupp</v>
      </c>
      <c r="E360" s="125"/>
      <c r="F360" s="162"/>
      <c r="G360" s="110"/>
      <c r="H360" s="109"/>
      <c r="I360" s="109"/>
      <c r="J360" s="109"/>
      <c r="K360" s="109"/>
      <c r="L360" s="109"/>
      <c r="M360" s="109"/>
      <c r="N360" s="109"/>
      <c r="O360" s="109"/>
      <c r="P360" s="92"/>
      <c r="Q360" s="92"/>
      <c r="R360" s="92"/>
      <c r="S360" s="92"/>
      <c r="T360" s="92"/>
    </row>
    <row r="361" spans="2:20" ht="15" hidden="1" x14ac:dyDescent="0.25">
      <c r="B361" s="113" t="str">
        <f ca="1">Supporto!F259</f>
        <v>IfcPlate</v>
      </c>
      <c r="C361" s="148" t="str">
        <f ca="1">Supporto!H259</f>
        <v>ElementoDocumenti</v>
      </c>
      <c r="D361" s="148" t="str">
        <f ca="1">Supporto!K259</f>
        <v>Collaudo</v>
      </c>
      <c r="E361" s="125"/>
      <c r="F361" s="162"/>
      <c r="G361" s="110"/>
      <c r="H361" s="109"/>
      <c r="I361" s="109"/>
      <c r="J361" s="109"/>
      <c r="K361" s="109"/>
      <c r="L361" s="109"/>
      <c r="M361" s="109"/>
      <c r="N361" s="109"/>
      <c r="O361" s="109"/>
      <c r="P361" s="92"/>
      <c r="Q361" s="92"/>
      <c r="R361" s="92"/>
      <c r="S361" s="92"/>
      <c r="T361" s="92"/>
    </row>
    <row r="362" spans="2:20" ht="15" hidden="1" x14ac:dyDescent="0.25">
      <c r="B362" s="115" t="str">
        <f ca="1">Supporto!F260</f>
        <v>IfcPlate</v>
      </c>
      <c r="C362" s="149" t="str">
        <f ca="1">Supporto!H260</f>
        <v>ElementoDocumenti</v>
      </c>
      <c r="D362" s="149" t="str">
        <f ca="1">Supporto!K260</f>
        <v>Conformità</v>
      </c>
      <c r="E362" s="124"/>
      <c r="F362" s="163"/>
      <c r="G362" s="117"/>
      <c r="H362" s="116"/>
      <c r="I362" s="116"/>
      <c r="J362" s="116"/>
      <c r="K362" s="116"/>
      <c r="L362" s="116"/>
      <c r="M362" s="116"/>
      <c r="N362" s="116"/>
      <c r="O362" s="116"/>
      <c r="P362" s="92"/>
      <c r="Q362" s="92"/>
      <c r="R362" s="92"/>
      <c r="S362" s="92"/>
      <c r="T362" s="92"/>
    </row>
    <row r="363" spans="2:20" ht="15" hidden="1" x14ac:dyDescent="0.25">
      <c r="B363" s="113" t="str">
        <f ca="1">Supporto!F261</f>
        <v>IfcColumn</v>
      </c>
      <c r="C363" s="148" t="str">
        <f ca="1">Supporto!H261</f>
        <v>ElementoDatiAnagrafici</v>
      </c>
      <c r="D363" s="148" t="str">
        <f ca="1">Supporto!K261</f>
        <v>Numero_di_serie</v>
      </c>
      <c r="E363" s="125"/>
      <c r="F363" s="162"/>
      <c r="G363" s="110"/>
      <c r="H363" s="109"/>
      <c r="I363" s="109"/>
      <c r="J363" s="109"/>
      <c r="K363" s="109"/>
      <c r="L363" s="109"/>
      <c r="M363" s="109"/>
      <c r="N363" s="109"/>
      <c r="O363" s="109"/>
      <c r="P363" s="92"/>
      <c r="Q363" s="92"/>
      <c r="R363" s="92"/>
      <c r="S363" s="92"/>
      <c r="T363" s="92"/>
    </row>
    <row r="364" spans="2:20" ht="15" hidden="1" x14ac:dyDescent="0.25">
      <c r="B364" s="113" t="str">
        <f ca="1">Supporto!F262</f>
        <v>IfcColumn</v>
      </c>
      <c r="C364" s="148" t="str">
        <f ca="1">Supporto!H262</f>
        <v>ElementoDatiAnagrafici</v>
      </c>
      <c r="D364" s="148" t="str">
        <f ca="1">Supporto!K262</f>
        <v>Fornitore</v>
      </c>
      <c r="E364" s="125"/>
      <c r="F364" s="162"/>
      <c r="G364" s="110"/>
      <c r="H364" s="109"/>
      <c r="I364" s="109"/>
      <c r="J364" s="109"/>
      <c r="K364" s="109"/>
      <c r="L364" s="109"/>
      <c r="M364" s="109"/>
      <c r="N364" s="109"/>
      <c r="O364" s="109"/>
      <c r="P364" s="92"/>
      <c r="Q364" s="92"/>
      <c r="R364" s="92"/>
      <c r="S364" s="92"/>
      <c r="T364" s="92"/>
    </row>
    <row r="365" spans="2:20" ht="15" hidden="1" x14ac:dyDescent="0.25">
      <c r="B365" s="113" t="str">
        <f ca="1">Supporto!F263</f>
        <v>IfcColumn</v>
      </c>
      <c r="C365" s="148" t="str">
        <f ca="1">Supporto!H263</f>
        <v>ElementoDatiAnagrafici</v>
      </c>
      <c r="D365" s="148" t="str">
        <f ca="1">Supporto!K263</f>
        <v>Installatore</v>
      </c>
      <c r="E365" s="125"/>
      <c r="F365" s="162"/>
      <c r="G365" s="110"/>
      <c r="H365" s="109"/>
      <c r="I365" s="109"/>
      <c r="J365" s="109"/>
      <c r="K365" s="109"/>
      <c r="L365" s="109"/>
      <c r="M365" s="109"/>
      <c r="N365" s="109"/>
      <c r="O365" s="109"/>
      <c r="P365" s="92"/>
      <c r="Q365" s="92"/>
      <c r="R365" s="92"/>
      <c r="S365" s="92"/>
      <c r="T365" s="92"/>
    </row>
    <row r="366" spans="2:20" ht="15" hidden="1" x14ac:dyDescent="0.25">
      <c r="B366" s="113" t="str">
        <f ca="1">Supporto!F264</f>
        <v>IfcColumn</v>
      </c>
      <c r="C366" s="148" t="str">
        <f ca="1">Supporto!H264</f>
        <v>ElementoDatiAnagrafici</v>
      </c>
      <c r="D366" s="148" t="str">
        <f ca="1">Supporto!K264</f>
        <v>Descrizione</v>
      </c>
      <c r="E366" s="125"/>
      <c r="F366" s="162"/>
      <c r="G366" s="110"/>
      <c r="H366" s="109"/>
      <c r="I366" s="109"/>
      <c r="J366" s="109"/>
      <c r="K366" s="109"/>
      <c r="L366" s="109"/>
      <c r="M366" s="109"/>
      <c r="N366" s="109"/>
      <c r="O366" s="109"/>
      <c r="P366" s="92"/>
      <c r="Q366" s="92"/>
      <c r="R366" s="92"/>
      <c r="S366" s="92"/>
      <c r="T366" s="92"/>
    </row>
    <row r="367" spans="2:20" ht="15" hidden="1" x14ac:dyDescent="0.25">
      <c r="B367" s="113" t="str">
        <f ca="1">Supporto!F265</f>
        <v>IfcColumn</v>
      </c>
      <c r="C367" s="148" t="str">
        <f ca="1">Supporto!H265</f>
        <v>ElementoDatiAnagrafici</v>
      </c>
      <c r="D367" s="148" t="str">
        <f ca="1">Supporto!K265</f>
        <v>Modello</v>
      </c>
      <c r="E367" s="125"/>
      <c r="F367" s="162"/>
      <c r="G367" s="110"/>
      <c r="H367" s="109"/>
      <c r="I367" s="109"/>
      <c r="J367" s="109"/>
      <c r="K367" s="109"/>
      <c r="L367" s="109"/>
      <c r="M367" s="109"/>
      <c r="N367" s="109"/>
      <c r="O367" s="109"/>
      <c r="P367" s="92"/>
      <c r="Q367" s="92"/>
      <c r="R367" s="92"/>
      <c r="S367" s="92"/>
      <c r="T367" s="92"/>
    </row>
    <row r="368" spans="2:20" ht="15" hidden="1" x14ac:dyDescent="0.25">
      <c r="B368" s="113" t="str">
        <f ca="1">Supporto!F266</f>
        <v>IfcColumn</v>
      </c>
      <c r="C368" s="148" t="str">
        <f ca="1">Supporto!H266</f>
        <v>ElementoDatiAnagrafici</v>
      </c>
      <c r="D368" s="148" t="str">
        <f ca="1">Supporto!K266</f>
        <v>Produttore</v>
      </c>
      <c r="E368" s="125"/>
      <c r="F368" s="162"/>
      <c r="G368" s="110"/>
      <c r="H368" s="109"/>
      <c r="I368" s="109"/>
      <c r="J368" s="109"/>
      <c r="K368" s="109"/>
      <c r="L368" s="109"/>
      <c r="M368" s="109"/>
      <c r="N368" s="109"/>
      <c r="O368" s="109"/>
      <c r="P368" s="92"/>
      <c r="Q368" s="92"/>
      <c r="R368" s="92"/>
      <c r="S368" s="92"/>
      <c r="T368" s="92"/>
    </row>
    <row r="369" spans="2:20" ht="15" hidden="1" x14ac:dyDescent="0.25">
      <c r="B369" s="113" t="str">
        <f ca="1">Supporto!F267</f>
        <v>IfcColumn</v>
      </c>
      <c r="C369" s="148" t="str">
        <f ca="1">Supporto!H267</f>
        <v>ElementoDatiQualitativi</v>
      </c>
      <c r="D369" s="148" t="str">
        <f ca="1">Supporto!K267</f>
        <v>Portante</v>
      </c>
      <c r="E369" s="125"/>
      <c r="F369" s="162"/>
      <c r="G369" s="110"/>
      <c r="H369" s="109"/>
      <c r="I369" s="109"/>
      <c r="J369" s="109"/>
      <c r="K369" s="109"/>
      <c r="L369" s="109"/>
      <c r="M369" s="109"/>
      <c r="N369" s="109"/>
      <c r="O369" s="109"/>
      <c r="P369" s="92"/>
      <c r="Q369" s="92"/>
      <c r="R369" s="92"/>
      <c r="S369" s="92"/>
      <c r="T369" s="92"/>
    </row>
    <row r="370" spans="2:20" ht="15" hidden="1" x14ac:dyDescent="0.25">
      <c r="B370" s="113" t="str">
        <f ca="1">Supporto!F268</f>
        <v>IfcColumn</v>
      </c>
      <c r="C370" s="148" t="str">
        <f ca="1">Supporto!H268</f>
        <v>ElementoDatiQualitativi</v>
      </c>
      <c r="D370" s="148" t="str">
        <f ca="1">Supporto!K268</f>
        <v>Esterno</v>
      </c>
      <c r="E370" s="125"/>
      <c r="F370" s="162"/>
      <c r="G370" s="110"/>
      <c r="H370" s="109"/>
      <c r="I370" s="109"/>
      <c r="J370" s="109"/>
      <c r="K370" s="109"/>
      <c r="L370" s="109"/>
      <c r="M370" s="109"/>
      <c r="N370" s="109"/>
      <c r="O370" s="109"/>
      <c r="P370" s="92"/>
      <c r="Q370" s="92"/>
      <c r="R370" s="92"/>
      <c r="S370" s="92"/>
      <c r="T370" s="92"/>
    </row>
    <row r="371" spans="2:20" ht="15" hidden="1" x14ac:dyDescent="0.25">
      <c r="B371" s="113" t="str">
        <f ca="1">Supporto!F269</f>
        <v>IfcColumn</v>
      </c>
      <c r="C371" s="148" t="str">
        <f ca="1">Supporto!H269</f>
        <v>ElementoDatiQualitativi</v>
      </c>
      <c r="D371" s="148" t="str">
        <f ca="1">Supporto!K269</f>
        <v>Tipologia costruttiva</v>
      </c>
      <c r="E371" s="125"/>
      <c r="F371" s="162"/>
      <c r="G371" s="110"/>
      <c r="H371" s="109"/>
      <c r="I371" s="109"/>
      <c r="J371" s="109"/>
      <c r="K371" s="109"/>
      <c r="L371" s="109"/>
      <c r="M371" s="109"/>
      <c r="N371" s="109"/>
      <c r="O371" s="109"/>
      <c r="P371" s="92"/>
      <c r="Q371" s="92"/>
      <c r="R371" s="92"/>
      <c r="S371" s="92"/>
      <c r="T371" s="92"/>
    </row>
    <row r="372" spans="2:20" ht="15" hidden="1" x14ac:dyDescent="0.25">
      <c r="B372" s="113" t="str">
        <f ca="1">Supporto!F270</f>
        <v>IfcColumn</v>
      </c>
      <c r="C372" s="148" t="str">
        <f ca="1">Supporto!H270</f>
        <v>ElementoDatiQualitativi</v>
      </c>
      <c r="D372" s="148" t="str">
        <f ca="1">Supporto!K270</f>
        <v>Criticità Riscontrata</v>
      </c>
      <c r="E372" s="125"/>
      <c r="F372" s="162"/>
      <c r="G372" s="110"/>
      <c r="H372" s="109"/>
      <c r="I372" s="109"/>
      <c r="J372" s="109"/>
      <c r="K372" s="109"/>
      <c r="L372" s="109"/>
      <c r="M372" s="109"/>
      <c r="N372" s="109"/>
      <c r="O372" s="109"/>
      <c r="P372" s="92"/>
      <c r="Q372" s="92"/>
      <c r="R372" s="92"/>
      <c r="S372" s="92"/>
      <c r="T372" s="92"/>
    </row>
    <row r="373" spans="2:20" ht="15" hidden="1" x14ac:dyDescent="0.25">
      <c r="B373" s="113" t="str">
        <f ca="1">Supporto!F271</f>
        <v>IfcColumn</v>
      </c>
      <c r="C373" s="148" t="str">
        <f ca="1">Supporto!H271</f>
        <v>ElementoDatiAntincendio</v>
      </c>
      <c r="D373" s="148" t="str">
        <f ca="1">Supporto!K271</f>
        <v>ClassePropagazioneFiamma</v>
      </c>
      <c r="E373" s="125"/>
      <c r="F373" s="162"/>
      <c r="G373" s="110"/>
      <c r="H373" s="109"/>
      <c r="I373" s="109"/>
      <c r="J373" s="109"/>
      <c r="K373" s="109"/>
      <c r="L373" s="109"/>
      <c r="M373" s="109"/>
      <c r="N373" s="109"/>
      <c r="O373" s="109"/>
      <c r="P373" s="92"/>
      <c r="Q373" s="92"/>
      <c r="R373" s="92"/>
      <c r="S373" s="92"/>
      <c r="T373" s="92"/>
    </row>
    <row r="374" spans="2:20" ht="15" hidden="1" x14ac:dyDescent="0.25">
      <c r="B374" s="113" t="str">
        <f ca="1">Supporto!F272</f>
        <v>IfcColumn</v>
      </c>
      <c r="C374" s="148" t="str">
        <f ca="1">Supporto!H272</f>
        <v>ElementoDatiAntincendio</v>
      </c>
      <c r="D374" s="148" t="str">
        <f ca="1">Supporto!K272</f>
        <v>REI</v>
      </c>
      <c r="E374" s="125"/>
      <c r="F374" s="162"/>
      <c r="G374" s="110"/>
      <c r="H374" s="109"/>
      <c r="I374" s="109"/>
      <c r="J374" s="109"/>
      <c r="K374" s="109"/>
      <c r="L374" s="109"/>
      <c r="M374" s="109"/>
      <c r="N374" s="109"/>
      <c r="O374" s="109"/>
      <c r="P374" s="92"/>
      <c r="Q374" s="92"/>
      <c r="R374" s="92"/>
      <c r="S374" s="92"/>
      <c r="T374" s="92"/>
    </row>
    <row r="375" spans="2:20" ht="15" hidden="1" x14ac:dyDescent="0.25">
      <c r="B375" s="113" t="str">
        <f ca="1">Supporto!F273</f>
        <v>IfcColumn</v>
      </c>
      <c r="C375" s="148" t="str">
        <f ca="1">Supporto!H273</f>
        <v>ElementoCodifica</v>
      </c>
      <c r="D375" s="148" t="str">
        <f ca="1">Supporto!K273</f>
        <v>ClasseElementoTecnico</v>
      </c>
      <c r="E375" s="125"/>
      <c r="F375" s="162"/>
      <c r="G375" s="110"/>
      <c r="H375" s="109"/>
      <c r="I375" s="109"/>
      <c r="J375" s="109"/>
      <c r="K375" s="109"/>
      <c r="L375" s="109"/>
      <c r="M375" s="109"/>
      <c r="N375" s="109"/>
      <c r="O375" s="109"/>
      <c r="P375" s="92"/>
      <c r="Q375" s="92"/>
      <c r="R375" s="92"/>
      <c r="S375" s="92"/>
      <c r="T375" s="92"/>
    </row>
    <row r="376" spans="2:20" ht="15" hidden="1" x14ac:dyDescent="0.25">
      <c r="B376" s="113" t="str">
        <f ca="1">Supporto!F274</f>
        <v>IfcColumn</v>
      </c>
      <c r="C376" s="148" t="str">
        <f ca="1">Supporto!H274</f>
        <v>ElementoFase</v>
      </c>
      <c r="D376" s="148" t="str">
        <f ca="1">Supporto!K274</f>
        <v>Stato</v>
      </c>
      <c r="E376" s="125"/>
      <c r="F376" s="162"/>
      <c r="G376" s="110"/>
      <c r="H376" s="109"/>
      <c r="I376" s="109"/>
      <c r="J376" s="109"/>
      <c r="K376" s="109"/>
      <c r="L376" s="109"/>
      <c r="M376" s="109"/>
      <c r="N376" s="109"/>
      <c r="O376" s="109"/>
      <c r="P376" s="92"/>
      <c r="Q376" s="92"/>
      <c r="R376" s="92"/>
      <c r="S376" s="92"/>
      <c r="T376" s="92"/>
    </row>
    <row r="377" spans="2:20" ht="15" hidden="1" x14ac:dyDescent="0.25">
      <c r="B377" s="113" t="str">
        <f ca="1">Supporto!F275</f>
        <v>IfcColumn</v>
      </c>
      <c r="C377" s="148" t="str">
        <f ca="1">Supporto!H275</f>
        <v>ElementoDocumenti</v>
      </c>
      <c r="D377" s="148" t="str">
        <f ca="1">Supporto!K275</f>
        <v>SchedaTecnica</v>
      </c>
      <c r="E377" s="125"/>
      <c r="F377" s="162"/>
      <c r="G377" s="110"/>
      <c r="H377" s="109"/>
      <c r="I377" s="109"/>
      <c r="J377" s="109"/>
      <c r="K377" s="109"/>
      <c r="L377" s="109"/>
      <c r="M377" s="109"/>
      <c r="N377" s="109"/>
      <c r="O377" s="109"/>
      <c r="P377" s="92"/>
      <c r="Q377" s="92"/>
      <c r="R377" s="92"/>
      <c r="S377" s="92"/>
      <c r="T377" s="92"/>
    </row>
    <row r="378" spans="2:20" ht="15" hidden="1" x14ac:dyDescent="0.25">
      <c r="B378" s="113" t="str">
        <f ca="1">Supporto!F276</f>
        <v>IfcColumn</v>
      </c>
      <c r="C378" s="148" t="str">
        <f ca="1">Supporto!H276</f>
        <v>ElementoDocumenti</v>
      </c>
      <c r="D378" s="148" t="str">
        <f ca="1">Supporto!K276</f>
        <v>Website</v>
      </c>
      <c r="E378" s="125"/>
      <c r="F378" s="162"/>
      <c r="G378" s="110"/>
      <c r="H378" s="109"/>
      <c r="I378" s="109"/>
      <c r="J378" s="109"/>
      <c r="K378" s="109"/>
      <c r="L378" s="109"/>
      <c r="M378" s="109"/>
      <c r="N378" s="109"/>
      <c r="O378" s="109"/>
      <c r="P378" s="92"/>
      <c r="Q378" s="92"/>
      <c r="R378" s="92"/>
      <c r="S378" s="92"/>
      <c r="T378" s="92"/>
    </row>
    <row r="379" spans="2:20" ht="15" hidden="1" x14ac:dyDescent="0.25">
      <c r="B379" s="113" t="str">
        <f ca="1">Supporto!F277</f>
        <v>IfcColumn</v>
      </c>
      <c r="C379" s="148" t="str">
        <f ca="1">Supporto!H277</f>
        <v>ElementoDocumenti</v>
      </c>
      <c r="D379" s="148" t="str">
        <f ca="1">Supporto!K277</f>
        <v>DB</v>
      </c>
      <c r="E379" s="125"/>
      <c r="F379" s="162"/>
      <c r="G379" s="110"/>
      <c r="H379" s="109"/>
      <c r="I379" s="109"/>
      <c r="J379" s="109"/>
      <c r="K379" s="109"/>
      <c r="L379" s="109"/>
      <c r="M379" s="109"/>
      <c r="N379" s="109"/>
      <c r="O379" s="109"/>
      <c r="P379" s="92"/>
      <c r="Q379" s="92"/>
      <c r="R379" s="92"/>
      <c r="S379" s="92"/>
      <c r="T379" s="92"/>
    </row>
    <row r="380" spans="2:20" ht="15" hidden="1" x14ac:dyDescent="0.25">
      <c r="B380" s="113" t="str">
        <f ca="1">Supporto!F278</f>
        <v>IfcColumn</v>
      </c>
      <c r="C380" s="148" t="str">
        <f ca="1">Supporto!H278</f>
        <v>ElementoDocumenti</v>
      </c>
      <c r="D380" s="148" t="str">
        <f ca="1">Supporto!K278</f>
        <v>CertProd</v>
      </c>
      <c r="E380" s="125"/>
      <c r="F380" s="162"/>
      <c r="G380" s="110"/>
      <c r="H380" s="109"/>
      <c r="I380" s="109"/>
      <c r="J380" s="109"/>
      <c r="K380" s="109"/>
      <c r="L380" s="109"/>
      <c r="M380" s="109"/>
      <c r="N380" s="109"/>
      <c r="O380" s="109"/>
      <c r="P380" s="92"/>
      <c r="Q380" s="92"/>
      <c r="R380" s="92"/>
      <c r="S380" s="92"/>
      <c r="T380" s="92"/>
    </row>
    <row r="381" spans="2:20" ht="15" hidden="1" x14ac:dyDescent="0.25">
      <c r="B381" s="113" t="str">
        <f ca="1">Supporto!F279</f>
        <v>IfcColumn</v>
      </c>
      <c r="C381" s="148" t="str">
        <f ca="1">Supporto!H279</f>
        <v>ElementoDocumenti</v>
      </c>
      <c r="D381" s="148" t="str">
        <f ca="1">Supporto!K279</f>
        <v>SertSupl</v>
      </c>
      <c r="E381" s="125"/>
      <c r="F381" s="162"/>
      <c r="G381" s="110"/>
      <c r="H381" s="109"/>
      <c r="I381" s="109"/>
      <c r="J381" s="109"/>
      <c r="K381" s="109"/>
      <c r="L381" s="109"/>
      <c r="M381" s="109"/>
      <c r="N381" s="109"/>
      <c r="O381" s="109"/>
      <c r="P381" s="92"/>
      <c r="Q381" s="92"/>
      <c r="R381" s="92"/>
      <c r="S381" s="92"/>
      <c r="T381" s="92"/>
    </row>
    <row r="382" spans="2:20" ht="15" hidden="1" x14ac:dyDescent="0.25">
      <c r="B382" s="113" t="str">
        <f ca="1">Supporto!F280</f>
        <v>IfcColumn</v>
      </c>
      <c r="C382" s="148" t="str">
        <f ca="1">Supporto!H280</f>
        <v>ElementoDocumenti</v>
      </c>
      <c r="D382" s="148" t="str">
        <f ca="1">Supporto!K280</f>
        <v>SchedaMontaggio</v>
      </c>
      <c r="E382" s="125"/>
      <c r="F382" s="162"/>
      <c r="G382" s="110"/>
      <c r="H382" s="109"/>
      <c r="I382" s="109"/>
      <c r="J382" s="109"/>
      <c r="K382" s="109"/>
      <c r="L382" s="109"/>
      <c r="M382" s="109"/>
      <c r="N382" s="109"/>
      <c r="O382" s="109"/>
      <c r="P382" s="92"/>
      <c r="Q382" s="92"/>
      <c r="R382" s="92"/>
      <c r="S382" s="92"/>
      <c r="T382" s="92"/>
    </row>
    <row r="383" spans="2:20" ht="15" hidden="1" x14ac:dyDescent="0.25">
      <c r="B383" s="113" t="str">
        <f ca="1">Supporto!F281</f>
        <v>IfcColumn</v>
      </c>
      <c r="C383" s="148" t="str">
        <f ca="1">Supporto!H281</f>
        <v>ElementoDocumenti</v>
      </c>
      <c r="D383" s="148" t="str">
        <f ca="1">Supporto!K281</f>
        <v>Installazione</v>
      </c>
      <c r="E383" s="125"/>
      <c r="F383" s="162"/>
      <c r="G383" s="110"/>
      <c r="H383" s="109"/>
      <c r="I383" s="109"/>
      <c r="J383" s="109"/>
      <c r="K383" s="109"/>
      <c r="L383" s="109"/>
      <c r="M383" s="109"/>
      <c r="N383" s="109"/>
      <c r="O383" s="109"/>
      <c r="P383" s="92"/>
      <c r="Q383" s="92"/>
      <c r="R383" s="92"/>
      <c r="S383" s="92"/>
      <c r="T383" s="92"/>
    </row>
    <row r="384" spans="2:20" ht="15" hidden="1" x14ac:dyDescent="0.25">
      <c r="B384" s="113" t="str">
        <f ca="1">Supporto!F282</f>
        <v>IfcColumn</v>
      </c>
      <c r="C384" s="148" t="str">
        <f ca="1">Supporto!H282</f>
        <v>ElementoDocumenti</v>
      </c>
      <c r="D384" s="148" t="str">
        <f ca="1">Supporto!K282</f>
        <v>MatSupp</v>
      </c>
      <c r="E384" s="125"/>
      <c r="F384" s="162"/>
      <c r="G384" s="110"/>
      <c r="H384" s="109"/>
      <c r="I384" s="109"/>
      <c r="J384" s="109"/>
      <c r="K384" s="109"/>
      <c r="L384" s="109"/>
      <c r="M384" s="109"/>
      <c r="N384" s="109"/>
      <c r="O384" s="109"/>
      <c r="P384" s="92"/>
      <c r="Q384" s="92"/>
      <c r="R384" s="92"/>
      <c r="S384" s="92"/>
      <c r="T384" s="92"/>
    </row>
    <row r="385" spans="2:20" ht="15" hidden="1" x14ac:dyDescent="0.25">
      <c r="B385" s="113" t="str">
        <f ca="1">Supporto!F283</f>
        <v>IfcColumn</v>
      </c>
      <c r="C385" s="148" t="str">
        <f ca="1">Supporto!H283</f>
        <v>ElementoDocumenti</v>
      </c>
      <c r="D385" s="148" t="str">
        <f ca="1">Supporto!K283</f>
        <v>Collaudo</v>
      </c>
      <c r="E385" s="125"/>
      <c r="F385" s="162"/>
      <c r="G385" s="110"/>
      <c r="H385" s="109"/>
      <c r="I385" s="109"/>
      <c r="J385" s="109"/>
      <c r="K385" s="109"/>
      <c r="L385" s="109"/>
      <c r="M385" s="109"/>
      <c r="N385" s="109"/>
      <c r="O385" s="109"/>
      <c r="P385" s="92"/>
      <c r="Q385" s="92"/>
      <c r="R385" s="92"/>
      <c r="S385" s="92"/>
      <c r="T385" s="92"/>
    </row>
    <row r="386" spans="2:20" ht="15" hidden="1" x14ac:dyDescent="0.25">
      <c r="B386" s="115" t="str">
        <f ca="1">Supporto!F284</f>
        <v>IfcColumn</v>
      </c>
      <c r="C386" s="149" t="str">
        <f ca="1">Supporto!H284</f>
        <v>ElementoDocumenti</v>
      </c>
      <c r="D386" s="149" t="str">
        <f ca="1">Supporto!K284</f>
        <v>Conformità</v>
      </c>
      <c r="E386" s="124"/>
      <c r="F386" s="163"/>
      <c r="G386" s="117"/>
      <c r="H386" s="116"/>
      <c r="I386" s="116"/>
      <c r="J386" s="116"/>
      <c r="K386" s="116"/>
      <c r="L386" s="116"/>
      <c r="M386" s="116"/>
      <c r="N386" s="116"/>
      <c r="O386" s="116"/>
      <c r="P386" s="92"/>
      <c r="Q386" s="92"/>
      <c r="R386" s="92"/>
      <c r="S386" s="92"/>
      <c r="T386" s="92"/>
    </row>
    <row r="387" spans="2:20" ht="15" hidden="1" x14ac:dyDescent="0.25">
      <c r="B387" s="113" t="str">
        <f ca="1">Supporto!F285</f>
        <v>IfcRailing</v>
      </c>
      <c r="C387" s="148" t="str">
        <f ca="1">Supporto!H285</f>
        <v>ElementoDatiAnagrafici</v>
      </c>
      <c r="D387" s="148" t="str">
        <f ca="1">Supporto!K285</f>
        <v>Numero_di_serie</v>
      </c>
      <c r="E387" s="125"/>
      <c r="F387" s="162"/>
      <c r="G387" s="110"/>
      <c r="H387" s="109"/>
      <c r="I387" s="109"/>
      <c r="J387" s="109"/>
      <c r="K387" s="109"/>
      <c r="L387" s="109"/>
      <c r="M387" s="109"/>
      <c r="N387" s="109"/>
      <c r="O387" s="109"/>
      <c r="P387" s="92"/>
      <c r="Q387" s="92"/>
      <c r="R387" s="92"/>
      <c r="S387" s="92"/>
      <c r="T387" s="92"/>
    </row>
    <row r="388" spans="2:20" ht="15" hidden="1" x14ac:dyDescent="0.25">
      <c r="B388" s="113" t="str">
        <f ca="1">Supporto!F286</f>
        <v>IfcRailing</v>
      </c>
      <c r="C388" s="148" t="str">
        <f ca="1">Supporto!H286</f>
        <v>ElementoDatiAnagrafici</v>
      </c>
      <c r="D388" s="148" t="str">
        <f ca="1">Supporto!K286</f>
        <v>Fornitore</v>
      </c>
      <c r="E388" s="125"/>
      <c r="F388" s="162"/>
      <c r="G388" s="110"/>
      <c r="H388" s="109"/>
      <c r="I388" s="109"/>
      <c r="J388" s="109"/>
      <c r="K388" s="109"/>
      <c r="L388" s="109"/>
      <c r="M388" s="109"/>
      <c r="N388" s="109"/>
      <c r="O388" s="109"/>
      <c r="P388" s="92"/>
      <c r="Q388" s="92"/>
      <c r="R388" s="92"/>
      <c r="S388" s="92"/>
      <c r="T388" s="92"/>
    </row>
    <row r="389" spans="2:20" ht="15" hidden="1" x14ac:dyDescent="0.25">
      <c r="B389" s="113" t="str">
        <f ca="1">Supporto!F287</f>
        <v>IfcRailing</v>
      </c>
      <c r="C389" s="148" t="str">
        <f ca="1">Supporto!H287</f>
        <v>ElementoDatiAnagrafici</v>
      </c>
      <c r="D389" s="148" t="str">
        <f ca="1">Supporto!K287</f>
        <v>Installatore</v>
      </c>
      <c r="E389" s="125"/>
      <c r="F389" s="162"/>
      <c r="G389" s="110"/>
      <c r="H389" s="109"/>
      <c r="I389" s="109"/>
      <c r="J389" s="109"/>
      <c r="K389" s="109"/>
      <c r="L389" s="109"/>
      <c r="M389" s="109"/>
      <c r="N389" s="109"/>
      <c r="O389" s="109"/>
      <c r="P389" s="92"/>
      <c r="Q389" s="92"/>
      <c r="R389" s="92"/>
      <c r="S389" s="92"/>
      <c r="T389" s="92"/>
    </row>
    <row r="390" spans="2:20" ht="15" hidden="1" x14ac:dyDescent="0.25">
      <c r="B390" s="113" t="str">
        <f ca="1">Supporto!F288</f>
        <v>IfcRailing</v>
      </c>
      <c r="C390" s="148" t="str">
        <f ca="1">Supporto!H288</f>
        <v>ElementoDatiAnagrafici</v>
      </c>
      <c r="D390" s="148" t="str">
        <f ca="1">Supporto!K288</f>
        <v>Descrizione</v>
      </c>
      <c r="E390" s="125"/>
      <c r="F390" s="162"/>
      <c r="G390" s="110"/>
      <c r="H390" s="109"/>
      <c r="I390" s="109"/>
      <c r="J390" s="109"/>
      <c r="K390" s="109"/>
      <c r="L390" s="109"/>
      <c r="M390" s="109"/>
      <c r="N390" s="109"/>
      <c r="O390" s="109"/>
      <c r="P390" s="92"/>
      <c r="Q390" s="92"/>
      <c r="R390" s="92"/>
      <c r="S390" s="92"/>
      <c r="T390" s="92"/>
    </row>
    <row r="391" spans="2:20" ht="15" hidden="1" x14ac:dyDescent="0.25">
      <c r="B391" s="113" t="str">
        <f ca="1">Supporto!F289</f>
        <v>IfcRailing</v>
      </c>
      <c r="C391" s="148" t="str">
        <f ca="1">Supporto!H289</f>
        <v>ElementoDatiAnagrafici</v>
      </c>
      <c r="D391" s="148" t="str">
        <f ca="1">Supporto!K289</f>
        <v>Modello</v>
      </c>
      <c r="E391" s="125"/>
      <c r="F391" s="162"/>
      <c r="G391" s="110"/>
      <c r="H391" s="109"/>
      <c r="I391" s="109"/>
      <c r="J391" s="109"/>
      <c r="K391" s="109"/>
      <c r="L391" s="109"/>
      <c r="M391" s="109"/>
      <c r="N391" s="109"/>
      <c r="O391" s="109"/>
      <c r="P391" s="92"/>
      <c r="Q391" s="92"/>
      <c r="R391" s="92"/>
      <c r="S391" s="92"/>
      <c r="T391" s="92"/>
    </row>
    <row r="392" spans="2:20" ht="15" hidden="1" x14ac:dyDescent="0.25">
      <c r="B392" s="113" t="str">
        <f ca="1">Supporto!F290</f>
        <v>IfcRailing</v>
      </c>
      <c r="C392" s="148" t="str">
        <f ca="1">Supporto!H290</f>
        <v>ElementoDatiAnagrafici</v>
      </c>
      <c r="D392" s="148" t="str">
        <f ca="1">Supporto!K290</f>
        <v>Produttore</v>
      </c>
      <c r="E392" s="125"/>
      <c r="F392" s="162"/>
      <c r="G392" s="110"/>
      <c r="H392" s="109"/>
      <c r="I392" s="109"/>
      <c r="J392" s="109"/>
      <c r="K392" s="109"/>
      <c r="L392" s="109"/>
      <c r="M392" s="109"/>
      <c r="N392" s="109"/>
      <c r="O392" s="109"/>
      <c r="P392" s="92"/>
      <c r="Q392" s="92"/>
      <c r="R392" s="92"/>
      <c r="S392" s="92"/>
      <c r="T392" s="92"/>
    </row>
    <row r="393" spans="2:20" ht="15" hidden="1" x14ac:dyDescent="0.25">
      <c r="B393" s="113" t="str">
        <f ca="1">Supporto!F291</f>
        <v>IfcRailing</v>
      </c>
      <c r="C393" s="148" t="str">
        <f ca="1">Supporto!H291</f>
        <v>ElementoDatiQualitativi</v>
      </c>
      <c r="D393" s="148" t="str">
        <f ca="1">Supporto!K291</f>
        <v>Esterno</v>
      </c>
      <c r="E393" s="125"/>
      <c r="F393" s="162"/>
      <c r="G393" s="110"/>
      <c r="H393" s="109"/>
      <c r="I393" s="109"/>
      <c r="J393" s="109"/>
      <c r="K393" s="109"/>
      <c r="L393" s="109"/>
      <c r="M393" s="109"/>
      <c r="N393" s="109"/>
      <c r="O393" s="109"/>
      <c r="P393" s="92"/>
      <c r="Q393" s="92"/>
      <c r="R393" s="92"/>
      <c r="S393" s="92"/>
      <c r="T393" s="92"/>
    </row>
    <row r="394" spans="2:20" ht="15" hidden="1" x14ac:dyDescent="0.25">
      <c r="B394" s="113" t="str">
        <f ca="1">Supporto!F292</f>
        <v>IfcRailing</v>
      </c>
      <c r="C394" s="148" t="str">
        <f ca="1">Supporto!H292</f>
        <v>ElementoDatiQualitativi</v>
      </c>
      <c r="D394" s="148" t="str">
        <f ca="1">Supporto!K292</f>
        <v>Tipologia costruttiva</v>
      </c>
      <c r="E394" s="125"/>
      <c r="F394" s="162"/>
      <c r="G394" s="110"/>
      <c r="H394" s="109"/>
      <c r="I394" s="109"/>
      <c r="J394" s="109"/>
      <c r="K394" s="109"/>
      <c r="L394" s="109"/>
      <c r="M394" s="109"/>
      <c r="N394" s="109"/>
      <c r="O394" s="109"/>
      <c r="P394" s="92"/>
      <c r="Q394" s="92"/>
      <c r="R394" s="92"/>
      <c r="S394" s="92"/>
      <c r="T394" s="92"/>
    </row>
    <row r="395" spans="2:20" ht="15" hidden="1" x14ac:dyDescent="0.25">
      <c r="B395" s="113" t="str">
        <f ca="1">Supporto!F293</f>
        <v>IfcRailing</v>
      </c>
      <c r="C395" s="148" t="str">
        <f ca="1">Supporto!H293</f>
        <v>ElementoDatiQualitativi</v>
      </c>
      <c r="D395" s="148" t="str">
        <f ca="1">Supporto!K293</f>
        <v>Criticità Riscontrata</v>
      </c>
      <c r="E395" s="125"/>
      <c r="F395" s="162"/>
      <c r="G395" s="110"/>
      <c r="H395" s="109"/>
      <c r="I395" s="109"/>
      <c r="J395" s="109"/>
      <c r="K395" s="109"/>
      <c r="L395" s="109"/>
      <c r="M395" s="109"/>
      <c r="N395" s="109"/>
      <c r="O395" s="109"/>
      <c r="P395" s="92"/>
      <c r="Q395" s="92"/>
      <c r="R395" s="92"/>
      <c r="S395" s="92"/>
      <c r="T395" s="92"/>
    </row>
    <row r="396" spans="2:20" ht="15" hidden="1" x14ac:dyDescent="0.25">
      <c r="B396" s="113" t="str">
        <f ca="1">Supporto!F294</f>
        <v>IfcRailing</v>
      </c>
      <c r="C396" s="148" t="str">
        <f ca="1">Supporto!H294</f>
        <v>ElementoDatiAntincendio</v>
      </c>
      <c r="D396" s="148" t="str">
        <f ca="1">Supporto!K294</f>
        <v>ClassePropagazioneFiamma</v>
      </c>
      <c r="E396" s="125"/>
      <c r="F396" s="162"/>
      <c r="G396" s="110"/>
      <c r="H396" s="109"/>
      <c r="I396" s="109"/>
      <c r="J396" s="109"/>
      <c r="K396" s="109"/>
      <c r="L396" s="109"/>
      <c r="M396" s="109"/>
      <c r="N396" s="109"/>
      <c r="O396" s="109"/>
      <c r="P396" s="92"/>
      <c r="Q396" s="92"/>
      <c r="R396" s="92"/>
      <c r="S396" s="92"/>
      <c r="T396" s="92"/>
    </row>
    <row r="397" spans="2:20" ht="15" hidden="1" x14ac:dyDescent="0.25">
      <c r="B397" s="113" t="str">
        <f ca="1">Supporto!F295</f>
        <v>IfcRailing</v>
      </c>
      <c r="C397" s="148" t="str">
        <f ca="1">Supporto!H295</f>
        <v>ElementoCodifica</v>
      </c>
      <c r="D397" s="148" t="str">
        <f ca="1">Supporto!K295</f>
        <v>ClasseElementoTecnico</v>
      </c>
      <c r="E397" s="125"/>
      <c r="F397" s="162"/>
      <c r="G397" s="110"/>
      <c r="H397" s="109"/>
      <c r="I397" s="109"/>
      <c r="J397" s="109"/>
      <c r="K397" s="109"/>
      <c r="L397" s="109"/>
      <c r="M397" s="109"/>
      <c r="N397" s="109"/>
      <c r="O397" s="109"/>
      <c r="P397" s="92"/>
      <c r="Q397" s="92"/>
      <c r="R397" s="92"/>
      <c r="S397" s="92"/>
      <c r="T397" s="92"/>
    </row>
    <row r="398" spans="2:20" ht="15" hidden="1" x14ac:dyDescent="0.25">
      <c r="B398" s="113" t="str">
        <f ca="1">Supporto!F296</f>
        <v>IfcRailing</v>
      </c>
      <c r="C398" s="148" t="str">
        <f ca="1">Supporto!H296</f>
        <v>ElementoFase</v>
      </c>
      <c r="D398" s="148" t="str">
        <f ca="1">Supporto!K296</f>
        <v>Stato</v>
      </c>
      <c r="E398" s="125"/>
      <c r="F398" s="162"/>
      <c r="G398" s="110"/>
      <c r="H398" s="109"/>
      <c r="I398" s="109"/>
      <c r="J398" s="109"/>
      <c r="K398" s="109"/>
      <c r="L398" s="109"/>
      <c r="M398" s="109"/>
      <c r="N398" s="109"/>
      <c r="O398" s="109"/>
      <c r="P398" s="92"/>
      <c r="Q398" s="92"/>
      <c r="R398" s="92"/>
      <c r="S398" s="92"/>
      <c r="T398" s="92"/>
    </row>
    <row r="399" spans="2:20" ht="15" hidden="1" x14ac:dyDescent="0.25">
      <c r="B399" s="113" t="str">
        <f ca="1">Supporto!F297</f>
        <v>IfcRailing</v>
      </c>
      <c r="C399" s="148" t="str">
        <f ca="1">Supporto!H297</f>
        <v>ElementoDocumenti</v>
      </c>
      <c r="D399" s="148" t="str">
        <f ca="1">Supporto!K297</f>
        <v>SchedaTecnica</v>
      </c>
      <c r="E399" s="125"/>
      <c r="F399" s="162"/>
      <c r="G399" s="110"/>
      <c r="H399" s="109"/>
      <c r="I399" s="109"/>
      <c r="J399" s="109"/>
      <c r="K399" s="109"/>
      <c r="L399" s="109"/>
      <c r="M399" s="109"/>
      <c r="N399" s="109"/>
      <c r="O399" s="109"/>
      <c r="P399" s="92"/>
      <c r="Q399" s="92"/>
      <c r="R399" s="92"/>
      <c r="S399" s="92"/>
      <c r="T399" s="92"/>
    </row>
    <row r="400" spans="2:20" ht="15" hidden="1" x14ac:dyDescent="0.25">
      <c r="B400" s="113" t="str">
        <f ca="1">Supporto!F298</f>
        <v>IfcRailing</v>
      </c>
      <c r="C400" s="148" t="str">
        <f ca="1">Supporto!H298</f>
        <v>ElementoDocumenti</v>
      </c>
      <c r="D400" s="148" t="str">
        <f ca="1">Supporto!K298</f>
        <v>Website</v>
      </c>
      <c r="E400" s="125"/>
      <c r="F400" s="162"/>
      <c r="G400" s="110"/>
      <c r="H400" s="109"/>
      <c r="I400" s="109"/>
      <c r="J400" s="109"/>
      <c r="K400" s="109"/>
      <c r="L400" s="109"/>
      <c r="M400" s="109"/>
      <c r="N400" s="109"/>
      <c r="O400" s="109"/>
      <c r="P400" s="92"/>
      <c r="Q400" s="92"/>
      <c r="R400" s="92"/>
      <c r="S400" s="92"/>
      <c r="T400" s="92"/>
    </row>
    <row r="401" spans="2:20" ht="15" hidden="1" x14ac:dyDescent="0.25">
      <c r="B401" s="113" t="str">
        <f ca="1">Supporto!F299</f>
        <v>IfcRailing</v>
      </c>
      <c r="C401" s="148" t="str">
        <f ca="1">Supporto!H299</f>
        <v>ElementoDocumenti</v>
      </c>
      <c r="D401" s="148" t="str">
        <f ca="1">Supporto!K299</f>
        <v>DB</v>
      </c>
      <c r="E401" s="125"/>
      <c r="F401" s="162"/>
      <c r="G401" s="110"/>
      <c r="H401" s="109"/>
      <c r="I401" s="109"/>
      <c r="J401" s="109"/>
      <c r="K401" s="109"/>
      <c r="L401" s="109"/>
      <c r="M401" s="109"/>
      <c r="N401" s="109"/>
      <c r="O401" s="109"/>
      <c r="P401" s="92"/>
      <c r="Q401" s="92"/>
      <c r="R401" s="92"/>
      <c r="S401" s="92"/>
      <c r="T401" s="92"/>
    </row>
    <row r="402" spans="2:20" ht="15" hidden="1" x14ac:dyDescent="0.25">
      <c r="B402" s="113" t="str">
        <f ca="1">Supporto!F300</f>
        <v>IfcRailing</v>
      </c>
      <c r="C402" s="148" t="str">
        <f ca="1">Supporto!H300</f>
        <v>ElementoDocumenti</v>
      </c>
      <c r="D402" s="148" t="str">
        <f ca="1">Supporto!K300</f>
        <v>CertProd</v>
      </c>
      <c r="E402" s="125"/>
      <c r="F402" s="162"/>
      <c r="G402" s="110"/>
      <c r="H402" s="109"/>
      <c r="I402" s="109"/>
      <c r="J402" s="109"/>
      <c r="K402" s="109"/>
      <c r="L402" s="109"/>
      <c r="M402" s="109"/>
      <c r="N402" s="109"/>
      <c r="O402" s="109"/>
      <c r="P402" s="92"/>
      <c r="Q402" s="92"/>
      <c r="R402" s="92"/>
      <c r="S402" s="92"/>
      <c r="T402" s="92"/>
    </row>
    <row r="403" spans="2:20" ht="15" hidden="1" x14ac:dyDescent="0.25">
      <c r="B403" s="113" t="str">
        <f ca="1">Supporto!F301</f>
        <v>IfcRailing</v>
      </c>
      <c r="C403" s="148" t="str">
        <f ca="1">Supporto!H301</f>
        <v>ElementoDocumenti</v>
      </c>
      <c r="D403" s="148" t="str">
        <f ca="1">Supporto!K301</f>
        <v>SertSupl</v>
      </c>
      <c r="E403" s="125"/>
      <c r="F403" s="162"/>
      <c r="G403" s="110"/>
      <c r="H403" s="109"/>
      <c r="I403" s="109"/>
      <c r="J403" s="109"/>
      <c r="K403" s="109"/>
      <c r="L403" s="109"/>
      <c r="M403" s="109"/>
      <c r="N403" s="109"/>
      <c r="O403" s="109"/>
      <c r="P403" s="92"/>
      <c r="Q403" s="92"/>
      <c r="R403" s="92"/>
      <c r="S403" s="92"/>
      <c r="T403" s="92"/>
    </row>
    <row r="404" spans="2:20" ht="15" hidden="1" x14ac:dyDescent="0.25">
      <c r="B404" s="113" t="str">
        <f ca="1">Supporto!F302</f>
        <v>IfcRailing</v>
      </c>
      <c r="C404" s="148" t="str">
        <f ca="1">Supporto!H302</f>
        <v>ElementoDocumenti</v>
      </c>
      <c r="D404" s="148" t="str">
        <f ca="1">Supporto!K302</f>
        <v>SchedaMontaggio</v>
      </c>
      <c r="E404" s="125"/>
      <c r="F404" s="162"/>
      <c r="G404" s="110"/>
      <c r="H404" s="109"/>
      <c r="I404" s="109"/>
      <c r="J404" s="109"/>
      <c r="K404" s="109"/>
      <c r="L404" s="109"/>
      <c r="M404" s="109"/>
      <c r="N404" s="109"/>
      <c r="O404" s="109"/>
      <c r="P404" s="92"/>
      <c r="Q404" s="92"/>
      <c r="R404" s="92"/>
      <c r="S404" s="92"/>
      <c r="T404" s="92"/>
    </row>
    <row r="405" spans="2:20" ht="15" hidden="1" x14ac:dyDescent="0.25">
      <c r="B405" s="113" t="str">
        <f ca="1">Supporto!F303</f>
        <v>IfcRailing</v>
      </c>
      <c r="C405" s="148" t="str">
        <f ca="1">Supporto!H303</f>
        <v>ElementoDocumenti</v>
      </c>
      <c r="D405" s="148" t="str">
        <f ca="1">Supporto!K303</f>
        <v>Installazione</v>
      </c>
      <c r="E405" s="125"/>
      <c r="F405" s="162"/>
      <c r="G405" s="110"/>
      <c r="H405" s="109"/>
      <c r="I405" s="109"/>
      <c r="J405" s="109"/>
      <c r="K405" s="109"/>
      <c r="L405" s="109"/>
      <c r="M405" s="109"/>
      <c r="N405" s="109"/>
      <c r="O405" s="109"/>
      <c r="P405" s="92"/>
      <c r="Q405" s="92"/>
      <c r="R405" s="92"/>
      <c r="S405" s="92"/>
      <c r="T405" s="92"/>
    </row>
    <row r="406" spans="2:20" ht="15" hidden="1" x14ac:dyDescent="0.25">
      <c r="B406" s="115" t="str">
        <f ca="1">Supporto!F304</f>
        <v>IfcRailing</v>
      </c>
      <c r="C406" s="149" t="str">
        <f ca="1">Supporto!H304</f>
        <v>ElementoDocumenti</v>
      </c>
      <c r="D406" s="149" t="str">
        <f ca="1">Supporto!K304</f>
        <v>MatSupp</v>
      </c>
      <c r="E406" s="124"/>
      <c r="F406" s="163"/>
      <c r="G406" s="117"/>
      <c r="H406" s="116"/>
      <c r="I406" s="116"/>
      <c r="J406" s="116"/>
      <c r="K406" s="116"/>
      <c r="L406" s="116"/>
      <c r="M406" s="116"/>
      <c r="N406" s="116"/>
      <c r="O406" s="116"/>
      <c r="P406" s="92"/>
      <c r="Q406" s="92"/>
      <c r="R406" s="92"/>
      <c r="S406" s="92"/>
      <c r="T406" s="92"/>
    </row>
    <row r="407" spans="2:20" ht="15" hidden="1" x14ac:dyDescent="0.25">
      <c r="B407" s="113" t="str">
        <f ca="1">Supporto!F305</f>
        <v>IfcReinforcingBar</v>
      </c>
      <c r="C407" s="148" t="str">
        <f ca="1">Supporto!H305</f>
        <v>ElementoDatiAnagrafici</v>
      </c>
      <c r="D407" s="148" t="str">
        <f ca="1">Supporto!K305</f>
        <v>Fornitore</v>
      </c>
      <c r="E407" s="125"/>
      <c r="F407" s="162"/>
      <c r="G407" s="110"/>
      <c r="H407" s="109"/>
      <c r="I407" s="109"/>
      <c r="J407" s="109"/>
      <c r="K407" s="109"/>
      <c r="L407" s="109"/>
      <c r="M407" s="109"/>
      <c r="N407" s="109"/>
      <c r="O407" s="109"/>
      <c r="P407" s="92"/>
      <c r="Q407" s="92"/>
      <c r="R407" s="92"/>
      <c r="S407" s="92"/>
      <c r="T407" s="92"/>
    </row>
    <row r="408" spans="2:20" ht="15" hidden="1" x14ac:dyDescent="0.25">
      <c r="B408" s="113" t="str">
        <f ca="1">Supporto!F306</f>
        <v>IfcReinforcingBar</v>
      </c>
      <c r="C408" s="148" t="str">
        <f ca="1">Supporto!H306</f>
        <v>ElementoDatiAnagrafici</v>
      </c>
      <c r="D408" s="148" t="str">
        <f ca="1">Supporto!K306</f>
        <v>Descrizione</v>
      </c>
      <c r="E408" s="125"/>
      <c r="F408" s="162"/>
      <c r="G408" s="110"/>
      <c r="H408" s="109"/>
      <c r="I408" s="109"/>
      <c r="J408" s="109"/>
      <c r="K408" s="109"/>
      <c r="L408" s="109"/>
      <c r="M408" s="109"/>
      <c r="N408" s="109"/>
      <c r="O408" s="109"/>
      <c r="P408" s="92"/>
      <c r="Q408" s="92"/>
      <c r="R408" s="92"/>
      <c r="S408" s="92"/>
      <c r="T408" s="92"/>
    </row>
    <row r="409" spans="2:20" ht="15" hidden="1" x14ac:dyDescent="0.25">
      <c r="B409" s="113" t="str">
        <f ca="1">Supporto!F307</f>
        <v>IfcReinforcingBar</v>
      </c>
      <c r="C409" s="148" t="str">
        <f ca="1">Supporto!H307</f>
        <v>ElementoDatiAnagrafici</v>
      </c>
      <c r="D409" s="148" t="str">
        <f ca="1">Supporto!K307</f>
        <v>Produttore</v>
      </c>
      <c r="E409" s="125"/>
      <c r="F409" s="162"/>
      <c r="G409" s="110"/>
      <c r="H409" s="109"/>
      <c r="I409" s="109"/>
      <c r="J409" s="109"/>
      <c r="K409" s="109"/>
      <c r="L409" s="109"/>
      <c r="M409" s="109"/>
      <c r="N409" s="109"/>
      <c r="O409" s="109"/>
      <c r="P409" s="92"/>
      <c r="Q409" s="92"/>
      <c r="R409" s="92"/>
      <c r="S409" s="92"/>
      <c r="T409" s="92"/>
    </row>
    <row r="410" spans="2:20" ht="15" hidden="1" x14ac:dyDescent="0.25">
      <c r="B410" s="113" t="str">
        <f ca="1">Supporto!F308</f>
        <v>IfcReinforcingBar</v>
      </c>
      <c r="C410" s="148" t="str">
        <f ca="1">Supporto!H308</f>
        <v>ElementoDatiQualitativi</v>
      </c>
      <c r="D410" s="148" t="str">
        <f ca="1">Supporto!K308</f>
        <v>Portante</v>
      </c>
      <c r="E410" s="125"/>
      <c r="F410" s="162"/>
      <c r="G410" s="110"/>
      <c r="H410" s="109"/>
      <c r="I410" s="109"/>
      <c r="J410" s="109"/>
      <c r="K410" s="109"/>
      <c r="L410" s="109"/>
      <c r="M410" s="109"/>
      <c r="N410" s="109"/>
      <c r="O410" s="109"/>
      <c r="P410" s="92"/>
      <c r="Q410" s="92"/>
      <c r="R410" s="92"/>
      <c r="S410" s="92"/>
      <c r="T410" s="92"/>
    </row>
    <row r="411" spans="2:20" ht="15" hidden="1" x14ac:dyDescent="0.25">
      <c r="B411" s="113" t="str">
        <f ca="1">Supporto!F309</f>
        <v>IfcReinforcingBar</v>
      </c>
      <c r="C411" s="148" t="str">
        <f ca="1">Supporto!H309</f>
        <v>ElementoDatiQualitativi</v>
      </c>
      <c r="D411" s="148" t="str">
        <f ca="1">Supporto!K309</f>
        <v>Tipologia costruttiva</v>
      </c>
      <c r="E411" s="125"/>
      <c r="F411" s="162"/>
      <c r="G411" s="110"/>
      <c r="H411" s="109"/>
      <c r="I411" s="109"/>
      <c r="J411" s="109"/>
      <c r="K411" s="109"/>
      <c r="L411" s="109"/>
      <c r="M411" s="109"/>
      <c r="N411" s="109"/>
      <c r="O411" s="109"/>
      <c r="P411" s="92"/>
      <c r="Q411" s="92"/>
      <c r="R411" s="92"/>
      <c r="S411" s="92"/>
      <c r="T411" s="92"/>
    </row>
    <row r="412" spans="2:20" ht="15" hidden="1" x14ac:dyDescent="0.25">
      <c r="B412" s="113" t="str">
        <f ca="1">Supporto!F310</f>
        <v>IfcReinforcingBar</v>
      </c>
      <c r="C412" s="148" t="str">
        <f ca="1">Supporto!H310</f>
        <v>ElementoDatiQualitativi</v>
      </c>
      <c r="D412" s="148" t="str">
        <f ca="1">Supporto!K310</f>
        <v>Criticità Riscontrata</v>
      </c>
      <c r="E412" s="125"/>
      <c r="F412" s="162"/>
      <c r="G412" s="110"/>
      <c r="H412" s="109"/>
      <c r="I412" s="109"/>
      <c r="J412" s="109"/>
      <c r="K412" s="109"/>
      <c r="L412" s="109"/>
      <c r="M412" s="109"/>
      <c r="N412" s="109"/>
      <c r="O412" s="109"/>
      <c r="P412" s="92"/>
      <c r="Q412" s="92"/>
      <c r="R412" s="92"/>
      <c r="S412" s="92"/>
      <c r="T412" s="92"/>
    </row>
    <row r="413" spans="2:20" ht="15" hidden="1" x14ac:dyDescent="0.25">
      <c r="B413" s="113" t="str">
        <f ca="1">Supporto!F311</f>
        <v>IfcReinforcingBar</v>
      </c>
      <c r="C413" s="148" t="str">
        <f ca="1">Supporto!H311</f>
        <v>ElementoCodifica</v>
      </c>
      <c r="D413" s="148" t="str">
        <f ca="1">Supporto!K311</f>
        <v>ClasseElementoTecnico</v>
      </c>
      <c r="E413" s="125"/>
      <c r="F413" s="162"/>
      <c r="G413" s="110"/>
      <c r="H413" s="109"/>
      <c r="I413" s="109"/>
      <c r="J413" s="109"/>
      <c r="K413" s="109"/>
      <c r="L413" s="109"/>
      <c r="M413" s="109"/>
      <c r="N413" s="109"/>
      <c r="O413" s="109"/>
      <c r="P413" s="92"/>
      <c r="Q413" s="92"/>
      <c r="R413" s="92"/>
      <c r="S413" s="92"/>
      <c r="T413" s="92"/>
    </row>
    <row r="414" spans="2:20" ht="15" hidden="1" x14ac:dyDescent="0.25">
      <c r="B414" s="113" t="str">
        <f ca="1">Supporto!F312</f>
        <v>IfcReinforcingBar</v>
      </c>
      <c r="C414" s="148" t="str">
        <f ca="1">Supporto!H312</f>
        <v>ElementoFase</v>
      </c>
      <c r="D414" s="148" t="str">
        <f ca="1">Supporto!K312</f>
        <v>Stato</v>
      </c>
      <c r="E414" s="125"/>
      <c r="F414" s="162"/>
      <c r="G414" s="110"/>
      <c r="H414" s="109"/>
      <c r="I414" s="109"/>
      <c r="J414" s="109"/>
      <c r="K414" s="109"/>
      <c r="L414" s="109"/>
      <c r="M414" s="109"/>
      <c r="N414" s="109"/>
      <c r="O414" s="109"/>
      <c r="P414" s="92"/>
      <c r="Q414" s="92"/>
      <c r="R414" s="92"/>
      <c r="S414" s="92"/>
      <c r="T414" s="92"/>
    </row>
    <row r="415" spans="2:20" ht="15" hidden="1" x14ac:dyDescent="0.25">
      <c r="B415" s="113" t="str">
        <f ca="1">Supporto!F313</f>
        <v>IfcReinforcingBar</v>
      </c>
      <c r="C415" s="148" t="str">
        <f ca="1">Supporto!H313</f>
        <v>ElementoDocumenti</v>
      </c>
      <c r="D415" s="148" t="str">
        <f ca="1">Supporto!K313</f>
        <v>DB</v>
      </c>
      <c r="E415" s="125"/>
      <c r="F415" s="162"/>
      <c r="G415" s="110"/>
      <c r="H415" s="109"/>
      <c r="I415" s="109"/>
      <c r="J415" s="109"/>
      <c r="K415" s="109"/>
      <c r="L415" s="109"/>
      <c r="M415" s="109"/>
      <c r="N415" s="109"/>
      <c r="O415" s="109"/>
      <c r="P415" s="92"/>
      <c r="Q415" s="92"/>
      <c r="R415" s="92"/>
      <c r="S415" s="92"/>
      <c r="T415" s="92"/>
    </row>
    <row r="416" spans="2:20" ht="15" hidden="1" x14ac:dyDescent="0.25">
      <c r="B416" s="113" t="str">
        <f ca="1">Supporto!F314</f>
        <v>IfcReinforcingBar</v>
      </c>
      <c r="C416" s="148" t="str">
        <f ca="1">Supporto!H314</f>
        <v>ElementoDocumenti</v>
      </c>
      <c r="D416" s="148" t="str">
        <f ca="1">Supporto!K314</f>
        <v>CertProd</v>
      </c>
      <c r="E416" s="125"/>
      <c r="F416" s="162"/>
      <c r="G416" s="110"/>
      <c r="H416" s="109"/>
      <c r="I416" s="109"/>
      <c r="J416" s="109"/>
      <c r="K416" s="109"/>
      <c r="L416" s="109"/>
      <c r="M416" s="109"/>
      <c r="N416" s="109"/>
      <c r="O416" s="109"/>
      <c r="P416" s="92"/>
      <c r="Q416" s="92"/>
      <c r="R416" s="92"/>
      <c r="S416" s="92"/>
      <c r="T416" s="92"/>
    </row>
    <row r="417" spans="2:20" ht="15" hidden="1" x14ac:dyDescent="0.25">
      <c r="B417" s="113" t="str">
        <f ca="1">Supporto!F315</f>
        <v>IfcReinforcingBar</v>
      </c>
      <c r="C417" s="148" t="str">
        <f ca="1">Supporto!H315</f>
        <v>ElementoDocumenti</v>
      </c>
      <c r="D417" s="148" t="str">
        <f ca="1">Supporto!K315</f>
        <v>SertSupl</v>
      </c>
      <c r="E417" s="125"/>
      <c r="F417" s="162"/>
      <c r="G417" s="110"/>
      <c r="H417" s="109"/>
      <c r="I417" s="109"/>
      <c r="J417" s="109"/>
      <c r="K417" s="109"/>
      <c r="L417" s="109"/>
      <c r="M417" s="109"/>
      <c r="N417" s="109"/>
      <c r="O417" s="109"/>
      <c r="P417" s="92"/>
      <c r="Q417" s="92"/>
      <c r="R417" s="92"/>
      <c r="S417" s="92"/>
      <c r="T417" s="92"/>
    </row>
    <row r="418" spans="2:20" ht="15" hidden="1" x14ac:dyDescent="0.25">
      <c r="B418" s="113" t="str">
        <f ca="1">Supporto!F316</f>
        <v>IfcReinforcingBar</v>
      </c>
      <c r="C418" s="148" t="str">
        <f ca="1">Supporto!H316</f>
        <v>ElementoDocumenti</v>
      </c>
      <c r="D418" s="148" t="str">
        <f ca="1">Supporto!K316</f>
        <v>Collaudo</v>
      </c>
      <c r="E418" s="125"/>
      <c r="F418" s="162"/>
      <c r="G418" s="110"/>
      <c r="H418" s="109"/>
      <c r="I418" s="109"/>
      <c r="J418" s="109"/>
      <c r="K418" s="109"/>
      <c r="L418" s="109"/>
      <c r="M418" s="109"/>
      <c r="N418" s="109"/>
      <c r="O418" s="109"/>
      <c r="P418" s="92"/>
      <c r="Q418" s="92"/>
      <c r="R418" s="92"/>
      <c r="S418" s="92"/>
      <c r="T418" s="92"/>
    </row>
    <row r="419" spans="2:20" ht="15" hidden="1" x14ac:dyDescent="0.25">
      <c r="B419" s="115" t="str">
        <f ca="1">Supporto!F317</f>
        <v>IfcReinforcingBar</v>
      </c>
      <c r="C419" s="149" t="str">
        <f ca="1">Supporto!H317</f>
        <v>ElementoDocumenti</v>
      </c>
      <c r="D419" s="149" t="str">
        <f ca="1">Supporto!K317</f>
        <v>Conformità</v>
      </c>
      <c r="E419" s="124"/>
      <c r="F419" s="163"/>
      <c r="G419" s="117"/>
      <c r="H419" s="116"/>
      <c r="I419" s="116"/>
      <c r="J419" s="116"/>
      <c r="K419" s="116"/>
      <c r="L419" s="116"/>
      <c r="M419" s="116"/>
      <c r="N419" s="116"/>
      <c r="O419" s="116"/>
      <c r="P419" s="92"/>
      <c r="Q419" s="92"/>
      <c r="R419" s="92"/>
      <c r="S419" s="92"/>
      <c r="T419" s="92"/>
    </row>
    <row r="420" spans="2:20" ht="15" hidden="1" x14ac:dyDescent="0.25">
      <c r="B420" s="113" t="str">
        <f ca="1">Supporto!F318</f>
        <v>IfcReinforcingMesh</v>
      </c>
      <c r="C420" s="148" t="str">
        <f ca="1">Supporto!H318</f>
        <v>ElementoDatiAnagrafici</v>
      </c>
      <c r="D420" s="148" t="str">
        <f ca="1">Supporto!K318</f>
        <v>Fornitore</v>
      </c>
      <c r="E420" s="125"/>
      <c r="F420" s="162"/>
      <c r="G420" s="110"/>
      <c r="H420" s="109"/>
      <c r="I420" s="109"/>
      <c r="J420" s="109"/>
      <c r="K420" s="109"/>
      <c r="L420" s="109"/>
      <c r="M420" s="109"/>
      <c r="N420" s="109"/>
      <c r="O420" s="109"/>
      <c r="P420" s="92"/>
      <c r="Q420" s="92"/>
      <c r="R420" s="92"/>
      <c r="S420" s="92"/>
      <c r="T420" s="92"/>
    </row>
    <row r="421" spans="2:20" ht="15" hidden="1" x14ac:dyDescent="0.25">
      <c r="B421" s="113" t="str">
        <f ca="1">Supporto!F319</f>
        <v>IfcReinforcingMesh</v>
      </c>
      <c r="C421" s="148" t="str">
        <f ca="1">Supporto!H319</f>
        <v>ElementoDatiAnagrafici</v>
      </c>
      <c r="D421" s="148" t="str">
        <f ca="1">Supporto!K319</f>
        <v>Descrizione</v>
      </c>
      <c r="E421" s="125"/>
      <c r="F421" s="162"/>
      <c r="G421" s="110"/>
      <c r="H421" s="109"/>
      <c r="I421" s="109"/>
      <c r="J421" s="109"/>
      <c r="K421" s="109"/>
      <c r="L421" s="109"/>
      <c r="M421" s="109"/>
      <c r="N421" s="109"/>
      <c r="O421" s="109"/>
      <c r="P421" s="92"/>
      <c r="Q421" s="92"/>
      <c r="R421" s="92"/>
      <c r="S421" s="92"/>
      <c r="T421" s="92"/>
    </row>
    <row r="422" spans="2:20" ht="15" hidden="1" x14ac:dyDescent="0.25">
      <c r="B422" s="113" t="str">
        <f ca="1">Supporto!F320</f>
        <v>IfcReinforcingMesh</v>
      </c>
      <c r="C422" s="148" t="str">
        <f ca="1">Supporto!H320</f>
        <v>ElementoDatiAnagrafici</v>
      </c>
      <c r="D422" s="148" t="str">
        <f ca="1">Supporto!K320</f>
        <v>Produttore</v>
      </c>
      <c r="E422" s="125"/>
      <c r="F422" s="162"/>
      <c r="G422" s="110"/>
      <c r="H422" s="109"/>
      <c r="I422" s="109"/>
      <c r="J422" s="109"/>
      <c r="K422" s="109"/>
      <c r="L422" s="109"/>
      <c r="M422" s="109"/>
      <c r="N422" s="109"/>
      <c r="O422" s="109"/>
      <c r="P422" s="92"/>
      <c r="Q422" s="92"/>
      <c r="R422" s="92"/>
      <c r="S422" s="92"/>
      <c r="T422" s="92"/>
    </row>
    <row r="423" spans="2:20" ht="15" hidden="1" x14ac:dyDescent="0.25">
      <c r="B423" s="113" t="str">
        <f ca="1">Supporto!F321</f>
        <v>IfcReinforcingMesh</v>
      </c>
      <c r="C423" s="148" t="str">
        <f ca="1">Supporto!H321</f>
        <v>ElementoDatiQualitativi</v>
      </c>
      <c r="D423" s="148" t="str">
        <f ca="1">Supporto!K321</f>
        <v>Portante</v>
      </c>
      <c r="E423" s="125"/>
      <c r="F423" s="162"/>
      <c r="G423" s="110"/>
      <c r="H423" s="109"/>
      <c r="I423" s="109"/>
      <c r="J423" s="109"/>
      <c r="K423" s="109"/>
      <c r="L423" s="109"/>
      <c r="M423" s="109"/>
      <c r="N423" s="109"/>
      <c r="O423" s="109"/>
      <c r="P423" s="92"/>
      <c r="Q423" s="92"/>
      <c r="R423" s="92"/>
      <c r="S423" s="92"/>
      <c r="T423" s="92"/>
    </row>
    <row r="424" spans="2:20" ht="15" hidden="1" x14ac:dyDescent="0.25">
      <c r="B424" s="113" t="str">
        <f ca="1">Supporto!F322</f>
        <v>IfcReinforcingMesh</v>
      </c>
      <c r="C424" s="148" t="str">
        <f ca="1">Supporto!H322</f>
        <v>ElementoDatiQualitativi</v>
      </c>
      <c r="D424" s="148" t="str">
        <f ca="1">Supporto!K322</f>
        <v>Tipologia costruttiva</v>
      </c>
      <c r="E424" s="125"/>
      <c r="F424" s="162"/>
      <c r="G424" s="110"/>
      <c r="H424" s="109"/>
      <c r="I424" s="109"/>
      <c r="J424" s="109"/>
      <c r="K424" s="109"/>
      <c r="L424" s="109"/>
      <c r="M424" s="109"/>
      <c r="N424" s="109"/>
      <c r="O424" s="109"/>
      <c r="P424" s="92"/>
      <c r="Q424" s="92"/>
      <c r="R424" s="92"/>
      <c r="S424" s="92"/>
      <c r="T424" s="92"/>
    </row>
    <row r="425" spans="2:20" ht="15" hidden="1" x14ac:dyDescent="0.25">
      <c r="B425" s="113" t="str">
        <f ca="1">Supporto!F323</f>
        <v>IfcReinforcingMesh</v>
      </c>
      <c r="C425" s="148" t="str">
        <f ca="1">Supporto!H323</f>
        <v>ElementoDatiQualitativi</v>
      </c>
      <c r="D425" s="148" t="str">
        <f ca="1">Supporto!K323</f>
        <v>Criticità Riscontrata</v>
      </c>
      <c r="E425" s="125"/>
      <c r="F425" s="162"/>
      <c r="G425" s="110"/>
      <c r="H425" s="109"/>
      <c r="I425" s="109"/>
      <c r="J425" s="109"/>
      <c r="K425" s="109"/>
      <c r="L425" s="109"/>
      <c r="M425" s="109"/>
      <c r="N425" s="109"/>
      <c r="O425" s="109"/>
      <c r="P425" s="92"/>
      <c r="Q425" s="92"/>
      <c r="R425" s="92"/>
      <c r="S425" s="92"/>
      <c r="T425" s="92"/>
    </row>
    <row r="426" spans="2:20" ht="15" hidden="1" x14ac:dyDescent="0.25">
      <c r="B426" s="113" t="str">
        <f ca="1">Supporto!F324</f>
        <v>IfcReinforcingMesh</v>
      </c>
      <c r="C426" s="148" t="str">
        <f ca="1">Supporto!H324</f>
        <v>ElementoCodifica</v>
      </c>
      <c r="D426" s="148" t="str">
        <f ca="1">Supporto!K324</f>
        <v>ClasseElementoTecnico</v>
      </c>
      <c r="E426" s="125"/>
      <c r="F426" s="162"/>
      <c r="G426" s="110"/>
      <c r="H426" s="109"/>
      <c r="I426" s="109"/>
      <c r="J426" s="109"/>
      <c r="K426" s="109"/>
      <c r="L426" s="109"/>
      <c r="M426" s="109"/>
      <c r="N426" s="109"/>
      <c r="O426" s="109"/>
      <c r="P426" s="92"/>
      <c r="Q426" s="92"/>
      <c r="R426" s="92"/>
      <c r="S426" s="92"/>
      <c r="T426" s="92"/>
    </row>
    <row r="427" spans="2:20" ht="15" hidden="1" x14ac:dyDescent="0.25">
      <c r="B427" s="113" t="str">
        <f ca="1">Supporto!F325</f>
        <v>IfcReinforcingMesh</v>
      </c>
      <c r="C427" s="148" t="str">
        <f ca="1">Supporto!H325</f>
        <v>ElementoFase</v>
      </c>
      <c r="D427" s="148" t="str">
        <f ca="1">Supporto!K325</f>
        <v>Stato</v>
      </c>
      <c r="E427" s="125"/>
      <c r="F427" s="162"/>
      <c r="G427" s="110"/>
      <c r="H427" s="109"/>
      <c r="I427" s="109"/>
      <c r="J427" s="109"/>
      <c r="K427" s="109"/>
      <c r="L427" s="109"/>
      <c r="M427" s="109"/>
      <c r="N427" s="109"/>
      <c r="O427" s="109"/>
      <c r="P427" s="92"/>
      <c r="Q427" s="92"/>
      <c r="R427" s="92"/>
      <c r="S427" s="92"/>
      <c r="T427" s="92"/>
    </row>
    <row r="428" spans="2:20" ht="15" hidden="1" x14ac:dyDescent="0.25">
      <c r="B428" s="113" t="str">
        <f ca="1">Supporto!F326</f>
        <v>IfcReinforcingMesh</v>
      </c>
      <c r="C428" s="148" t="str">
        <f ca="1">Supporto!H326</f>
        <v>ElementoDocumenti</v>
      </c>
      <c r="D428" s="148" t="str">
        <f ca="1">Supporto!K326</f>
        <v>DB</v>
      </c>
      <c r="E428" s="125"/>
      <c r="F428" s="162"/>
      <c r="G428" s="110"/>
      <c r="H428" s="109"/>
      <c r="I428" s="109"/>
      <c r="J428" s="109"/>
      <c r="K428" s="109"/>
      <c r="L428" s="109"/>
      <c r="M428" s="109"/>
      <c r="N428" s="109"/>
      <c r="O428" s="109"/>
      <c r="P428" s="92"/>
      <c r="Q428" s="92"/>
      <c r="R428" s="92"/>
      <c r="S428" s="92"/>
      <c r="T428" s="92"/>
    </row>
    <row r="429" spans="2:20" ht="15" hidden="1" x14ac:dyDescent="0.25">
      <c r="B429" s="113" t="str">
        <f ca="1">Supporto!F327</f>
        <v>IfcReinforcingMesh</v>
      </c>
      <c r="C429" s="148" t="str">
        <f ca="1">Supporto!H327</f>
        <v>ElementoDocumenti</v>
      </c>
      <c r="D429" s="148" t="str">
        <f ca="1">Supporto!K327</f>
        <v>CertProd</v>
      </c>
      <c r="E429" s="125"/>
      <c r="F429" s="162"/>
      <c r="G429" s="110"/>
      <c r="H429" s="109"/>
      <c r="I429" s="109"/>
      <c r="J429" s="109"/>
      <c r="K429" s="109"/>
      <c r="L429" s="109"/>
      <c r="M429" s="109"/>
      <c r="N429" s="109"/>
      <c r="O429" s="109"/>
      <c r="P429" s="92"/>
      <c r="Q429" s="92"/>
      <c r="R429" s="92"/>
      <c r="S429" s="92"/>
      <c r="T429" s="92"/>
    </row>
    <row r="430" spans="2:20" ht="15" hidden="1" x14ac:dyDescent="0.25">
      <c r="B430" s="113" t="str">
        <f ca="1">Supporto!F328</f>
        <v>IfcReinforcingMesh</v>
      </c>
      <c r="C430" s="148" t="str">
        <f ca="1">Supporto!H328</f>
        <v>ElementoDocumenti</v>
      </c>
      <c r="D430" s="148" t="str">
        <f ca="1">Supporto!K328</f>
        <v>SertSupl</v>
      </c>
      <c r="E430" s="125"/>
      <c r="F430" s="162"/>
      <c r="G430" s="110"/>
      <c r="H430" s="109"/>
      <c r="I430" s="109"/>
      <c r="J430" s="109"/>
      <c r="K430" s="109"/>
      <c r="L430" s="109"/>
      <c r="M430" s="109"/>
      <c r="N430" s="109"/>
      <c r="O430" s="109"/>
      <c r="P430" s="92"/>
      <c r="Q430" s="92"/>
      <c r="R430" s="92"/>
      <c r="S430" s="92"/>
      <c r="T430" s="92"/>
    </row>
    <row r="431" spans="2:20" ht="15" hidden="1" x14ac:dyDescent="0.25">
      <c r="B431" s="113" t="str">
        <f ca="1">Supporto!F329</f>
        <v>IfcReinforcingMesh</v>
      </c>
      <c r="C431" s="148" t="str">
        <f ca="1">Supporto!H329</f>
        <v>ElementoDocumenti</v>
      </c>
      <c r="D431" s="148" t="str">
        <f ca="1">Supporto!K329</f>
        <v>Collaudo</v>
      </c>
      <c r="E431" s="125"/>
      <c r="F431" s="162"/>
      <c r="G431" s="110"/>
      <c r="H431" s="109"/>
      <c r="I431" s="109"/>
      <c r="J431" s="109"/>
      <c r="K431" s="109"/>
      <c r="L431" s="109"/>
      <c r="M431" s="109"/>
      <c r="N431" s="109"/>
      <c r="O431" s="109"/>
      <c r="P431" s="92"/>
      <c r="Q431" s="92"/>
      <c r="R431" s="92"/>
      <c r="S431" s="92"/>
      <c r="T431" s="92"/>
    </row>
    <row r="432" spans="2:20" ht="15" hidden="1" x14ac:dyDescent="0.25">
      <c r="B432" s="115" t="str">
        <f ca="1">Supporto!F330</f>
        <v>IfcReinforcingMesh</v>
      </c>
      <c r="C432" s="149" t="str">
        <f ca="1">Supporto!H330</f>
        <v>ElementoDocumenti</v>
      </c>
      <c r="D432" s="149" t="str">
        <f ca="1">Supporto!K330</f>
        <v>Conformità</v>
      </c>
      <c r="E432" s="124"/>
      <c r="F432" s="163"/>
      <c r="G432" s="117"/>
      <c r="H432" s="116"/>
      <c r="I432" s="116"/>
      <c r="J432" s="116"/>
      <c r="K432" s="116"/>
      <c r="L432" s="116"/>
      <c r="M432" s="116"/>
      <c r="N432" s="116"/>
      <c r="O432" s="116"/>
      <c r="P432" s="92"/>
      <c r="Q432" s="92"/>
      <c r="R432" s="92"/>
      <c r="S432" s="92"/>
      <c r="T432" s="92"/>
    </row>
    <row r="433" spans="2:20" ht="15" hidden="1" x14ac:dyDescent="0.25">
      <c r="B433" s="113" t="str">
        <f ca="1">Supporto!F331</f>
        <v>IfcTendon</v>
      </c>
      <c r="C433" s="148" t="str">
        <f ca="1">Supporto!H331</f>
        <v>ElementoDatiAnagrafici</v>
      </c>
      <c r="D433" s="148" t="str">
        <f ca="1">Supporto!K331</f>
        <v>Fornitore</v>
      </c>
      <c r="E433" s="125"/>
      <c r="F433" s="162"/>
      <c r="G433" s="110"/>
      <c r="H433" s="109"/>
      <c r="I433" s="109"/>
      <c r="J433" s="109"/>
      <c r="K433" s="109"/>
      <c r="L433" s="109"/>
      <c r="M433" s="109"/>
      <c r="N433" s="109"/>
      <c r="O433" s="109"/>
      <c r="P433" s="92"/>
      <c r="Q433" s="92"/>
      <c r="R433" s="92"/>
      <c r="S433" s="92"/>
      <c r="T433" s="92"/>
    </row>
    <row r="434" spans="2:20" ht="15" hidden="1" x14ac:dyDescent="0.25">
      <c r="B434" s="113" t="str">
        <f ca="1">Supporto!F332</f>
        <v>IfcTendon</v>
      </c>
      <c r="C434" s="148" t="str">
        <f ca="1">Supporto!H332</f>
        <v>ElementoDatiAnagrafici</v>
      </c>
      <c r="D434" s="148" t="str">
        <f ca="1">Supporto!K332</f>
        <v>Descrizione</v>
      </c>
      <c r="E434" s="125"/>
      <c r="F434" s="162"/>
      <c r="G434" s="110"/>
      <c r="H434" s="109"/>
      <c r="I434" s="109"/>
      <c r="J434" s="109"/>
      <c r="K434" s="109"/>
      <c r="L434" s="109"/>
      <c r="M434" s="109"/>
      <c r="N434" s="109"/>
      <c r="O434" s="109"/>
      <c r="P434" s="92"/>
      <c r="Q434" s="92"/>
      <c r="R434" s="92"/>
      <c r="S434" s="92"/>
      <c r="T434" s="92"/>
    </row>
    <row r="435" spans="2:20" ht="15" hidden="1" x14ac:dyDescent="0.25">
      <c r="B435" s="113" t="str">
        <f ca="1">Supporto!F333</f>
        <v>IfcTendon</v>
      </c>
      <c r="C435" s="148" t="str">
        <f ca="1">Supporto!H333</f>
        <v>ElementoDatiAnagrafici</v>
      </c>
      <c r="D435" s="148" t="str">
        <f ca="1">Supporto!K333</f>
        <v>Produttore</v>
      </c>
      <c r="E435" s="125"/>
      <c r="F435" s="162"/>
      <c r="G435" s="110"/>
      <c r="H435" s="109"/>
      <c r="I435" s="109"/>
      <c r="J435" s="109"/>
      <c r="K435" s="109"/>
      <c r="L435" s="109"/>
      <c r="M435" s="109"/>
      <c r="N435" s="109"/>
      <c r="O435" s="109"/>
      <c r="P435" s="92"/>
      <c r="Q435" s="92"/>
      <c r="R435" s="92"/>
      <c r="S435" s="92"/>
      <c r="T435" s="92"/>
    </row>
    <row r="436" spans="2:20" ht="15" hidden="1" x14ac:dyDescent="0.25">
      <c r="B436" s="113" t="str">
        <f ca="1">Supporto!F334</f>
        <v>IfcTendon</v>
      </c>
      <c r="C436" s="148" t="str">
        <f ca="1">Supporto!H334</f>
        <v>ElementoDatiQualitativi</v>
      </c>
      <c r="D436" s="148" t="str">
        <f ca="1">Supporto!K334</f>
        <v>Portante</v>
      </c>
      <c r="E436" s="125"/>
      <c r="F436" s="162"/>
      <c r="G436" s="110"/>
      <c r="H436" s="109"/>
      <c r="I436" s="109"/>
      <c r="J436" s="109"/>
      <c r="K436" s="109"/>
      <c r="L436" s="109"/>
      <c r="M436" s="109"/>
      <c r="N436" s="109"/>
      <c r="O436" s="109"/>
      <c r="P436" s="92"/>
      <c r="Q436" s="92"/>
      <c r="R436" s="92"/>
      <c r="S436" s="92"/>
      <c r="T436" s="92"/>
    </row>
    <row r="437" spans="2:20" ht="15" hidden="1" x14ac:dyDescent="0.25">
      <c r="B437" s="113" t="str">
        <f ca="1">Supporto!F335</f>
        <v>IfcTendon</v>
      </c>
      <c r="C437" s="148" t="str">
        <f ca="1">Supporto!H335</f>
        <v>ElementoDatiQualitativi</v>
      </c>
      <c r="D437" s="148" t="str">
        <f ca="1">Supporto!K335</f>
        <v>Tipologia costruttiva</v>
      </c>
      <c r="E437" s="125"/>
      <c r="F437" s="162"/>
      <c r="G437" s="110"/>
      <c r="H437" s="109"/>
      <c r="I437" s="109"/>
      <c r="J437" s="109"/>
      <c r="K437" s="109"/>
      <c r="L437" s="109"/>
      <c r="M437" s="109"/>
      <c r="N437" s="109"/>
      <c r="O437" s="109"/>
      <c r="P437" s="92"/>
      <c r="Q437" s="92"/>
      <c r="R437" s="92"/>
      <c r="S437" s="92"/>
      <c r="T437" s="92"/>
    </row>
    <row r="438" spans="2:20" ht="15" hidden="1" x14ac:dyDescent="0.25">
      <c r="B438" s="113" t="str">
        <f ca="1">Supporto!F336</f>
        <v>IfcTendon</v>
      </c>
      <c r="C438" s="148" t="str">
        <f ca="1">Supporto!H336</f>
        <v>ElementoDatiQualitativi</v>
      </c>
      <c r="D438" s="148" t="str">
        <f ca="1">Supporto!K336</f>
        <v>Criticità Riscontrata</v>
      </c>
      <c r="E438" s="125"/>
      <c r="F438" s="162"/>
      <c r="G438" s="110"/>
      <c r="H438" s="109"/>
      <c r="I438" s="109"/>
      <c r="J438" s="109"/>
      <c r="K438" s="109"/>
      <c r="L438" s="109"/>
      <c r="M438" s="109"/>
      <c r="N438" s="109"/>
      <c r="O438" s="109"/>
      <c r="P438" s="92"/>
      <c r="Q438" s="92"/>
      <c r="R438" s="92"/>
      <c r="S438" s="92"/>
      <c r="T438" s="92"/>
    </row>
    <row r="439" spans="2:20" ht="15" hidden="1" x14ac:dyDescent="0.25">
      <c r="B439" s="113" t="str">
        <f ca="1">Supporto!F337</f>
        <v>IfcTendon</v>
      </c>
      <c r="C439" s="148" t="str">
        <f ca="1">Supporto!H337</f>
        <v>ElementoCodifica</v>
      </c>
      <c r="D439" s="148" t="str">
        <f ca="1">Supporto!K337</f>
        <v>ClasseElementoTecnico</v>
      </c>
      <c r="E439" s="125"/>
      <c r="F439" s="162"/>
      <c r="G439" s="110"/>
      <c r="H439" s="109"/>
      <c r="I439" s="109"/>
      <c r="J439" s="109"/>
      <c r="K439" s="109"/>
      <c r="L439" s="109"/>
      <c r="M439" s="109"/>
      <c r="N439" s="109"/>
      <c r="O439" s="109"/>
      <c r="P439" s="92"/>
      <c r="Q439" s="92"/>
      <c r="R439" s="92"/>
      <c r="S439" s="92"/>
      <c r="T439" s="92"/>
    </row>
    <row r="440" spans="2:20" ht="15" hidden="1" x14ac:dyDescent="0.25">
      <c r="B440" s="113" t="str">
        <f ca="1">Supporto!F338</f>
        <v>IfcTendon</v>
      </c>
      <c r="C440" s="148" t="str">
        <f ca="1">Supporto!H338</f>
        <v>ElementoFase</v>
      </c>
      <c r="D440" s="148" t="str">
        <f ca="1">Supporto!K338</f>
        <v>Stato</v>
      </c>
      <c r="E440" s="125"/>
      <c r="F440" s="162"/>
      <c r="G440" s="110"/>
      <c r="H440" s="109"/>
      <c r="I440" s="109"/>
      <c r="J440" s="109"/>
      <c r="K440" s="109"/>
      <c r="L440" s="109"/>
      <c r="M440" s="109"/>
      <c r="N440" s="109"/>
      <c r="O440" s="109"/>
      <c r="P440" s="92"/>
      <c r="Q440" s="92"/>
      <c r="R440" s="92"/>
      <c r="S440" s="92"/>
      <c r="T440" s="92"/>
    </row>
    <row r="441" spans="2:20" ht="15" hidden="1" x14ac:dyDescent="0.25">
      <c r="B441" s="113" t="str">
        <f ca="1">Supporto!F339</f>
        <v>IfcTendon</v>
      </c>
      <c r="C441" s="148" t="str">
        <f ca="1">Supporto!H339</f>
        <v>ElementoDocumenti</v>
      </c>
      <c r="D441" s="148" t="str">
        <f ca="1">Supporto!K339</f>
        <v>DB</v>
      </c>
      <c r="E441" s="125"/>
      <c r="F441" s="162"/>
      <c r="G441" s="110"/>
      <c r="H441" s="109"/>
      <c r="I441" s="109"/>
      <c r="J441" s="109"/>
      <c r="K441" s="109"/>
      <c r="L441" s="109"/>
      <c r="M441" s="109"/>
      <c r="N441" s="109"/>
      <c r="O441" s="109"/>
      <c r="P441" s="92"/>
      <c r="Q441" s="92"/>
      <c r="R441" s="92"/>
      <c r="S441" s="92"/>
      <c r="T441" s="92"/>
    </row>
    <row r="442" spans="2:20" ht="15" hidden="1" x14ac:dyDescent="0.25">
      <c r="B442" s="113" t="str">
        <f ca="1">Supporto!F340</f>
        <v>IfcTendon</v>
      </c>
      <c r="C442" s="148" t="str">
        <f ca="1">Supporto!H340</f>
        <v>ElementoDocumenti</v>
      </c>
      <c r="D442" s="148" t="str">
        <f ca="1">Supporto!K340</f>
        <v>CertProd</v>
      </c>
      <c r="E442" s="125"/>
      <c r="F442" s="162"/>
      <c r="G442" s="110"/>
      <c r="H442" s="109"/>
      <c r="I442" s="109"/>
      <c r="J442" s="109"/>
      <c r="K442" s="109"/>
      <c r="L442" s="109"/>
      <c r="M442" s="109"/>
      <c r="N442" s="109"/>
      <c r="O442" s="109"/>
      <c r="P442" s="92"/>
      <c r="Q442" s="92"/>
      <c r="R442" s="92"/>
      <c r="S442" s="92"/>
      <c r="T442" s="92"/>
    </row>
    <row r="443" spans="2:20" ht="15" hidden="1" x14ac:dyDescent="0.25">
      <c r="B443" s="113" t="str">
        <f ca="1">Supporto!F341</f>
        <v>IfcTendon</v>
      </c>
      <c r="C443" s="148" t="str">
        <f ca="1">Supporto!H341</f>
        <v>ElementoDocumenti</v>
      </c>
      <c r="D443" s="148" t="str">
        <f ca="1">Supporto!K341</f>
        <v>SertSupl</v>
      </c>
      <c r="E443" s="125"/>
      <c r="F443" s="162"/>
      <c r="G443" s="110"/>
      <c r="H443" s="109"/>
      <c r="I443" s="109"/>
      <c r="J443" s="109"/>
      <c r="K443" s="109"/>
      <c r="L443" s="109"/>
      <c r="M443" s="109"/>
      <c r="N443" s="109"/>
      <c r="O443" s="109"/>
      <c r="P443" s="92"/>
      <c r="Q443" s="92"/>
      <c r="R443" s="92"/>
      <c r="S443" s="92"/>
      <c r="T443" s="92"/>
    </row>
    <row r="444" spans="2:20" ht="15" hidden="1" x14ac:dyDescent="0.25">
      <c r="B444" s="113" t="str">
        <f ca="1">Supporto!F342</f>
        <v>IfcTendon</v>
      </c>
      <c r="C444" s="148" t="str">
        <f ca="1">Supporto!H342</f>
        <v>ElementoDocumenti</v>
      </c>
      <c r="D444" s="148" t="str">
        <f ca="1">Supporto!K342</f>
        <v>Collaudo</v>
      </c>
      <c r="E444" s="125"/>
      <c r="F444" s="162"/>
      <c r="G444" s="110"/>
      <c r="H444" s="109"/>
      <c r="I444" s="109"/>
      <c r="J444" s="109"/>
      <c r="K444" s="109"/>
      <c r="L444" s="109"/>
      <c r="M444" s="109"/>
      <c r="N444" s="109"/>
      <c r="O444" s="109"/>
      <c r="P444" s="92"/>
      <c r="Q444" s="92"/>
      <c r="R444" s="92"/>
      <c r="S444" s="92"/>
      <c r="T444" s="92"/>
    </row>
    <row r="445" spans="2:20" ht="15" hidden="1" x14ac:dyDescent="0.25">
      <c r="B445" s="115" t="str">
        <f ca="1">Supporto!F343</f>
        <v>IfcTendon</v>
      </c>
      <c r="C445" s="149" t="str">
        <f ca="1">Supporto!H343</f>
        <v>ElementoDocumenti</v>
      </c>
      <c r="D445" s="149" t="str">
        <f ca="1">Supporto!K343</f>
        <v>Conformità</v>
      </c>
      <c r="E445" s="124"/>
      <c r="F445" s="163"/>
      <c r="G445" s="117"/>
      <c r="H445" s="116"/>
      <c r="I445" s="116"/>
      <c r="J445" s="116"/>
      <c r="K445" s="116"/>
      <c r="L445" s="116"/>
      <c r="M445" s="116"/>
      <c r="N445" s="116"/>
      <c r="O445" s="116"/>
      <c r="P445" s="92"/>
      <c r="Q445" s="92"/>
      <c r="R445" s="92"/>
      <c r="S445" s="92"/>
      <c r="T445" s="92"/>
    </row>
    <row r="446" spans="2:20" ht="15" hidden="1" x14ac:dyDescent="0.25">
      <c r="B446" s="107" t="str">
        <f ca="1">Supporto!F344</f>
        <v>IfcFooting</v>
      </c>
      <c r="C446" s="147" t="str">
        <f ca="1">Supporto!H344</f>
        <v>ElementoDatiQualitativi</v>
      </c>
      <c r="D446" s="147" t="str">
        <f ca="1">Supporto!K344</f>
        <v>Portante</v>
      </c>
      <c r="E446" s="523"/>
      <c r="F446" s="524"/>
      <c r="G446" s="122"/>
      <c r="H446" s="121"/>
      <c r="I446" s="121"/>
      <c r="J446" s="121"/>
      <c r="K446" s="121"/>
      <c r="L446" s="121"/>
      <c r="M446" s="121"/>
      <c r="N446" s="121"/>
      <c r="O446" s="121"/>
      <c r="P446" s="92"/>
      <c r="Q446" s="92"/>
      <c r="R446" s="92"/>
      <c r="S446" s="92"/>
      <c r="T446" s="92"/>
    </row>
    <row r="447" spans="2:20" ht="15" hidden="1" x14ac:dyDescent="0.25">
      <c r="B447" s="113" t="str">
        <f ca="1">Supporto!F345</f>
        <v>IfcFooting</v>
      </c>
      <c r="C447" s="148" t="str">
        <f ca="1">Supporto!H345</f>
        <v>ElementoCodifica</v>
      </c>
      <c r="D447" s="148" t="str">
        <f ca="1">Supporto!K345</f>
        <v>ClasseElementoTecnico</v>
      </c>
      <c r="E447" s="125"/>
      <c r="F447" s="162"/>
      <c r="G447" s="110"/>
      <c r="H447" s="109"/>
      <c r="I447" s="109"/>
      <c r="J447" s="109"/>
      <c r="K447" s="109"/>
      <c r="L447" s="109"/>
      <c r="M447" s="109"/>
      <c r="N447" s="109"/>
      <c r="O447" s="109"/>
      <c r="P447" s="92"/>
      <c r="Q447" s="92"/>
      <c r="R447" s="92"/>
      <c r="S447" s="92"/>
      <c r="T447" s="92"/>
    </row>
    <row r="448" spans="2:20" ht="15" hidden="1" x14ac:dyDescent="0.25">
      <c r="B448" s="113" t="str">
        <f ca="1">Supporto!F346</f>
        <v>IfcFooting</v>
      </c>
      <c r="C448" s="148" t="str">
        <f ca="1">Supporto!H346</f>
        <v>ElementoFase</v>
      </c>
      <c r="D448" s="148" t="str">
        <f ca="1">Supporto!K346</f>
        <v>Stato</v>
      </c>
      <c r="E448" s="125"/>
      <c r="F448" s="162"/>
      <c r="G448" s="110"/>
      <c r="H448" s="109"/>
      <c r="I448" s="109"/>
      <c r="J448" s="109"/>
      <c r="K448" s="109"/>
      <c r="L448" s="109"/>
      <c r="M448" s="109"/>
      <c r="N448" s="109"/>
      <c r="O448" s="109"/>
      <c r="P448" s="92"/>
      <c r="Q448" s="92"/>
      <c r="R448" s="92"/>
      <c r="S448" s="92"/>
      <c r="T448" s="92"/>
    </row>
    <row r="449" spans="2:20" s="493" customFormat="1" ht="15" hidden="1" x14ac:dyDescent="0.25">
      <c r="B449" s="113" t="str">
        <f ca="1">Supporto!F347</f>
        <v>IfcFooting</v>
      </c>
      <c r="C449" s="148" t="str">
        <f ca="1">Supporto!H347</f>
        <v>ElementoDocumenti</v>
      </c>
      <c r="D449" s="148" t="str">
        <f ca="1">Supporto!K347</f>
        <v>DB</v>
      </c>
      <c r="E449" s="125"/>
      <c r="F449" s="162"/>
      <c r="G449" s="110"/>
      <c r="H449" s="109"/>
      <c r="I449" s="109"/>
      <c r="J449" s="109"/>
      <c r="K449" s="109"/>
      <c r="L449" s="109"/>
      <c r="M449" s="109"/>
      <c r="N449" s="109"/>
      <c r="O449" s="109"/>
      <c r="P449" s="92"/>
      <c r="Q449" s="92"/>
      <c r="R449" s="92"/>
      <c r="S449" s="92"/>
      <c r="T449" s="92"/>
    </row>
    <row r="450" spans="2:20" ht="15" hidden="1" x14ac:dyDescent="0.25">
      <c r="B450" s="113" t="str">
        <f ca="1">Supporto!F348</f>
        <v>IfcFooting</v>
      </c>
      <c r="C450" s="148" t="str">
        <f ca="1">Supporto!H348</f>
        <v>ElementoDocumenti</v>
      </c>
      <c r="D450" s="148" t="str">
        <f ca="1">Supporto!K348</f>
        <v>Collaudo</v>
      </c>
      <c r="E450" s="125"/>
      <c r="F450" s="162"/>
      <c r="G450" s="110"/>
      <c r="H450" s="109"/>
      <c r="I450" s="109"/>
      <c r="J450" s="109"/>
      <c r="K450" s="109"/>
      <c r="L450" s="109"/>
      <c r="M450" s="109"/>
      <c r="N450" s="109"/>
      <c r="O450" s="109"/>
      <c r="P450" s="92"/>
      <c r="Q450" s="92"/>
      <c r="R450" s="92"/>
      <c r="S450" s="92"/>
      <c r="T450" s="92"/>
    </row>
    <row r="451" spans="2:20" ht="15" hidden="1" x14ac:dyDescent="0.25">
      <c r="B451" s="115" t="str">
        <f ca="1">Supporto!F349</f>
        <v>IfcFooting</v>
      </c>
      <c r="C451" s="149" t="str">
        <f ca="1">Supporto!H349</f>
        <v>ElementoDocumenti</v>
      </c>
      <c r="D451" s="149" t="str">
        <f ca="1">Supporto!K349</f>
        <v>Conformità</v>
      </c>
      <c r="E451" s="124"/>
      <c r="F451" s="163"/>
      <c r="G451" s="117"/>
      <c r="H451" s="116"/>
      <c r="I451" s="116"/>
      <c r="J451" s="116"/>
      <c r="K451" s="116"/>
      <c r="L451" s="116"/>
      <c r="M451" s="116"/>
      <c r="N451" s="116"/>
      <c r="O451" s="116"/>
      <c r="P451" s="92"/>
      <c r="Q451" s="92"/>
      <c r="R451" s="92"/>
      <c r="S451" s="92"/>
      <c r="T451" s="92"/>
    </row>
    <row r="452" spans="2:20" ht="15" hidden="1" x14ac:dyDescent="0.25">
      <c r="B452" s="113" t="str">
        <f ca="1">Supporto!F350</f>
        <v>IfcMember</v>
      </c>
      <c r="C452" s="148" t="str">
        <f ca="1">Supporto!H350</f>
        <v>ElementoDatiQualitativi</v>
      </c>
      <c r="D452" s="148" t="str">
        <f ca="1">Supporto!K350</f>
        <v>Portante</v>
      </c>
      <c r="E452" s="125"/>
      <c r="F452" s="162"/>
      <c r="G452" s="110"/>
      <c r="H452" s="109"/>
      <c r="I452" s="109"/>
      <c r="J452" s="109"/>
      <c r="K452" s="109"/>
      <c r="L452" s="109"/>
      <c r="M452" s="109"/>
      <c r="N452" s="109" t="s">
        <v>779</v>
      </c>
      <c r="O452" s="109" t="s">
        <v>779</v>
      </c>
      <c r="P452" s="92"/>
      <c r="Q452" s="92"/>
      <c r="R452" s="92"/>
      <c r="S452" s="92"/>
      <c r="T452" s="92"/>
    </row>
    <row r="453" spans="2:20" ht="15" x14ac:dyDescent="0.25">
      <c r="B453" s="113" t="str">
        <f ca="1">Supporto!F351</f>
        <v>IfcMember</v>
      </c>
      <c r="C453" s="148" t="str">
        <f ca="1">Supporto!H351</f>
        <v>ElementoCodifica</v>
      </c>
      <c r="D453" s="148" t="str">
        <f ca="1">Supporto!K351</f>
        <v>ClasseElementoTecnico</v>
      </c>
      <c r="E453" s="125"/>
      <c r="F453" s="162"/>
      <c r="G453" s="110"/>
      <c r="H453" s="109"/>
      <c r="I453" s="109" t="s">
        <v>779</v>
      </c>
      <c r="J453" s="109"/>
      <c r="K453" s="109" t="s">
        <v>779</v>
      </c>
      <c r="L453" s="109" t="s">
        <v>779</v>
      </c>
      <c r="M453" s="109" t="s">
        <v>779</v>
      </c>
      <c r="N453" s="109" t="s">
        <v>779</v>
      </c>
      <c r="O453" s="109" t="s">
        <v>779</v>
      </c>
      <c r="P453" s="92"/>
      <c r="Q453" s="92"/>
      <c r="R453" s="92"/>
      <c r="S453" s="92"/>
      <c r="T453" s="92"/>
    </row>
    <row r="454" spans="2:20" ht="15" x14ac:dyDescent="0.25">
      <c r="B454" s="113" t="str">
        <f ca="1">Supporto!F352</f>
        <v>IfcMember</v>
      </c>
      <c r="C454" s="148" t="str">
        <f ca="1">Supporto!H352</f>
        <v>ElementoFase</v>
      </c>
      <c r="D454" s="148" t="str">
        <f ca="1">Supporto!K352</f>
        <v>Stato</v>
      </c>
      <c r="E454" s="125"/>
      <c r="F454" s="162"/>
      <c r="G454" s="110"/>
      <c r="H454" s="109"/>
      <c r="I454" s="109" t="s">
        <v>779</v>
      </c>
      <c r="J454" s="109"/>
      <c r="K454" s="109" t="s">
        <v>779</v>
      </c>
      <c r="L454" s="109" t="s">
        <v>779</v>
      </c>
      <c r="M454" s="109" t="s">
        <v>779</v>
      </c>
      <c r="N454" s="109" t="s">
        <v>779</v>
      </c>
      <c r="O454" s="109" t="s">
        <v>779</v>
      </c>
      <c r="P454" s="92"/>
      <c r="Q454" s="92"/>
      <c r="R454" s="92"/>
      <c r="S454" s="92"/>
      <c r="T454" s="92"/>
    </row>
    <row r="455" spans="2:20" ht="15" x14ac:dyDescent="0.25">
      <c r="B455" s="113" t="str">
        <f ca="1">Supporto!F353</f>
        <v>IfcMember</v>
      </c>
      <c r="C455" s="148" t="str">
        <f ca="1">Supporto!H353</f>
        <v>ElementoDocumenti</v>
      </c>
      <c r="D455" s="148" t="str">
        <f ca="1">Supporto!K353</f>
        <v>DB</v>
      </c>
      <c r="E455" s="125"/>
      <c r="F455" s="162"/>
      <c r="G455" s="110"/>
      <c r="H455" s="109"/>
      <c r="I455" s="109" t="s">
        <v>779</v>
      </c>
      <c r="J455" s="109"/>
      <c r="K455" s="109"/>
      <c r="L455" s="109" t="s">
        <v>779</v>
      </c>
      <c r="M455" s="109" t="s">
        <v>779</v>
      </c>
      <c r="N455" s="109" t="s">
        <v>779</v>
      </c>
      <c r="O455" s="109" t="s">
        <v>779</v>
      </c>
      <c r="P455" s="92"/>
      <c r="Q455" s="92"/>
      <c r="R455" s="92"/>
      <c r="S455" s="92"/>
      <c r="T455" s="92"/>
    </row>
    <row r="456" spans="2:20" ht="15" hidden="1" x14ac:dyDescent="0.25">
      <c r="B456" s="113" t="str">
        <f ca="1">Supporto!F354</f>
        <v>IfcMember</v>
      </c>
      <c r="C456" s="148" t="str">
        <f ca="1">Supporto!H354</f>
        <v>ElementoDocumenti</v>
      </c>
      <c r="D456" s="148" t="str">
        <f ca="1">Supporto!K354</f>
        <v>Collaudo</v>
      </c>
      <c r="E456" s="125"/>
      <c r="F456" s="162"/>
      <c r="G456" s="110"/>
      <c r="H456" s="109"/>
      <c r="I456" s="109" t="s">
        <v>779</v>
      </c>
      <c r="J456" s="109"/>
      <c r="K456" s="109"/>
      <c r="L456" s="109"/>
      <c r="M456" s="109" t="s">
        <v>779</v>
      </c>
      <c r="N456" s="109" t="s">
        <v>779</v>
      </c>
      <c r="O456" s="109" t="s">
        <v>779</v>
      </c>
      <c r="P456" s="92"/>
      <c r="Q456" s="92"/>
      <c r="R456" s="92"/>
      <c r="S456" s="92"/>
      <c r="T456" s="92"/>
    </row>
    <row r="457" spans="2:20" ht="15" x14ac:dyDescent="0.25">
      <c r="B457" s="115" t="str">
        <f ca="1">Supporto!F355</f>
        <v>IfcMember</v>
      </c>
      <c r="C457" s="149" t="str">
        <f ca="1">Supporto!H355</f>
        <v>ElementoDocumenti</v>
      </c>
      <c r="D457" s="149" t="str">
        <f ca="1">Supporto!K355</f>
        <v>Conformità</v>
      </c>
      <c r="E457" s="124"/>
      <c r="F457" s="163"/>
      <c r="G457" s="117"/>
      <c r="H457" s="116"/>
      <c r="I457" s="116" t="s">
        <v>779</v>
      </c>
      <c r="J457" s="116"/>
      <c r="K457" s="116" t="s">
        <v>779</v>
      </c>
      <c r="L457" s="116" t="s">
        <v>779</v>
      </c>
      <c r="M457" s="116" t="s">
        <v>779</v>
      </c>
      <c r="N457" s="116" t="s">
        <v>779</v>
      </c>
      <c r="O457" s="116" t="s">
        <v>779</v>
      </c>
      <c r="P457" s="92"/>
      <c r="Q457" s="92"/>
      <c r="R457" s="92"/>
      <c r="S457" s="92"/>
      <c r="T457" s="92"/>
    </row>
    <row r="458" spans="2:20" ht="15" hidden="1" x14ac:dyDescent="0.25">
      <c r="B458" s="113" t="str">
        <f ca="1">Supporto!F356</f>
        <v>IfcPile</v>
      </c>
      <c r="C458" s="148" t="str">
        <f ca="1">Supporto!H356</f>
        <v>ElementoDatiQualitativi</v>
      </c>
      <c r="D458" s="148" t="str">
        <f ca="1">Supporto!K356</f>
        <v>Portante</v>
      </c>
      <c r="E458" s="125"/>
      <c r="F458" s="162"/>
      <c r="G458" s="110"/>
      <c r="H458" s="109"/>
      <c r="I458" s="109"/>
      <c r="J458" s="109"/>
      <c r="K458" s="109"/>
      <c r="L458" s="109"/>
      <c r="M458" s="109"/>
      <c r="N458" s="109" t="s">
        <v>779</v>
      </c>
      <c r="O458" s="109" t="s">
        <v>779</v>
      </c>
      <c r="P458" s="92"/>
      <c r="Q458" s="92"/>
      <c r="R458" s="92"/>
      <c r="S458" s="92"/>
      <c r="T458" s="92"/>
    </row>
    <row r="459" spans="2:20" ht="15" hidden="1" x14ac:dyDescent="0.25">
      <c r="B459" s="113" t="str">
        <f ca="1">Supporto!F357</f>
        <v>IfcPile</v>
      </c>
      <c r="C459" s="148" t="str">
        <f ca="1">Supporto!H357</f>
        <v>ElementoCodifica</v>
      </c>
      <c r="D459" s="148" t="str">
        <f ca="1">Supporto!K357</f>
        <v>ClasseElementoTecnico</v>
      </c>
      <c r="E459" s="125"/>
      <c r="F459" s="162"/>
      <c r="G459" s="110"/>
      <c r="H459" s="109"/>
      <c r="I459" s="109" t="s">
        <v>779</v>
      </c>
      <c r="J459" s="109"/>
      <c r="K459" s="109"/>
      <c r="L459" s="109"/>
      <c r="M459" s="109" t="s">
        <v>779</v>
      </c>
      <c r="N459" s="109" t="s">
        <v>779</v>
      </c>
      <c r="O459" s="109" t="s">
        <v>779</v>
      </c>
      <c r="P459" s="92"/>
      <c r="Q459" s="92"/>
      <c r="R459" s="92"/>
      <c r="S459" s="92"/>
      <c r="T459" s="92"/>
    </row>
    <row r="460" spans="2:20" ht="15" hidden="1" x14ac:dyDescent="0.25">
      <c r="B460" s="113" t="str">
        <f ca="1">Supporto!F358</f>
        <v>IfcPile</v>
      </c>
      <c r="C460" s="148" t="str">
        <f ca="1">Supporto!H358</f>
        <v>ElementoFase</v>
      </c>
      <c r="D460" s="148" t="str">
        <f ca="1">Supporto!K358</f>
        <v>Stato</v>
      </c>
      <c r="E460" s="125"/>
      <c r="F460" s="162"/>
      <c r="G460" s="110"/>
      <c r="H460" s="109"/>
      <c r="I460" s="109" t="s">
        <v>779</v>
      </c>
      <c r="J460" s="109"/>
      <c r="K460" s="109"/>
      <c r="L460" s="109"/>
      <c r="M460" s="109" t="s">
        <v>779</v>
      </c>
      <c r="N460" s="109" t="s">
        <v>779</v>
      </c>
      <c r="O460" s="109" t="s">
        <v>779</v>
      </c>
      <c r="P460" s="92"/>
      <c r="Q460" s="92"/>
      <c r="R460" s="92"/>
      <c r="S460" s="92"/>
      <c r="T460" s="92"/>
    </row>
    <row r="461" spans="2:20" ht="15" hidden="1" x14ac:dyDescent="0.25">
      <c r="B461" s="113" t="str">
        <f ca="1">Supporto!F359</f>
        <v>IfcPile</v>
      </c>
      <c r="C461" s="148" t="str">
        <f ca="1">Supporto!H359</f>
        <v>ElementoDocumenti</v>
      </c>
      <c r="D461" s="148" t="str">
        <f ca="1">Supporto!K359</f>
        <v>DB</v>
      </c>
      <c r="E461" s="125"/>
      <c r="F461" s="162"/>
      <c r="G461" s="110"/>
      <c r="H461" s="109" t="s">
        <v>779</v>
      </c>
      <c r="I461" s="109"/>
      <c r="J461" s="109"/>
      <c r="K461" s="109"/>
      <c r="L461" s="109"/>
      <c r="M461" s="109" t="s">
        <v>779</v>
      </c>
      <c r="N461" s="109" t="s">
        <v>779</v>
      </c>
      <c r="O461" s="109" t="s">
        <v>779</v>
      </c>
      <c r="P461" s="92"/>
      <c r="Q461" s="92"/>
      <c r="R461" s="92"/>
      <c r="S461" s="92"/>
      <c r="T461" s="92"/>
    </row>
    <row r="462" spans="2:20" ht="15" hidden="1" x14ac:dyDescent="0.25">
      <c r="B462" s="113" t="str">
        <f ca="1">Supporto!F360</f>
        <v>IfcPile</v>
      </c>
      <c r="C462" s="148" t="str">
        <f ca="1">Supporto!H360</f>
        <v>ElementoDocumenti</v>
      </c>
      <c r="D462" s="148" t="str">
        <f ca="1">Supporto!K360</f>
        <v>Collaudo</v>
      </c>
      <c r="E462" s="125"/>
      <c r="F462" s="162"/>
      <c r="G462" s="110"/>
      <c r="H462" s="109"/>
      <c r="I462" s="109"/>
      <c r="J462" s="109"/>
      <c r="K462" s="109"/>
      <c r="L462" s="109"/>
      <c r="M462" s="109"/>
      <c r="N462" s="109" t="s">
        <v>779</v>
      </c>
      <c r="O462" s="109" t="s">
        <v>779</v>
      </c>
      <c r="P462" s="92"/>
      <c r="Q462" s="92"/>
      <c r="R462" s="92"/>
      <c r="S462" s="92"/>
      <c r="T462" s="92"/>
    </row>
    <row r="463" spans="2:20" ht="15" hidden="1" x14ac:dyDescent="0.25">
      <c r="B463" s="115" t="str">
        <f ca="1">Supporto!F361</f>
        <v>IfcPile</v>
      </c>
      <c r="C463" s="149" t="str">
        <f ca="1">Supporto!H361</f>
        <v>ElementoDocumenti</v>
      </c>
      <c r="D463" s="149" t="str">
        <f ca="1">Supporto!K361</f>
        <v>Conformità</v>
      </c>
      <c r="E463" s="124"/>
      <c r="F463" s="163"/>
      <c r="G463" s="117"/>
      <c r="H463" s="116" t="s">
        <v>779</v>
      </c>
      <c r="I463" s="116"/>
      <c r="J463" s="116"/>
      <c r="K463" s="116"/>
      <c r="L463" s="116"/>
      <c r="M463" s="116" t="s">
        <v>779</v>
      </c>
      <c r="N463" s="116" t="s">
        <v>779</v>
      </c>
      <c r="O463" s="116" t="s">
        <v>779</v>
      </c>
      <c r="P463" s="92"/>
      <c r="Q463" s="92"/>
      <c r="R463" s="92"/>
      <c r="S463" s="92"/>
      <c r="T463" s="92"/>
    </row>
    <row r="464" spans="2:20" ht="15" hidden="1" x14ac:dyDescent="0.25">
      <c r="B464" s="113" t="str">
        <f ca="1">Supporto!F362</f>
        <v>fastener</v>
      </c>
      <c r="C464" s="148" t="str">
        <f ca="1">Supporto!H362</f>
        <v>ElementoDatiQualitativi</v>
      </c>
      <c r="D464" s="148" t="str">
        <f ca="1">Supporto!K362</f>
        <v>Portante</v>
      </c>
      <c r="E464" s="125"/>
      <c r="F464" s="162"/>
      <c r="G464" s="110"/>
      <c r="H464" s="109"/>
      <c r="I464" s="109"/>
      <c r="J464" s="109"/>
      <c r="K464" s="109"/>
      <c r="L464" s="109"/>
      <c r="M464" s="109"/>
      <c r="N464" s="109" t="s">
        <v>779</v>
      </c>
      <c r="O464" s="109" t="s">
        <v>779</v>
      </c>
      <c r="P464" s="92"/>
      <c r="Q464" s="92"/>
      <c r="R464" s="92"/>
      <c r="S464" s="92"/>
      <c r="T464" s="92"/>
    </row>
    <row r="465" spans="2:20" ht="15" hidden="1" x14ac:dyDescent="0.25">
      <c r="B465" s="113" t="str">
        <f ca="1">Supporto!F363</f>
        <v>fastener</v>
      </c>
      <c r="C465" s="148" t="str">
        <f ca="1">Supporto!H363</f>
        <v>ElementoCodifica</v>
      </c>
      <c r="D465" s="148" t="str">
        <f ca="1">Supporto!K363</f>
        <v>ClasseElementoTecnico</v>
      </c>
      <c r="E465" s="125"/>
      <c r="F465" s="162"/>
      <c r="G465" s="110"/>
      <c r="H465" s="109"/>
      <c r="I465" s="109" t="s">
        <v>779</v>
      </c>
      <c r="J465" s="109"/>
      <c r="K465" s="109"/>
      <c r="L465" s="109"/>
      <c r="M465" s="109" t="s">
        <v>779</v>
      </c>
      <c r="N465" s="109" t="s">
        <v>779</v>
      </c>
      <c r="O465" s="109" t="s">
        <v>779</v>
      </c>
      <c r="P465" s="92"/>
      <c r="Q465" s="92"/>
      <c r="R465" s="92"/>
      <c r="S465" s="92"/>
      <c r="T465" s="92"/>
    </row>
    <row r="466" spans="2:20" ht="15" hidden="1" x14ac:dyDescent="0.25">
      <c r="B466" s="113" t="str">
        <f ca="1">Supporto!F364</f>
        <v>fastener</v>
      </c>
      <c r="C466" s="148" t="str">
        <f ca="1">Supporto!H364</f>
        <v>ElementoFase</v>
      </c>
      <c r="D466" s="148" t="str">
        <f ca="1">Supporto!K364</f>
        <v>Stato</v>
      </c>
      <c r="E466" s="125"/>
      <c r="F466" s="162"/>
      <c r="G466" s="110"/>
      <c r="H466" s="109"/>
      <c r="I466" s="109" t="s">
        <v>779</v>
      </c>
      <c r="J466" s="109"/>
      <c r="K466" s="109"/>
      <c r="L466" s="109"/>
      <c r="M466" s="109" t="s">
        <v>779</v>
      </c>
      <c r="N466" s="109" t="s">
        <v>779</v>
      </c>
      <c r="O466" s="109" t="s">
        <v>779</v>
      </c>
      <c r="P466" s="92"/>
      <c r="Q466" s="92"/>
      <c r="R466" s="92"/>
      <c r="S466" s="92"/>
      <c r="T466" s="92"/>
    </row>
    <row r="467" spans="2:20" ht="15" hidden="1" x14ac:dyDescent="0.25">
      <c r="B467" s="113" t="str">
        <f ca="1">Supporto!F365</f>
        <v>fastener</v>
      </c>
      <c r="C467" s="148" t="str">
        <f ca="1">Supporto!H365</f>
        <v>ElementoDocumenti</v>
      </c>
      <c r="D467" s="148" t="str">
        <f ca="1">Supporto!K365</f>
        <v>DB</v>
      </c>
      <c r="E467" s="125"/>
      <c r="F467" s="162"/>
      <c r="G467" s="110"/>
      <c r="H467" s="109"/>
      <c r="I467" s="109"/>
      <c r="J467" s="109"/>
      <c r="K467" s="109"/>
      <c r="L467" s="109"/>
      <c r="M467" s="109"/>
      <c r="N467" s="109" t="s">
        <v>779</v>
      </c>
      <c r="O467" s="109" t="s">
        <v>779</v>
      </c>
      <c r="P467" s="92"/>
      <c r="Q467" s="92"/>
      <c r="R467" s="92"/>
      <c r="S467" s="92"/>
      <c r="T467" s="92"/>
    </row>
    <row r="468" spans="2:20" s="493" customFormat="1" ht="15" hidden="1" x14ac:dyDescent="0.25">
      <c r="B468" s="113" t="str">
        <f ca="1">Supporto!F366</f>
        <v>fastener</v>
      </c>
      <c r="C468" s="148" t="str">
        <f ca="1">Supporto!H366</f>
        <v>ElementoDocumenti</v>
      </c>
      <c r="D468" s="148" t="str">
        <f ca="1">Supporto!K366</f>
        <v>Collaudo</v>
      </c>
      <c r="E468" s="125"/>
      <c r="F468" s="162"/>
      <c r="G468" s="110"/>
      <c r="H468" s="109" t="s">
        <v>779</v>
      </c>
      <c r="I468" s="109"/>
      <c r="J468" s="109"/>
      <c r="K468" s="109"/>
      <c r="L468" s="109"/>
      <c r="M468" s="109"/>
      <c r="N468" s="109" t="s">
        <v>779</v>
      </c>
      <c r="O468" s="109" t="s">
        <v>779</v>
      </c>
      <c r="P468" s="92"/>
      <c r="Q468" s="92"/>
      <c r="R468" s="92"/>
      <c r="S468" s="92"/>
      <c r="T468" s="92"/>
    </row>
    <row r="469" spans="2:20" ht="15" hidden="1" x14ac:dyDescent="0.25">
      <c r="B469" s="115" t="str">
        <f ca="1">Supporto!F367</f>
        <v>fastener</v>
      </c>
      <c r="C469" s="149" t="str">
        <f ca="1">Supporto!H367</f>
        <v>ElementoDocumenti</v>
      </c>
      <c r="D469" s="149" t="str">
        <f ca="1">Supporto!K367</f>
        <v>Conformità</v>
      </c>
      <c r="E469" s="124"/>
      <c r="F469" s="163"/>
      <c r="G469" s="117"/>
      <c r="H469" s="116"/>
      <c r="I469" s="116"/>
      <c r="J469" s="116"/>
      <c r="K469" s="116"/>
      <c r="L469" s="116"/>
      <c r="M469" s="116"/>
      <c r="N469" s="116" t="s">
        <v>779</v>
      </c>
      <c r="O469" s="116" t="s">
        <v>779</v>
      </c>
      <c r="P469" s="92"/>
      <c r="Q469" s="92"/>
      <c r="R469" s="92"/>
      <c r="S469" s="92"/>
      <c r="T469" s="92"/>
    </row>
    <row r="470" spans="2:20" s="493" customFormat="1" ht="15" hidden="1" x14ac:dyDescent="0.25">
      <c r="B470" s="113" t="str">
        <f ca="1">Supporto!F368</f>
        <v>IfcDistributionControlElement</v>
      </c>
      <c r="C470" s="148" t="str">
        <f ca="1">Supporto!H368</f>
        <v>ElementoDatiAnagrafici</v>
      </c>
      <c r="D470" s="148" t="str">
        <f ca="1">Supporto!K368</f>
        <v>Numero_di_serie</v>
      </c>
      <c r="E470" s="125"/>
      <c r="F470" s="162"/>
      <c r="G470" s="110"/>
      <c r="H470" s="109" t="s">
        <v>779</v>
      </c>
      <c r="I470" s="109"/>
      <c r="J470" s="109"/>
      <c r="K470" s="109"/>
      <c r="L470" s="109"/>
      <c r="M470" s="109"/>
      <c r="N470" s="109" t="s">
        <v>779</v>
      </c>
      <c r="O470" s="109" t="s">
        <v>779</v>
      </c>
      <c r="P470" s="92"/>
      <c r="Q470" s="92"/>
      <c r="R470" s="92"/>
      <c r="S470" s="92"/>
      <c r="T470" s="92"/>
    </row>
    <row r="471" spans="2:20" ht="15" hidden="1" x14ac:dyDescent="0.25">
      <c r="B471" s="113" t="str">
        <f ca="1">Supporto!F369</f>
        <v>IfcDistributionControlElement</v>
      </c>
      <c r="C471" s="148" t="str">
        <f ca="1">Supporto!H369</f>
        <v>ElementoDatiAnagrafici</v>
      </c>
      <c r="D471" s="148" t="str">
        <f ca="1">Supporto!K369</f>
        <v>Fornitore</v>
      </c>
      <c r="E471" s="125"/>
      <c r="F471" s="162"/>
      <c r="G471" s="110"/>
      <c r="H471" s="109" t="s">
        <v>779</v>
      </c>
      <c r="I471" s="514"/>
      <c r="J471" s="109"/>
      <c r="K471" s="109"/>
      <c r="L471" s="109"/>
      <c r="M471" s="109"/>
      <c r="N471" s="109" t="s">
        <v>779</v>
      </c>
      <c r="O471" s="109" t="s">
        <v>779</v>
      </c>
      <c r="P471" s="92"/>
      <c r="Q471" s="92"/>
      <c r="R471" s="92"/>
      <c r="S471" s="92"/>
      <c r="T471" s="92"/>
    </row>
    <row r="472" spans="2:20" ht="15" x14ac:dyDescent="0.25">
      <c r="B472" s="113" t="str">
        <f ca="1">Supporto!F370</f>
        <v>IfcDistributionControlElement</v>
      </c>
      <c r="C472" s="148" t="str">
        <f ca="1">Supporto!H370</f>
        <v>ElementoDatiAnagrafici</v>
      </c>
      <c r="D472" s="148" t="str">
        <f ca="1">Supporto!K370</f>
        <v>Installatore</v>
      </c>
      <c r="E472" s="125"/>
      <c r="F472" s="162"/>
      <c r="G472" s="110"/>
      <c r="H472" s="109"/>
      <c r="I472" s="109" t="s">
        <v>779</v>
      </c>
      <c r="J472" s="109"/>
      <c r="K472" s="109" t="s">
        <v>779</v>
      </c>
      <c r="L472" s="109" t="s">
        <v>779</v>
      </c>
      <c r="M472" s="109" t="s">
        <v>779</v>
      </c>
      <c r="N472" s="109" t="s">
        <v>779</v>
      </c>
      <c r="O472" s="109" t="s">
        <v>779</v>
      </c>
      <c r="P472" s="92"/>
      <c r="Q472" s="92"/>
      <c r="R472" s="92"/>
      <c r="S472" s="92"/>
      <c r="T472" s="92"/>
    </row>
    <row r="473" spans="2:20" ht="15" hidden="1" x14ac:dyDescent="0.25">
      <c r="B473" s="113" t="str">
        <f ca="1">Supporto!F371</f>
        <v>IfcDistributionControlElement</v>
      </c>
      <c r="C473" s="148" t="str">
        <f ca="1">Supporto!H371</f>
        <v>ElementoDatiAnagrafici</v>
      </c>
      <c r="D473" s="148" t="str">
        <f ca="1">Supporto!K371</f>
        <v>Descrizione</v>
      </c>
      <c r="E473" s="125"/>
      <c r="F473" s="162"/>
      <c r="G473" s="110"/>
      <c r="H473" s="109"/>
      <c r="I473" s="109"/>
      <c r="J473" s="109"/>
      <c r="K473" s="109"/>
      <c r="L473" s="109"/>
      <c r="M473" s="109"/>
      <c r="N473" s="109" t="s">
        <v>779</v>
      </c>
      <c r="O473" s="109" t="s">
        <v>779</v>
      </c>
      <c r="P473" s="92"/>
      <c r="Q473" s="92"/>
      <c r="R473" s="92"/>
      <c r="S473" s="92"/>
      <c r="T473" s="92"/>
    </row>
    <row r="474" spans="2:20" ht="15" hidden="1" x14ac:dyDescent="0.25">
      <c r="B474" s="113" t="str">
        <f ca="1">Supporto!F372</f>
        <v>IfcDistributionControlElement</v>
      </c>
      <c r="C474" s="148" t="str">
        <f ca="1">Supporto!H372</f>
        <v>ElementoDatiAnagrafici</v>
      </c>
      <c r="D474" s="148" t="str">
        <f ca="1">Supporto!K372</f>
        <v>Modello</v>
      </c>
      <c r="E474" s="125"/>
      <c r="F474" s="162"/>
      <c r="G474" s="110"/>
      <c r="H474" s="109"/>
      <c r="I474" s="109"/>
      <c r="J474" s="109"/>
      <c r="K474" s="109"/>
      <c r="L474" s="109"/>
      <c r="M474" s="109"/>
      <c r="N474" s="109" t="s">
        <v>779</v>
      </c>
      <c r="O474" s="109" t="s">
        <v>779</v>
      </c>
      <c r="P474" s="92"/>
      <c r="Q474" s="92"/>
      <c r="R474" s="92"/>
      <c r="S474" s="92"/>
      <c r="T474" s="92"/>
    </row>
    <row r="475" spans="2:20" ht="15" hidden="1" x14ac:dyDescent="0.25">
      <c r="B475" s="113" t="str">
        <f ca="1">Supporto!F373</f>
        <v>IfcDistributionControlElement</v>
      </c>
      <c r="C475" s="148" t="str">
        <f ca="1">Supporto!H373</f>
        <v>ElementoDatiAnagrafici</v>
      </c>
      <c r="D475" s="148" t="str">
        <f ca="1">Supporto!K373</f>
        <v>Produttore</v>
      </c>
      <c r="E475" s="125"/>
      <c r="F475" s="162"/>
      <c r="G475" s="110"/>
      <c r="H475" s="109"/>
      <c r="I475" s="109"/>
      <c r="J475" s="109"/>
      <c r="K475" s="109"/>
      <c r="L475" s="109"/>
      <c r="M475" s="109"/>
      <c r="N475" s="109" t="s">
        <v>779</v>
      </c>
      <c r="O475" s="109" t="s">
        <v>779</v>
      </c>
      <c r="P475" s="92"/>
      <c r="Q475" s="92"/>
      <c r="R475" s="92"/>
      <c r="S475" s="92"/>
      <c r="T475" s="92"/>
    </row>
    <row r="476" spans="2:20" ht="15" x14ac:dyDescent="0.25">
      <c r="B476" s="113" t="str">
        <f ca="1">Supporto!F374</f>
        <v>IfcDistributionControlElement</v>
      </c>
      <c r="C476" s="148" t="str">
        <f ca="1">Supporto!H374</f>
        <v>ElementoCodifica</v>
      </c>
      <c r="D476" s="148" t="str">
        <f ca="1">Supporto!K374</f>
        <v>ClasseElementoTecnico</v>
      </c>
      <c r="E476" s="125"/>
      <c r="F476" s="162"/>
      <c r="G476" s="110"/>
      <c r="H476" s="109"/>
      <c r="I476" s="109" t="s">
        <v>779</v>
      </c>
      <c r="J476" s="109"/>
      <c r="K476" s="109" t="s">
        <v>779</v>
      </c>
      <c r="L476" s="109" t="s">
        <v>779</v>
      </c>
      <c r="M476" s="109" t="s">
        <v>779</v>
      </c>
      <c r="N476" s="109" t="s">
        <v>779</v>
      </c>
      <c r="O476" s="109" t="s">
        <v>779</v>
      </c>
      <c r="P476" s="92"/>
      <c r="Q476" s="92"/>
      <c r="R476" s="92"/>
      <c r="S476" s="92"/>
      <c r="T476" s="92"/>
    </row>
    <row r="477" spans="2:20" ht="15" x14ac:dyDescent="0.25">
      <c r="B477" s="113" t="str">
        <f ca="1">Supporto!F375</f>
        <v>IfcDistributionControlElement</v>
      </c>
      <c r="C477" s="148" t="str">
        <f ca="1">Supporto!H375</f>
        <v>ElementoFase</v>
      </c>
      <c r="D477" s="148" t="str">
        <f ca="1">Supporto!K375</f>
        <v>Stato</v>
      </c>
      <c r="E477" s="125"/>
      <c r="F477" s="162"/>
      <c r="G477" s="110"/>
      <c r="H477" s="109"/>
      <c r="I477" s="109" t="s">
        <v>779</v>
      </c>
      <c r="J477" s="109"/>
      <c r="K477" s="109" t="s">
        <v>779</v>
      </c>
      <c r="L477" s="109" t="s">
        <v>779</v>
      </c>
      <c r="M477" s="109" t="s">
        <v>779</v>
      </c>
      <c r="N477" s="109" t="s">
        <v>779</v>
      </c>
      <c r="O477" s="109" t="s">
        <v>779</v>
      </c>
      <c r="P477" s="92"/>
      <c r="Q477" s="92"/>
      <c r="R477" s="92"/>
      <c r="S477" s="92"/>
      <c r="T477" s="92"/>
    </row>
    <row r="478" spans="2:20" ht="15" x14ac:dyDescent="0.25">
      <c r="B478" s="113" t="str">
        <f ca="1">Supporto!F376</f>
        <v>IfcDistributionControlElement</v>
      </c>
      <c r="C478" s="148" t="str">
        <f ca="1">Supporto!H376</f>
        <v>ElementoDocumenti</v>
      </c>
      <c r="D478" s="148" t="str">
        <f ca="1">Supporto!K376</f>
        <v>MUM</v>
      </c>
      <c r="E478" s="125"/>
      <c r="F478" s="162"/>
      <c r="G478" s="110"/>
      <c r="H478" s="109"/>
      <c r="I478" s="109" t="s">
        <v>779</v>
      </c>
      <c r="J478" s="109"/>
      <c r="K478" s="109" t="s">
        <v>779</v>
      </c>
      <c r="L478" s="109" t="s">
        <v>779</v>
      </c>
      <c r="M478" s="109" t="s">
        <v>779</v>
      </c>
      <c r="N478" s="109" t="s">
        <v>779</v>
      </c>
      <c r="O478" s="109" t="s">
        <v>779</v>
      </c>
      <c r="P478" s="92"/>
      <c r="Q478" s="92"/>
      <c r="R478" s="92"/>
      <c r="S478" s="92"/>
      <c r="T478" s="92"/>
    </row>
    <row r="479" spans="2:20" ht="15" x14ac:dyDescent="0.25">
      <c r="B479" s="113" t="str">
        <f ca="1">Supporto!F377</f>
        <v>IfcDistributionControlElement</v>
      </c>
      <c r="C479" s="148" t="str">
        <f ca="1">Supporto!H377</f>
        <v>ElementoDocumenti</v>
      </c>
      <c r="D479" s="148" t="str">
        <f ca="1">Supporto!K377</f>
        <v>SchedaTecnica</v>
      </c>
      <c r="E479" s="125"/>
      <c r="F479" s="162"/>
      <c r="G479" s="110"/>
      <c r="H479" s="109"/>
      <c r="I479" s="109" t="s">
        <v>779</v>
      </c>
      <c r="J479" s="109"/>
      <c r="K479" s="109"/>
      <c r="L479" s="109" t="s">
        <v>779</v>
      </c>
      <c r="M479" s="109" t="s">
        <v>779</v>
      </c>
      <c r="N479" s="109" t="s">
        <v>779</v>
      </c>
      <c r="O479" s="109" t="s">
        <v>779</v>
      </c>
      <c r="P479" s="92"/>
      <c r="Q479" s="92"/>
      <c r="R479" s="92"/>
      <c r="S479" s="92"/>
      <c r="T479" s="92"/>
    </row>
    <row r="480" spans="2:20" ht="15" hidden="1" x14ac:dyDescent="0.25">
      <c r="B480" s="113" t="str">
        <f ca="1">Supporto!F378</f>
        <v>IfcDistributionControlElement</v>
      </c>
      <c r="C480" s="148" t="str">
        <f ca="1">Supporto!H378</f>
        <v>ElementoDocumenti</v>
      </c>
      <c r="D480" s="148" t="str">
        <f ca="1">Supporto!K378</f>
        <v>Website</v>
      </c>
      <c r="E480" s="125"/>
      <c r="F480" s="162"/>
      <c r="G480" s="110"/>
      <c r="H480" s="109"/>
      <c r="I480" s="109" t="s">
        <v>779</v>
      </c>
      <c r="J480" s="109"/>
      <c r="K480" s="109"/>
      <c r="L480" s="109"/>
      <c r="M480" s="109" t="s">
        <v>779</v>
      </c>
      <c r="N480" s="109" t="s">
        <v>779</v>
      </c>
      <c r="O480" s="109" t="s">
        <v>779</v>
      </c>
      <c r="P480" s="92"/>
      <c r="Q480" s="92"/>
      <c r="R480" s="92"/>
      <c r="S480" s="92"/>
      <c r="T480" s="92"/>
    </row>
    <row r="481" spans="2:20" ht="15" x14ac:dyDescent="0.25">
      <c r="B481" s="113" t="str">
        <f ca="1">Supporto!F379</f>
        <v>IfcDistributionControlElement</v>
      </c>
      <c r="C481" s="148" t="str">
        <f ca="1">Supporto!H379</f>
        <v>ElementoDocumenti</v>
      </c>
      <c r="D481" s="148" t="str">
        <f ca="1">Supporto!K379</f>
        <v>DB</v>
      </c>
      <c r="E481" s="125"/>
      <c r="F481" s="162"/>
      <c r="G481" s="110"/>
      <c r="H481" s="109"/>
      <c r="I481" s="109" t="s">
        <v>779</v>
      </c>
      <c r="J481" s="109"/>
      <c r="K481" s="109" t="s">
        <v>779</v>
      </c>
      <c r="L481" s="109" t="s">
        <v>779</v>
      </c>
      <c r="M481" s="109" t="s">
        <v>779</v>
      </c>
      <c r="N481" s="109" t="s">
        <v>779</v>
      </c>
      <c r="O481" s="109" t="s">
        <v>779</v>
      </c>
      <c r="P481" s="92"/>
      <c r="Q481" s="92"/>
      <c r="R481" s="92"/>
      <c r="S481" s="92"/>
      <c r="T481" s="92"/>
    </row>
    <row r="482" spans="2:20" ht="15" hidden="1" x14ac:dyDescent="0.25">
      <c r="B482" s="113" t="str">
        <f ca="1">Supporto!F380</f>
        <v>IfcDistributionControlElement</v>
      </c>
      <c r="C482" s="148" t="str">
        <f ca="1">Supporto!H380</f>
        <v>ElementoDocumenti</v>
      </c>
      <c r="D482" s="148" t="str">
        <f ca="1">Supporto!K380</f>
        <v>CertProd</v>
      </c>
      <c r="E482" s="125"/>
      <c r="F482" s="162"/>
      <c r="G482" s="110"/>
      <c r="H482" s="109"/>
      <c r="I482" s="109"/>
      <c r="J482" s="109"/>
      <c r="K482" s="109"/>
      <c r="L482" s="109"/>
      <c r="M482" s="109"/>
      <c r="N482" s="109" t="s">
        <v>779</v>
      </c>
      <c r="O482" s="109" t="s">
        <v>779</v>
      </c>
      <c r="P482" s="92"/>
      <c r="Q482" s="92"/>
      <c r="R482" s="92"/>
      <c r="S482" s="92"/>
      <c r="T482" s="92"/>
    </row>
    <row r="483" spans="2:20" ht="15" x14ac:dyDescent="0.25">
      <c r="B483" s="113" t="str">
        <f ca="1">Supporto!F381</f>
        <v>IfcDistributionControlElement</v>
      </c>
      <c r="C483" s="148" t="str">
        <f ca="1">Supporto!H381</f>
        <v>ElementoDocumenti</v>
      </c>
      <c r="D483" s="148" t="str">
        <f ca="1">Supporto!K381</f>
        <v>SertSupl</v>
      </c>
      <c r="E483" s="125"/>
      <c r="F483" s="162"/>
      <c r="G483" s="110"/>
      <c r="H483" s="109" t="s">
        <v>779</v>
      </c>
      <c r="I483" s="109"/>
      <c r="J483" s="109"/>
      <c r="K483" s="109"/>
      <c r="L483" s="109" t="s">
        <v>779</v>
      </c>
      <c r="M483" s="109" t="s">
        <v>779</v>
      </c>
      <c r="N483" s="109" t="s">
        <v>779</v>
      </c>
      <c r="O483" s="109" t="s">
        <v>779</v>
      </c>
      <c r="P483" s="92"/>
      <c r="Q483" s="92"/>
      <c r="R483" s="92"/>
      <c r="S483" s="92"/>
      <c r="T483" s="92"/>
    </row>
    <row r="484" spans="2:20" ht="15" hidden="1" x14ac:dyDescent="0.25">
      <c r="B484" s="113" t="str">
        <f ca="1">Supporto!F382</f>
        <v>IfcDistributionControlElement</v>
      </c>
      <c r="C484" s="148" t="str">
        <f ca="1">Supporto!H382</f>
        <v>ElementoDocumenti</v>
      </c>
      <c r="D484" s="148" t="str">
        <f ca="1">Supporto!K382</f>
        <v>CertOmo</v>
      </c>
      <c r="E484" s="125"/>
      <c r="F484" s="162"/>
      <c r="G484" s="110"/>
      <c r="H484" s="109" t="s">
        <v>779</v>
      </c>
      <c r="I484" s="109"/>
      <c r="J484" s="109"/>
      <c r="K484" s="109"/>
      <c r="L484" s="109"/>
      <c r="M484" s="109" t="s">
        <v>779</v>
      </c>
      <c r="N484" s="109" t="s">
        <v>779</v>
      </c>
      <c r="O484" s="109" t="s">
        <v>779</v>
      </c>
      <c r="P484" s="92"/>
      <c r="Q484" s="92"/>
      <c r="R484" s="92"/>
      <c r="S484" s="92"/>
      <c r="T484" s="92"/>
    </row>
    <row r="485" spans="2:20" ht="15" hidden="1" x14ac:dyDescent="0.25">
      <c r="B485" s="113" t="str">
        <f ca="1">Supporto!F383</f>
        <v>IfcDistributionControlElement</v>
      </c>
      <c r="C485" s="148" t="str">
        <f ca="1">Supporto!H383</f>
        <v>ElementoDocumenti</v>
      </c>
      <c r="D485" s="148" t="str">
        <f ca="1">Supporto!K383</f>
        <v>SchedaMontaggio</v>
      </c>
      <c r="E485" s="125"/>
      <c r="F485" s="162"/>
      <c r="G485" s="110"/>
      <c r="H485" s="109"/>
      <c r="I485" s="109"/>
      <c r="J485" s="109"/>
      <c r="K485" s="109"/>
      <c r="L485" s="109"/>
      <c r="M485" s="109"/>
      <c r="N485" s="109" t="s">
        <v>779</v>
      </c>
      <c r="O485" s="109" t="s">
        <v>779</v>
      </c>
      <c r="P485" s="92"/>
      <c r="Q485" s="92"/>
      <c r="R485" s="92"/>
      <c r="S485" s="92"/>
      <c r="T485" s="92"/>
    </row>
    <row r="486" spans="2:20" ht="15" hidden="1" x14ac:dyDescent="0.25">
      <c r="B486" s="113" t="str">
        <f ca="1">Supporto!F384</f>
        <v>IfcDistributionControlElement</v>
      </c>
      <c r="C486" s="148" t="str">
        <f ca="1">Supporto!H384</f>
        <v>ElementoDocumenti</v>
      </c>
      <c r="D486" s="148" t="str">
        <f ca="1">Supporto!K384</f>
        <v>Installazione</v>
      </c>
      <c r="E486" s="125"/>
      <c r="F486" s="162"/>
      <c r="G486" s="110"/>
      <c r="H486" s="109" t="s">
        <v>779</v>
      </c>
      <c r="I486" s="109"/>
      <c r="J486" s="109"/>
      <c r="K486" s="109"/>
      <c r="L486" s="109"/>
      <c r="M486" s="109" t="s">
        <v>779</v>
      </c>
      <c r="N486" s="109" t="s">
        <v>779</v>
      </c>
      <c r="O486" s="109" t="s">
        <v>779</v>
      </c>
      <c r="P486" s="92"/>
      <c r="Q486" s="92"/>
      <c r="R486" s="92"/>
      <c r="S486" s="92"/>
      <c r="T486" s="92"/>
    </row>
    <row r="487" spans="2:20" ht="15" hidden="1" x14ac:dyDescent="0.25">
      <c r="B487" s="113" t="str">
        <f ca="1">Supporto!F385</f>
        <v>IfcDistributionControlElement</v>
      </c>
      <c r="C487" s="148" t="str">
        <f ca="1">Supporto!H385</f>
        <v>ElementoDocumenti</v>
      </c>
      <c r="D487" s="148" t="str">
        <f ca="1">Supporto!K385</f>
        <v>MatSupp</v>
      </c>
      <c r="E487" s="125"/>
      <c r="F487" s="162"/>
      <c r="G487" s="110"/>
      <c r="H487" s="109"/>
      <c r="I487" s="109"/>
      <c r="J487" s="109"/>
      <c r="K487" s="109"/>
      <c r="L487" s="109"/>
      <c r="M487" s="109"/>
      <c r="N487" s="109" t="s">
        <v>779</v>
      </c>
      <c r="O487" s="109" t="s">
        <v>779</v>
      </c>
      <c r="P487" s="92"/>
      <c r="Q487" s="92"/>
      <c r="R487" s="92"/>
      <c r="S487" s="92"/>
      <c r="T487" s="92"/>
    </row>
    <row r="488" spans="2:20" ht="15" hidden="1" x14ac:dyDescent="0.25">
      <c r="B488" s="113" t="str">
        <f ca="1">Supporto!F386</f>
        <v>IfcDistributionControlElement</v>
      </c>
      <c r="C488" s="148" t="str">
        <f ca="1">Supporto!H386</f>
        <v>ElementoDocumenti</v>
      </c>
      <c r="D488" s="148" t="str">
        <f ca="1">Supporto!K386</f>
        <v>Collaudo</v>
      </c>
      <c r="E488" s="125"/>
      <c r="F488" s="162"/>
      <c r="G488" s="110"/>
      <c r="H488" s="109" t="s">
        <v>779</v>
      </c>
      <c r="I488" s="109"/>
      <c r="J488" s="109"/>
      <c r="K488" s="109"/>
      <c r="L488" s="109"/>
      <c r="M488" s="109" t="s">
        <v>779</v>
      </c>
      <c r="N488" s="109" t="s">
        <v>779</v>
      </c>
      <c r="O488" s="109" t="s">
        <v>779</v>
      </c>
      <c r="P488" s="92"/>
      <c r="Q488" s="92"/>
      <c r="R488" s="92"/>
      <c r="S488" s="92"/>
      <c r="T488" s="92"/>
    </row>
    <row r="489" spans="2:20" s="493" customFormat="1" ht="15" hidden="1" x14ac:dyDescent="0.25">
      <c r="B489" s="115" t="str">
        <f ca="1">Supporto!F387</f>
        <v>IfcDistributionControlElement</v>
      </c>
      <c r="C489" s="149" t="str">
        <f ca="1">Supporto!H387</f>
        <v>ElementoDocumenti</v>
      </c>
      <c r="D489" s="149" t="str">
        <f ca="1">Supporto!K387</f>
        <v>Conformità</v>
      </c>
      <c r="E489" s="124"/>
      <c r="F489" s="163"/>
      <c r="G489" s="117"/>
      <c r="H489" s="116"/>
      <c r="I489" s="116"/>
      <c r="J489" s="116"/>
      <c r="K489" s="116"/>
      <c r="L489" s="116"/>
      <c r="M489" s="116"/>
      <c r="N489" s="116" t="s">
        <v>779</v>
      </c>
      <c r="O489" s="116" t="s">
        <v>779</v>
      </c>
      <c r="P489" s="92"/>
      <c r="Q489" s="92"/>
      <c r="R489" s="92"/>
      <c r="S489" s="92"/>
      <c r="T489" s="92"/>
    </row>
    <row r="490" spans="2:20" ht="15" x14ac:dyDescent="0.25">
      <c r="B490" s="113" t="str">
        <f ca="1">Supporto!F388</f>
        <v>IfcDistributionChamberElement</v>
      </c>
      <c r="C490" s="148" t="str">
        <f ca="1">Supporto!H388</f>
        <v>ElementoCodifica</v>
      </c>
      <c r="D490" s="148" t="str">
        <f ca="1">Supporto!K388</f>
        <v>ClasseElementoTecnico</v>
      </c>
      <c r="E490" s="125"/>
      <c r="F490" s="162"/>
      <c r="G490" s="110"/>
      <c r="H490" s="109"/>
      <c r="I490" s="109" t="s">
        <v>779</v>
      </c>
      <c r="J490" s="109"/>
      <c r="K490" s="109" t="s">
        <v>779</v>
      </c>
      <c r="L490" s="109" t="s">
        <v>779</v>
      </c>
      <c r="M490" s="109" t="s">
        <v>779</v>
      </c>
      <c r="N490" s="109" t="s">
        <v>779</v>
      </c>
      <c r="O490" s="109" t="s">
        <v>779</v>
      </c>
      <c r="P490" s="92"/>
      <c r="Q490" s="92"/>
      <c r="R490" s="92"/>
      <c r="S490" s="92"/>
      <c r="T490" s="92"/>
    </row>
    <row r="491" spans="2:20" ht="15" x14ac:dyDescent="0.25">
      <c r="B491" s="113" t="str">
        <f ca="1">Supporto!F389</f>
        <v>IfcDistributionChamberElement</v>
      </c>
      <c r="C491" s="148" t="str">
        <f ca="1">Supporto!H389</f>
        <v>ElementoFase</v>
      </c>
      <c r="D491" s="148" t="str">
        <f ca="1">Supporto!K389</f>
        <v>Stato</v>
      </c>
      <c r="E491" s="125"/>
      <c r="F491" s="162"/>
      <c r="G491" s="110"/>
      <c r="H491" s="109"/>
      <c r="I491" s="109" t="s">
        <v>779</v>
      </c>
      <c r="J491" s="109"/>
      <c r="K491" s="109" t="s">
        <v>779</v>
      </c>
      <c r="L491" s="109" t="s">
        <v>779</v>
      </c>
      <c r="M491" s="109" t="s">
        <v>779</v>
      </c>
      <c r="N491" s="109" t="s">
        <v>779</v>
      </c>
      <c r="O491" s="109" t="s">
        <v>779</v>
      </c>
      <c r="P491" s="92"/>
      <c r="Q491" s="92"/>
      <c r="R491" s="92"/>
      <c r="S491" s="92"/>
      <c r="T491" s="92"/>
    </row>
    <row r="492" spans="2:20" ht="15" hidden="1" x14ac:dyDescent="0.25">
      <c r="B492" s="115" t="str">
        <f ca="1">Supporto!F390</f>
        <v>IfcDistributionChamberElement</v>
      </c>
      <c r="C492" s="149" t="str">
        <f ca="1">Supporto!H390</f>
        <v>ElementoDocumenti</v>
      </c>
      <c r="D492" s="149" t="str">
        <f ca="1">Supporto!K390</f>
        <v>DB</v>
      </c>
      <c r="E492" s="124"/>
      <c r="F492" s="163"/>
      <c r="G492" s="117"/>
      <c r="H492" s="116"/>
      <c r="I492" s="116"/>
      <c r="J492" s="116"/>
      <c r="K492" s="116"/>
      <c r="L492" s="116"/>
      <c r="M492" s="116"/>
      <c r="N492" s="116" t="s">
        <v>779</v>
      </c>
      <c r="O492" s="116" t="s">
        <v>779</v>
      </c>
      <c r="P492" s="92"/>
      <c r="Q492" s="92"/>
      <c r="R492" s="92"/>
      <c r="S492" s="92"/>
      <c r="T492" s="92"/>
    </row>
    <row r="493" spans="2:20" ht="15" hidden="1" x14ac:dyDescent="0.25">
      <c r="B493" s="113" t="str">
        <f ca="1">Supporto!F391</f>
        <v>IfcEnergyConversionDevice</v>
      </c>
      <c r="C493" s="148" t="str">
        <f ca="1">Supporto!H391</f>
        <v>ElementoDatiAnagrafici</v>
      </c>
      <c r="D493" s="148" t="str">
        <f ca="1">Supporto!K391</f>
        <v>Numero_di_serie</v>
      </c>
      <c r="E493" s="125"/>
      <c r="F493" s="162"/>
      <c r="G493" s="110"/>
      <c r="H493" s="109" t="s">
        <v>779</v>
      </c>
      <c r="I493" s="109"/>
      <c r="J493" s="109"/>
      <c r="K493" s="109"/>
      <c r="L493" s="109"/>
      <c r="M493" s="109"/>
      <c r="N493" s="109" t="s">
        <v>779</v>
      </c>
      <c r="O493" s="109" t="s">
        <v>779</v>
      </c>
      <c r="P493" s="92"/>
      <c r="Q493" s="92"/>
      <c r="R493" s="92"/>
      <c r="S493" s="92"/>
      <c r="T493" s="92"/>
    </row>
    <row r="494" spans="2:20" ht="15" hidden="1" x14ac:dyDescent="0.25">
      <c r="B494" s="113" t="str">
        <f ca="1">Supporto!F392</f>
        <v>IfcEnergyConversionDevice</v>
      </c>
      <c r="C494" s="148" t="str">
        <f ca="1">Supporto!H392</f>
        <v>ElementoDatiAnagrafici</v>
      </c>
      <c r="D494" s="148" t="str">
        <f ca="1">Supporto!K392</f>
        <v>Fornitore</v>
      </c>
      <c r="E494" s="125"/>
      <c r="F494" s="162"/>
      <c r="G494" s="110"/>
      <c r="H494" s="109" t="s">
        <v>779</v>
      </c>
      <c r="I494" s="514"/>
      <c r="J494" s="109"/>
      <c r="K494" s="109"/>
      <c r="L494" s="109"/>
      <c r="M494" s="109"/>
      <c r="N494" s="109" t="s">
        <v>779</v>
      </c>
      <c r="O494" s="109" t="s">
        <v>779</v>
      </c>
      <c r="P494" s="92"/>
      <c r="Q494" s="92"/>
      <c r="R494" s="92"/>
      <c r="S494" s="92"/>
      <c r="T494" s="92"/>
    </row>
    <row r="495" spans="2:20" ht="15" hidden="1" x14ac:dyDescent="0.25">
      <c r="B495" s="113" t="str">
        <f ca="1">Supporto!F393</f>
        <v>IfcEnergyConversionDevice</v>
      </c>
      <c r="C495" s="148" t="str">
        <f ca="1">Supporto!H393</f>
        <v>ElementoDatiAnagrafici</v>
      </c>
      <c r="D495" s="148" t="str">
        <f ca="1">Supporto!K393</f>
        <v>Installatore</v>
      </c>
      <c r="E495" s="125"/>
      <c r="F495" s="162"/>
      <c r="G495" s="110"/>
      <c r="H495" s="109"/>
      <c r="I495" s="109"/>
      <c r="J495" s="109"/>
      <c r="K495" s="109"/>
      <c r="L495" s="109"/>
      <c r="M495" s="109"/>
      <c r="N495" s="109" t="s">
        <v>779</v>
      </c>
      <c r="O495" s="109" t="s">
        <v>779</v>
      </c>
      <c r="P495" s="92"/>
      <c r="Q495" s="92"/>
      <c r="R495" s="92"/>
      <c r="S495" s="92"/>
      <c r="T495" s="92"/>
    </row>
    <row r="496" spans="2:20" ht="15" hidden="1" x14ac:dyDescent="0.25">
      <c r="B496" s="113" t="str">
        <f ca="1">Supporto!F394</f>
        <v>IfcEnergyConversionDevice</v>
      </c>
      <c r="C496" s="148" t="str">
        <f ca="1">Supporto!H394</f>
        <v>ElementoDatiAnagrafici</v>
      </c>
      <c r="D496" s="148" t="str">
        <f ca="1">Supporto!K394</f>
        <v>Descrizione</v>
      </c>
      <c r="E496" s="125"/>
      <c r="F496" s="162"/>
      <c r="G496" s="110"/>
      <c r="H496" s="109"/>
      <c r="I496" s="109"/>
      <c r="J496" s="109"/>
      <c r="K496" s="109"/>
      <c r="L496" s="109"/>
      <c r="M496" s="109"/>
      <c r="N496" s="109" t="s">
        <v>779</v>
      </c>
      <c r="O496" s="109" t="s">
        <v>779</v>
      </c>
      <c r="P496" s="92"/>
      <c r="Q496" s="92"/>
      <c r="R496" s="92"/>
      <c r="S496" s="92"/>
      <c r="T496" s="92"/>
    </row>
    <row r="497" spans="2:20" ht="15" hidden="1" x14ac:dyDescent="0.25">
      <c r="B497" s="113" t="str">
        <f ca="1">Supporto!F395</f>
        <v>IfcEnergyConversionDevice</v>
      </c>
      <c r="C497" s="148" t="str">
        <f ca="1">Supporto!H395</f>
        <v>ElementoDatiAnagrafici</v>
      </c>
      <c r="D497" s="148" t="str">
        <f ca="1">Supporto!K395</f>
        <v>Modello</v>
      </c>
      <c r="E497" s="125"/>
      <c r="F497" s="162"/>
      <c r="G497" s="110"/>
      <c r="H497" s="109"/>
      <c r="I497" s="109"/>
      <c r="J497" s="109"/>
      <c r="K497" s="109"/>
      <c r="L497" s="109"/>
      <c r="M497" s="109"/>
      <c r="N497" s="109" t="s">
        <v>779</v>
      </c>
      <c r="O497" s="109" t="s">
        <v>779</v>
      </c>
      <c r="P497" s="92"/>
      <c r="Q497" s="92"/>
      <c r="R497" s="92"/>
      <c r="S497" s="92"/>
      <c r="T497" s="92"/>
    </row>
    <row r="498" spans="2:20" ht="15" x14ac:dyDescent="0.25">
      <c r="B498" s="113" t="str">
        <f ca="1">Supporto!F396</f>
        <v>IfcEnergyConversionDevice</v>
      </c>
      <c r="C498" s="148" t="str">
        <f ca="1">Supporto!H396</f>
        <v>ElementoDatiAnagrafici</v>
      </c>
      <c r="D498" s="148" t="str">
        <f ca="1">Supporto!K396</f>
        <v>Produttore</v>
      </c>
      <c r="E498" s="125"/>
      <c r="F498" s="162"/>
      <c r="G498" s="110"/>
      <c r="H498" s="109"/>
      <c r="I498" s="109" t="s">
        <v>779</v>
      </c>
      <c r="J498" s="109"/>
      <c r="K498" s="109" t="s">
        <v>779</v>
      </c>
      <c r="L498" s="109" t="s">
        <v>779</v>
      </c>
      <c r="M498" s="109" t="s">
        <v>779</v>
      </c>
      <c r="N498" s="109" t="s">
        <v>779</v>
      </c>
      <c r="O498" s="109" t="s">
        <v>779</v>
      </c>
      <c r="P498" s="92"/>
      <c r="Q498" s="92"/>
      <c r="R498" s="92"/>
      <c r="S498" s="92"/>
      <c r="T498" s="92"/>
    </row>
    <row r="499" spans="2:20" ht="15" x14ac:dyDescent="0.25">
      <c r="B499" s="113" t="str">
        <f ca="1">Supporto!F397</f>
        <v>IfcEnergyConversionDevice</v>
      </c>
      <c r="C499" s="148" t="str">
        <f ca="1">Supporto!H397</f>
        <v>ElementoCodifica</v>
      </c>
      <c r="D499" s="148" t="str">
        <f ca="1">Supporto!K397</f>
        <v>ClasseElementoTecnico</v>
      </c>
      <c r="E499" s="125"/>
      <c r="F499" s="162"/>
      <c r="G499" s="110"/>
      <c r="H499" s="109"/>
      <c r="I499" s="109" t="s">
        <v>779</v>
      </c>
      <c r="J499" s="109"/>
      <c r="K499" s="109"/>
      <c r="L499" s="109" t="s">
        <v>779</v>
      </c>
      <c r="M499" s="109" t="s">
        <v>779</v>
      </c>
      <c r="N499" s="109" t="s">
        <v>779</v>
      </c>
      <c r="O499" s="109" t="s">
        <v>779</v>
      </c>
      <c r="P499" s="92"/>
      <c r="Q499" s="92"/>
      <c r="R499" s="92"/>
      <c r="S499" s="92"/>
      <c r="T499" s="92"/>
    </row>
    <row r="500" spans="2:20" ht="15" x14ac:dyDescent="0.25">
      <c r="B500" s="113" t="str">
        <f ca="1">Supporto!F398</f>
        <v>IfcEnergyConversionDevice</v>
      </c>
      <c r="C500" s="148" t="str">
        <f ca="1">Supporto!H398</f>
        <v>ElementoFase</v>
      </c>
      <c r="D500" s="148" t="str">
        <f ca="1">Supporto!K398</f>
        <v>Stato</v>
      </c>
      <c r="E500" s="125"/>
      <c r="F500" s="162"/>
      <c r="G500" s="110"/>
      <c r="H500" s="109"/>
      <c r="I500" s="109" t="s">
        <v>779</v>
      </c>
      <c r="J500" s="109"/>
      <c r="K500" s="109"/>
      <c r="L500" s="109" t="s">
        <v>779</v>
      </c>
      <c r="M500" s="109" t="s">
        <v>779</v>
      </c>
      <c r="N500" s="109" t="s">
        <v>779</v>
      </c>
      <c r="O500" s="109" t="s">
        <v>779</v>
      </c>
      <c r="P500" s="92"/>
      <c r="Q500" s="92"/>
      <c r="R500" s="92"/>
      <c r="S500" s="92"/>
      <c r="T500" s="92"/>
    </row>
    <row r="501" spans="2:20" ht="15" hidden="1" x14ac:dyDescent="0.25">
      <c r="B501" s="113" t="str">
        <f ca="1">Supporto!F399</f>
        <v>IfcEnergyConversionDevice</v>
      </c>
      <c r="C501" s="148" t="str">
        <f ca="1">Supporto!H399</f>
        <v>ElementoDocumenti</v>
      </c>
      <c r="D501" s="148" t="str">
        <f ca="1">Supporto!K399</f>
        <v>MUM</v>
      </c>
      <c r="E501" s="125"/>
      <c r="F501" s="162"/>
      <c r="G501" s="110"/>
      <c r="H501" s="109"/>
      <c r="I501" s="109" t="s">
        <v>779</v>
      </c>
      <c r="J501" s="109"/>
      <c r="K501" s="109"/>
      <c r="L501" s="109"/>
      <c r="M501" s="109" t="s">
        <v>779</v>
      </c>
      <c r="N501" s="109" t="s">
        <v>779</v>
      </c>
      <c r="O501" s="109" t="s">
        <v>779</v>
      </c>
      <c r="P501" s="92"/>
      <c r="Q501" s="92"/>
      <c r="R501" s="92"/>
      <c r="S501" s="92"/>
      <c r="T501" s="92"/>
    </row>
    <row r="502" spans="2:20" ht="15" x14ac:dyDescent="0.25">
      <c r="B502" s="113" t="str">
        <f ca="1">Supporto!F400</f>
        <v>IfcEnergyConversionDevice</v>
      </c>
      <c r="C502" s="148" t="str">
        <f ca="1">Supporto!H400</f>
        <v>ElementoDocumenti</v>
      </c>
      <c r="D502" s="148" t="str">
        <f ca="1">Supporto!K400</f>
        <v>SchedaTecnica</v>
      </c>
      <c r="E502" s="125"/>
      <c r="F502" s="162"/>
      <c r="G502" s="110"/>
      <c r="H502" s="109"/>
      <c r="I502" s="109" t="s">
        <v>779</v>
      </c>
      <c r="J502" s="109"/>
      <c r="K502" s="109" t="s">
        <v>779</v>
      </c>
      <c r="L502" s="109" t="s">
        <v>779</v>
      </c>
      <c r="M502" s="109" t="s">
        <v>779</v>
      </c>
      <c r="N502" s="109" t="s">
        <v>779</v>
      </c>
      <c r="O502" s="109" t="s">
        <v>779</v>
      </c>
      <c r="P502" s="92"/>
      <c r="Q502" s="92"/>
      <c r="R502" s="92"/>
      <c r="S502" s="92"/>
      <c r="T502" s="92"/>
    </row>
    <row r="503" spans="2:20" ht="15" hidden="1" x14ac:dyDescent="0.25">
      <c r="B503" s="113" t="str">
        <f ca="1">Supporto!F401</f>
        <v>IfcEnergyConversionDevice</v>
      </c>
      <c r="C503" s="148" t="str">
        <f ca="1">Supporto!H401</f>
        <v>ElementoDocumenti</v>
      </c>
      <c r="D503" s="148" t="str">
        <f ca="1">Supporto!K401</f>
        <v>Website</v>
      </c>
      <c r="E503" s="125"/>
      <c r="F503" s="162"/>
      <c r="G503" s="110"/>
      <c r="H503" s="109"/>
      <c r="I503" s="109"/>
      <c r="J503" s="109"/>
      <c r="K503" s="109"/>
      <c r="L503" s="109"/>
      <c r="M503" s="109"/>
      <c r="N503" s="109" t="s">
        <v>779</v>
      </c>
      <c r="O503" s="109" t="s">
        <v>779</v>
      </c>
      <c r="P503" s="92"/>
      <c r="Q503" s="92"/>
      <c r="R503" s="92"/>
      <c r="S503" s="92"/>
      <c r="T503" s="92"/>
    </row>
    <row r="504" spans="2:20" ht="15" x14ac:dyDescent="0.25">
      <c r="B504" s="113" t="str">
        <f ca="1">Supporto!F402</f>
        <v>IfcEnergyConversionDevice</v>
      </c>
      <c r="C504" s="148" t="str">
        <f ca="1">Supporto!H402</f>
        <v>ElementoDocumenti</v>
      </c>
      <c r="D504" s="148" t="str">
        <f ca="1">Supporto!K402</f>
        <v>DB</v>
      </c>
      <c r="E504" s="125"/>
      <c r="F504" s="162"/>
      <c r="G504" s="110"/>
      <c r="H504" s="109" t="s">
        <v>779</v>
      </c>
      <c r="I504" s="109"/>
      <c r="J504" s="109"/>
      <c r="K504" s="109"/>
      <c r="L504" s="109" t="s">
        <v>779</v>
      </c>
      <c r="M504" s="109" t="s">
        <v>779</v>
      </c>
      <c r="N504" s="109" t="s">
        <v>779</v>
      </c>
      <c r="O504" s="109" t="s">
        <v>779</v>
      </c>
      <c r="P504" s="92"/>
      <c r="Q504" s="92"/>
      <c r="R504" s="92"/>
      <c r="S504" s="92"/>
      <c r="T504" s="92"/>
    </row>
    <row r="505" spans="2:20" ht="15" hidden="1" x14ac:dyDescent="0.25">
      <c r="B505" s="113" t="str">
        <f ca="1">Supporto!F403</f>
        <v>IfcEnergyConversionDevice</v>
      </c>
      <c r="C505" s="148" t="str">
        <f ca="1">Supporto!H403</f>
        <v>ElementoDocumenti</v>
      </c>
      <c r="D505" s="148" t="str">
        <f ca="1">Supporto!K403</f>
        <v>CertProd</v>
      </c>
      <c r="E505" s="125"/>
      <c r="F505" s="162"/>
      <c r="G505" s="110"/>
      <c r="H505" s="109" t="s">
        <v>779</v>
      </c>
      <c r="I505" s="109"/>
      <c r="J505" s="109"/>
      <c r="K505" s="109"/>
      <c r="L505" s="109"/>
      <c r="M505" s="109" t="s">
        <v>779</v>
      </c>
      <c r="N505" s="109" t="s">
        <v>779</v>
      </c>
      <c r="O505" s="109" t="s">
        <v>779</v>
      </c>
      <c r="P505" s="92"/>
      <c r="Q505" s="92"/>
      <c r="R505" s="92"/>
      <c r="S505" s="92"/>
      <c r="T505" s="92"/>
    </row>
    <row r="506" spans="2:20" ht="15" hidden="1" x14ac:dyDescent="0.25">
      <c r="B506" s="113" t="str">
        <f ca="1">Supporto!F404</f>
        <v>IfcEnergyConversionDevice</v>
      </c>
      <c r="C506" s="148" t="str">
        <f ca="1">Supporto!H404</f>
        <v>ElementoDocumenti</v>
      </c>
      <c r="D506" s="148" t="str">
        <f ca="1">Supporto!K404</f>
        <v>SertSupl</v>
      </c>
      <c r="E506" s="125"/>
      <c r="F506" s="162"/>
      <c r="G506" s="110"/>
      <c r="H506" s="109"/>
      <c r="I506" s="109"/>
      <c r="J506" s="109"/>
      <c r="K506" s="109"/>
      <c r="L506" s="109"/>
      <c r="M506" s="109"/>
      <c r="N506" s="109" t="s">
        <v>779</v>
      </c>
      <c r="O506" s="109" t="s">
        <v>779</v>
      </c>
      <c r="P506" s="92"/>
      <c r="Q506" s="92"/>
      <c r="R506" s="92"/>
      <c r="S506" s="92"/>
      <c r="T506" s="92"/>
    </row>
    <row r="507" spans="2:20" ht="15" hidden="1" x14ac:dyDescent="0.25">
      <c r="B507" s="113" t="str">
        <f ca="1">Supporto!F405</f>
        <v>IfcEnergyConversionDevice</v>
      </c>
      <c r="C507" s="148" t="str">
        <f ca="1">Supporto!H405</f>
        <v>ElementoDocumenti</v>
      </c>
      <c r="D507" s="148" t="str">
        <f ca="1">Supporto!K405</f>
        <v>CertOmo</v>
      </c>
      <c r="E507" s="125"/>
      <c r="F507" s="162"/>
      <c r="G507" s="110"/>
      <c r="H507" s="109" t="s">
        <v>779</v>
      </c>
      <c r="I507" s="109"/>
      <c r="J507" s="109"/>
      <c r="K507" s="109"/>
      <c r="L507" s="109"/>
      <c r="M507" s="109" t="s">
        <v>779</v>
      </c>
      <c r="N507" s="109" t="s">
        <v>779</v>
      </c>
      <c r="O507" s="109" t="s">
        <v>779</v>
      </c>
      <c r="P507" s="92"/>
      <c r="Q507" s="92"/>
      <c r="R507" s="92"/>
      <c r="S507" s="92"/>
      <c r="T507" s="92"/>
    </row>
    <row r="508" spans="2:20" s="493" customFormat="1" ht="15" hidden="1" x14ac:dyDescent="0.25">
      <c r="B508" s="113" t="str">
        <f ca="1">Supporto!F406</f>
        <v>IfcEnergyConversionDevice</v>
      </c>
      <c r="C508" s="148" t="str">
        <f ca="1">Supporto!H406</f>
        <v>ElementoDocumenti</v>
      </c>
      <c r="D508" s="148" t="str">
        <f ca="1">Supporto!K406</f>
        <v>SchedaMontaggio</v>
      </c>
      <c r="E508" s="125"/>
      <c r="F508" s="162"/>
      <c r="G508" s="110"/>
      <c r="H508" s="109"/>
      <c r="I508" s="109"/>
      <c r="J508" s="109"/>
      <c r="K508" s="109"/>
      <c r="L508" s="109"/>
      <c r="M508" s="109"/>
      <c r="N508" s="109" t="s">
        <v>779</v>
      </c>
      <c r="O508" s="109" t="s">
        <v>779</v>
      </c>
      <c r="P508" s="92"/>
      <c r="Q508" s="92"/>
      <c r="R508" s="92"/>
      <c r="S508" s="92"/>
      <c r="T508" s="92"/>
    </row>
    <row r="509" spans="2:20" ht="15" hidden="1" x14ac:dyDescent="0.25">
      <c r="B509" s="113" t="str">
        <f ca="1">Supporto!F407</f>
        <v>IfcEnergyConversionDevice</v>
      </c>
      <c r="C509" s="148" t="str">
        <f ca="1">Supporto!H407</f>
        <v>ElementoDocumenti</v>
      </c>
      <c r="D509" s="148" t="str">
        <f ca="1">Supporto!K407</f>
        <v>Installazione</v>
      </c>
      <c r="E509" s="125"/>
      <c r="F509" s="162"/>
      <c r="G509" s="110"/>
      <c r="H509" s="109" t="s">
        <v>779</v>
      </c>
      <c r="I509" s="109"/>
      <c r="J509" s="109"/>
      <c r="K509" s="109"/>
      <c r="L509" s="109"/>
      <c r="M509" s="109" t="s">
        <v>779</v>
      </c>
      <c r="N509" s="109" t="s">
        <v>779</v>
      </c>
      <c r="O509" s="109" t="s">
        <v>779</v>
      </c>
      <c r="P509" s="92"/>
      <c r="Q509" s="92"/>
      <c r="R509" s="92"/>
      <c r="S509" s="92"/>
      <c r="T509" s="92"/>
    </row>
    <row r="510" spans="2:20" ht="15" hidden="1" x14ac:dyDescent="0.25">
      <c r="B510" s="113" t="str">
        <f ca="1">Supporto!F408</f>
        <v>IfcEnergyConversionDevice</v>
      </c>
      <c r="C510" s="148" t="str">
        <f ca="1">Supporto!H408</f>
        <v>ElementoDocumenti</v>
      </c>
      <c r="D510" s="148" t="str">
        <f ca="1">Supporto!K408</f>
        <v>MatSupp</v>
      </c>
      <c r="E510" s="125"/>
      <c r="F510" s="162"/>
      <c r="G510" s="110"/>
      <c r="H510" s="109"/>
      <c r="I510" s="109"/>
      <c r="J510" s="109"/>
      <c r="K510" s="109"/>
      <c r="L510" s="109"/>
      <c r="M510" s="109"/>
      <c r="N510" s="109" t="s">
        <v>779</v>
      </c>
      <c r="O510" s="109" t="s">
        <v>779</v>
      </c>
      <c r="P510" s="92"/>
      <c r="Q510" s="92"/>
      <c r="R510" s="92"/>
      <c r="S510" s="92"/>
      <c r="T510" s="92"/>
    </row>
    <row r="511" spans="2:20" ht="15" hidden="1" x14ac:dyDescent="0.25">
      <c r="B511" s="113" t="str">
        <f ca="1">Supporto!F409</f>
        <v>IfcEnergyConversionDevice</v>
      </c>
      <c r="C511" s="148" t="str">
        <f ca="1">Supporto!H409</f>
        <v>ElementoDocumenti</v>
      </c>
      <c r="D511" s="148" t="str">
        <f ca="1">Supporto!K409</f>
        <v>Collaudo</v>
      </c>
      <c r="E511" s="125"/>
      <c r="F511" s="162"/>
      <c r="G511" s="110"/>
      <c r="H511" s="109"/>
      <c r="I511" s="109"/>
      <c r="J511" s="109"/>
      <c r="K511" s="109"/>
      <c r="L511" s="109"/>
      <c r="M511" s="109"/>
      <c r="N511" s="109" t="s">
        <v>779</v>
      </c>
      <c r="O511" s="109" t="s">
        <v>779</v>
      </c>
      <c r="P511" s="92"/>
      <c r="Q511" s="92"/>
      <c r="R511" s="92"/>
      <c r="S511" s="92"/>
      <c r="T511" s="92"/>
    </row>
    <row r="512" spans="2:20" ht="15" hidden="1" x14ac:dyDescent="0.25">
      <c r="B512" s="115" t="str">
        <f ca="1">Supporto!F410</f>
        <v>IfcEnergyConversionDevice</v>
      </c>
      <c r="C512" s="149" t="str">
        <f ca="1">Supporto!H410</f>
        <v>ElementoDocumenti</v>
      </c>
      <c r="D512" s="149" t="str">
        <f ca="1">Supporto!K410</f>
        <v>Conformità</v>
      </c>
      <c r="E512" s="124"/>
      <c r="F512" s="163"/>
      <c r="G512" s="117"/>
      <c r="H512" s="116"/>
      <c r="I512" s="116"/>
      <c r="J512" s="116"/>
      <c r="K512" s="116"/>
      <c r="L512" s="116"/>
      <c r="M512" s="116"/>
      <c r="N512" s="116" t="s">
        <v>779</v>
      </c>
      <c r="O512" s="116" t="s">
        <v>779</v>
      </c>
      <c r="P512" s="92"/>
      <c r="Q512" s="92"/>
      <c r="R512" s="92"/>
      <c r="S512" s="92"/>
      <c r="T512" s="92"/>
    </row>
    <row r="513" spans="2:20" ht="15" hidden="1" x14ac:dyDescent="0.25">
      <c r="B513" s="113" t="str">
        <f ca="1">Supporto!F411</f>
        <v>IfcFlowController</v>
      </c>
      <c r="C513" s="148" t="str">
        <f ca="1">Supporto!H411</f>
        <v>ElementoDatiAnagrafici</v>
      </c>
      <c r="D513" s="148" t="str">
        <f ca="1">Supporto!K411</f>
        <v>Numero_di_serie</v>
      </c>
      <c r="E513" s="125"/>
      <c r="F513" s="162"/>
      <c r="G513" s="110"/>
      <c r="H513" s="109"/>
      <c r="I513" s="109"/>
      <c r="J513" s="109"/>
      <c r="K513" s="109"/>
      <c r="L513" s="109"/>
      <c r="M513" s="109"/>
      <c r="N513" s="109" t="s">
        <v>779</v>
      </c>
      <c r="O513" s="109" t="s">
        <v>779</v>
      </c>
      <c r="P513" s="92"/>
      <c r="Q513" s="92"/>
      <c r="R513" s="92"/>
      <c r="S513" s="92"/>
      <c r="T513" s="92"/>
    </row>
    <row r="514" spans="2:20" ht="15" hidden="1" x14ac:dyDescent="0.25">
      <c r="B514" s="113" t="str">
        <f ca="1">Supporto!F412</f>
        <v>IfcFlowController</v>
      </c>
      <c r="C514" s="148" t="str">
        <f ca="1">Supporto!H412</f>
        <v>ElementoDatiAnagrafici</v>
      </c>
      <c r="D514" s="148" t="str">
        <f ca="1">Supporto!K412</f>
        <v>Fornitore</v>
      </c>
      <c r="E514" s="125"/>
      <c r="F514" s="162"/>
      <c r="G514" s="110"/>
      <c r="H514" s="109"/>
      <c r="I514" s="514"/>
      <c r="J514" s="109"/>
      <c r="K514" s="109"/>
      <c r="L514" s="109"/>
      <c r="M514" s="109"/>
      <c r="N514" s="109" t="s">
        <v>779</v>
      </c>
      <c r="O514" s="109" t="s">
        <v>779</v>
      </c>
      <c r="P514" s="92"/>
      <c r="Q514" s="92"/>
      <c r="R514" s="92"/>
      <c r="S514" s="92"/>
      <c r="T514" s="92"/>
    </row>
    <row r="515" spans="2:20" ht="15" hidden="1" x14ac:dyDescent="0.25">
      <c r="B515" s="113" t="str">
        <f ca="1">Supporto!F413</f>
        <v>IfcFlowController</v>
      </c>
      <c r="C515" s="148" t="str">
        <f ca="1">Supporto!H413</f>
        <v>ElementoDatiAnagrafici</v>
      </c>
      <c r="D515" s="148" t="str">
        <f ca="1">Supporto!K413</f>
        <v>Installatore</v>
      </c>
      <c r="E515" s="125"/>
      <c r="F515" s="162"/>
      <c r="G515" s="110"/>
      <c r="H515" s="109"/>
      <c r="I515" s="109"/>
      <c r="J515" s="109"/>
      <c r="K515" s="109"/>
      <c r="L515" s="109"/>
      <c r="M515" s="109"/>
      <c r="N515" s="109" t="s">
        <v>779</v>
      </c>
      <c r="O515" s="109" t="s">
        <v>779</v>
      </c>
      <c r="P515" s="92"/>
      <c r="Q515" s="92"/>
      <c r="R515" s="92"/>
      <c r="S515" s="92"/>
      <c r="T515" s="92"/>
    </row>
    <row r="516" spans="2:20" ht="15" x14ac:dyDescent="0.25">
      <c r="B516" s="113" t="str">
        <f ca="1">Supporto!F414</f>
        <v>IfcFlowController</v>
      </c>
      <c r="C516" s="148" t="str">
        <f ca="1">Supporto!H414</f>
        <v>ElementoDatiAnagrafici</v>
      </c>
      <c r="D516" s="148" t="str">
        <f ca="1">Supporto!K414</f>
        <v>Descrizione</v>
      </c>
      <c r="E516" s="125"/>
      <c r="F516" s="162"/>
      <c r="G516" s="110"/>
      <c r="H516" s="109"/>
      <c r="I516" s="109" t="s">
        <v>779</v>
      </c>
      <c r="J516" s="109"/>
      <c r="K516" s="109" t="s">
        <v>779</v>
      </c>
      <c r="L516" s="109" t="s">
        <v>779</v>
      </c>
      <c r="M516" s="109" t="s">
        <v>779</v>
      </c>
      <c r="N516" s="109" t="s">
        <v>779</v>
      </c>
      <c r="O516" s="109" t="s">
        <v>779</v>
      </c>
      <c r="P516" s="92"/>
      <c r="Q516" s="92"/>
      <c r="R516" s="92"/>
      <c r="S516" s="92"/>
      <c r="T516" s="92"/>
    </row>
    <row r="517" spans="2:20" ht="15" x14ac:dyDescent="0.25">
      <c r="B517" s="113" t="str">
        <f ca="1">Supporto!F415</f>
        <v>IfcFlowController</v>
      </c>
      <c r="C517" s="148" t="str">
        <f ca="1">Supporto!H415</f>
        <v>ElementoDatiAnagrafici</v>
      </c>
      <c r="D517" s="148" t="str">
        <f ca="1">Supporto!K415</f>
        <v>Modello</v>
      </c>
      <c r="E517" s="125"/>
      <c r="F517" s="162"/>
      <c r="G517" s="110"/>
      <c r="H517" s="109"/>
      <c r="I517" s="109" t="s">
        <v>779</v>
      </c>
      <c r="J517" s="109"/>
      <c r="K517" s="109"/>
      <c r="L517" s="109" t="s">
        <v>779</v>
      </c>
      <c r="M517" s="109" t="s">
        <v>779</v>
      </c>
      <c r="N517" s="109" t="s">
        <v>779</v>
      </c>
      <c r="O517" s="109" t="s">
        <v>779</v>
      </c>
      <c r="P517" s="92"/>
      <c r="Q517" s="92"/>
      <c r="R517" s="92"/>
      <c r="S517" s="92"/>
      <c r="T517" s="92"/>
    </row>
    <row r="518" spans="2:20" ht="15" x14ac:dyDescent="0.25">
      <c r="B518" s="113" t="str">
        <f ca="1">Supporto!F416</f>
        <v>IfcFlowController</v>
      </c>
      <c r="C518" s="148" t="str">
        <f ca="1">Supporto!H416</f>
        <v>ElementoDatiAnagrafici</v>
      </c>
      <c r="D518" s="148" t="str">
        <f ca="1">Supporto!K416</f>
        <v>Produttore</v>
      </c>
      <c r="E518" s="125"/>
      <c r="F518" s="162"/>
      <c r="G518" s="110"/>
      <c r="H518" s="109"/>
      <c r="I518" s="109" t="s">
        <v>779</v>
      </c>
      <c r="J518" s="109"/>
      <c r="K518" s="109"/>
      <c r="L518" s="109" t="s">
        <v>779</v>
      </c>
      <c r="M518" s="109" t="s">
        <v>779</v>
      </c>
      <c r="N518" s="109" t="s">
        <v>779</v>
      </c>
      <c r="O518" s="109" t="s">
        <v>779</v>
      </c>
      <c r="P518" s="92"/>
      <c r="Q518" s="92"/>
      <c r="R518" s="92"/>
      <c r="S518" s="92"/>
      <c r="T518" s="92"/>
    </row>
    <row r="519" spans="2:20" ht="15" hidden="1" x14ac:dyDescent="0.25">
      <c r="B519" s="113" t="str">
        <f ca="1">Supporto!F417</f>
        <v>IfcFlowController</v>
      </c>
      <c r="C519" s="148" t="str">
        <f ca="1">Supporto!H417</f>
        <v>ElementoCodifica</v>
      </c>
      <c r="D519" s="148" t="str">
        <f ca="1">Supporto!K417</f>
        <v>ClasseElementoTecnico</v>
      </c>
      <c r="E519" s="125"/>
      <c r="F519" s="162"/>
      <c r="G519" s="110"/>
      <c r="H519" s="109"/>
      <c r="I519" s="109" t="s">
        <v>779</v>
      </c>
      <c r="J519" s="109"/>
      <c r="K519" s="109"/>
      <c r="L519" s="109"/>
      <c r="M519" s="109" t="s">
        <v>779</v>
      </c>
      <c r="N519" s="109" t="s">
        <v>779</v>
      </c>
      <c r="O519" s="109" t="s">
        <v>779</v>
      </c>
      <c r="P519" s="92"/>
      <c r="Q519" s="92"/>
      <c r="R519" s="92"/>
      <c r="S519" s="92"/>
      <c r="T519" s="92"/>
    </row>
    <row r="520" spans="2:20" ht="15" x14ac:dyDescent="0.25">
      <c r="B520" s="113" t="str">
        <f ca="1">Supporto!F418</f>
        <v>IfcFlowController</v>
      </c>
      <c r="C520" s="148" t="str">
        <f ca="1">Supporto!H418</f>
        <v>ElementoFase</v>
      </c>
      <c r="D520" s="148" t="str">
        <f ca="1">Supporto!K418</f>
        <v>Stato</v>
      </c>
      <c r="E520" s="125"/>
      <c r="F520" s="162"/>
      <c r="G520" s="110"/>
      <c r="H520" s="109"/>
      <c r="I520" s="109" t="s">
        <v>779</v>
      </c>
      <c r="J520" s="109"/>
      <c r="K520" s="109" t="s">
        <v>779</v>
      </c>
      <c r="L520" s="109" t="s">
        <v>779</v>
      </c>
      <c r="M520" s="109" t="s">
        <v>779</v>
      </c>
      <c r="N520" s="109" t="s">
        <v>779</v>
      </c>
      <c r="O520" s="109" t="s">
        <v>779</v>
      </c>
      <c r="P520" s="92"/>
      <c r="Q520" s="92"/>
      <c r="R520" s="92"/>
      <c r="S520" s="92"/>
      <c r="T520" s="92"/>
    </row>
    <row r="521" spans="2:20" ht="15" hidden="1" x14ac:dyDescent="0.25">
      <c r="B521" s="113" t="str">
        <f ca="1">Supporto!F419</f>
        <v>IfcFlowController</v>
      </c>
      <c r="C521" s="148" t="str">
        <f ca="1">Supporto!H419</f>
        <v>ElementoDocumenti</v>
      </c>
      <c r="D521" s="148" t="str">
        <f ca="1">Supporto!K419</f>
        <v>MUM</v>
      </c>
      <c r="E521" s="125"/>
      <c r="F521" s="162"/>
      <c r="G521" s="110"/>
      <c r="H521" s="109"/>
      <c r="I521" s="109"/>
      <c r="J521" s="109"/>
      <c r="K521" s="109"/>
      <c r="L521" s="109"/>
      <c r="M521" s="109"/>
      <c r="N521" s="109" t="s">
        <v>779</v>
      </c>
      <c r="O521" s="109" t="s">
        <v>779</v>
      </c>
      <c r="P521" s="92"/>
      <c r="Q521" s="92"/>
      <c r="R521" s="92"/>
      <c r="S521" s="92"/>
      <c r="T521" s="92"/>
    </row>
    <row r="522" spans="2:20" ht="15" x14ac:dyDescent="0.25">
      <c r="B522" s="113" t="str">
        <f ca="1">Supporto!F420</f>
        <v>IfcFlowController</v>
      </c>
      <c r="C522" s="148" t="str">
        <f ca="1">Supporto!H420</f>
        <v>ElementoDocumenti</v>
      </c>
      <c r="D522" s="148" t="str">
        <f ca="1">Supporto!K420</f>
        <v>SchedaTecnica</v>
      </c>
      <c r="E522" s="125"/>
      <c r="F522" s="162"/>
      <c r="G522" s="110"/>
      <c r="H522" s="109" t="s">
        <v>779</v>
      </c>
      <c r="I522" s="109"/>
      <c r="J522" s="109"/>
      <c r="K522" s="109"/>
      <c r="L522" s="109" t="s">
        <v>779</v>
      </c>
      <c r="M522" s="109" t="s">
        <v>779</v>
      </c>
      <c r="N522" s="109" t="s">
        <v>779</v>
      </c>
      <c r="O522" s="109" t="s">
        <v>779</v>
      </c>
      <c r="P522" s="92"/>
      <c r="Q522" s="92"/>
      <c r="R522" s="92"/>
      <c r="S522" s="92"/>
      <c r="T522" s="92"/>
    </row>
    <row r="523" spans="2:20" ht="15" hidden="1" x14ac:dyDescent="0.25">
      <c r="B523" s="113" t="str">
        <f ca="1">Supporto!F421</f>
        <v>IfcFlowController</v>
      </c>
      <c r="C523" s="148" t="str">
        <f ca="1">Supporto!H421</f>
        <v>ElementoDocumenti</v>
      </c>
      <c r="D523" s="148" t="str">
        <f ca="1">Supporto!K421</f>
        <v>Website</v>
      </c>
      <c r="E523" s="125"/>
      <c r="F523" s="162"/>
      <c r="G523" s="110"/>
      <c r="H523" s="109" t="s">
        <v>779</v>
      </c>
      <c r="I523" s="109"/>
      <c r="J523" s="109"/>
      <c r="K523" s="109"/>
      <c r="L523" s="109"/>
      <c r="M523" s="109" t="s">
        <v>779</v>
      </c>
      <c r="N523" s="109" t="s">
        <v>779</v>
      </c>
      <c r="O523" s="109" t="s">
        <v>779</v>
      </c>
      <c r="P523" s="92"/>
      <c r="Q523" s="92"/>
      <c r="R523" s="92"/>
      <c r="S523" s="92"/>
      <c r="T523" s="92"/>
    </row>
    <row r="524" spans="2:20" ht="15" hidden="1" x14ac:dyDescent="0.25">
      <c r="B524" s="113" t="str">
        <f ca="1">Supporto!F422</f>
        <v>IfcFlowController</v>
      </c>
      <c r="C524" s="148" t="str">
        <f ca="1">Supporto!H422</f>
        <v>ElementoDocumenti</v>
      </c>
      <c r="D524" s="148" t="str">
        <f ca="1">Supporto!K422</f>
        <v>DB</v>
      </c>
      <c r="E524" s="125"/>
      <c r="F524" s="162"/>
      <c r="G524" s="110"/>
      <c r="H524" s="109"/>
      <c r="I524" s="109"/>
      <c r="J524" s="109"/>
      <c r="K524" s="109"/>
      <c r="L524" s="109"/>
      <c r="M524" s="109"/>
      <c r="N524" s="109" t="s">
        <v>779</v>
      </c>
      <c r="O524" s="109" t="s">
        <v>779</v>
      </c>
      <c r="P524" s="92"/>
      <c r="Q524" s="92"/>
      <c r="R524" s="92"/>
      <c r="S524" s="92"/>
      <c r="T524" s="92"/>
    </row>
    <row r="525" spans="2:20" ht="15" hidden="1" x14ac:dyDescent="0.25">
      <c r="B525" s="113" t="str">
        <f ca="1">Supporto!F423</f>
        <v>IfcFlowController</v>
      </c>
      <c r="C525" s="148" t="str">
        <f ca="1">Supporto!H423</f>
        <v>ElementoDocumenti</v>
      </c>
      <c r="D525" s="148" t="str">
        <f ca="1">Supporto!K423</f>
        <v>CertProd</v>
      </c>
      <c r="E525" s="125"/>
      <c r="F525" s="162"/>
      <c r="G525" s="110"/>
      <c r="H525" s="109"/>
      <c r="I525" s="109"/>
      <c r="J525" s="109"/>
      <c r="K525" s="109"/>
      <c r="L525" s="109"/>
      <c r="M525" s="109" t="s">
        <v>779</v>
      </c>
      <c r="N525" s="109" t="s">
        <v>779</v>
      </c>
      <c r="O525" s="109" t="s">
        <v>779</v>
      </c>
      <c r="P525" s="92"/>
      <c r="Q525" s="92"/>
      <c r="R525" s="92"/>
      <c r="S525" s="92"/>
      <c r="T525" s="92"/>
    </row>
    <row r="526" spans="2:20" s="493" customFormat="1" ht="15" hidden="1" x14ac:dyDescent="0.25">
      <c r="B526" s="113" t="str">
        <f ca="1">Supporto!F424</f>
        <v>IfcFlowController</v>
      </c>
      <c r="C526" s="148" t="str">
        <f ca="1">Supporto!H424</f>
        <v>ElementoDocumenti</v>
      </c>
      <c r="D526" s="148" t="str">
        <f ca="1">Supporto!K424</f>
        <v>SertSupl</v>
      </c>
      <c r="E526" s="125"/>
      <c r="F526" s="162"/>
      <c r="G526" s="110"/>
      <c r="H526" s="109"/>
      <c r="I526" s="109"/>
      <c r="J526" s="109"/>
      <c r="K526" s="109"/>
      <c r="L526" s="109"/>
      <c r="M526" s="109"/>
      <c r="N526" s="109" t="s">
        <v>779</v>
      </c>
      <c r="O526" s="109" t="s">
        <v>779</v>
      </c>
      <c r="P526" s="92"/>
      <c r="Q526" s="92"/>
      <c r="R526" s="92"/>
      <c r="S526" s="92"/>
      <c r="T526" s="92"/>
    </row>
    <row r="527" spans="2:20" ht="15" hidden="1" x14ac:dyDescent="0.25">
      <c r="B527" s="113" t="str">
        <f ca="1">Supporto!F425</f>
        <v>IfcFlowController</v>
      </c>
      <c r="C527" s="148" t="str">
        <f ca="1">Supporto!H425</f>
        <v>ElementoDocumenti</v>
      </c>
      <c r="D527" s="148" t="str">
        <f ca="1">Supporto!K425</f>
        <v>CertOmo</v>
      </c>
      <c r="E527" s="125"/>
      <c r="F527" s="162"/>
      <c r="G527" s="110"/>
      <c r="H527" s="109" t="s">
        <v>779</v>
      </c>
      <c r="I527" s="109"/>
      <c r="J527" s="109"/>
      <c r="K527" s="109"/>
      <c r="L527" s="109"/>
      <c r="M527" s="109" t="s">
        <v>779</v>
      </c>
      <c r="N527" s="109" t="s">
        <v>779</v>
      </c>
      <c r="O527" s="109" t="s">
        <v>779</v>
      </c>
      <c r="P527" s="92"/>
      <c r="Q527" s="92"/>
      <c r="R527" s="92"/>
      <c r="S527" s="92"/>
      <c r="T527" s="92"/>
    </row>
    <row r="528" spans="2:20" ht="15" hidden="1" x14ac:dyDescent="0.25">
      <c r="B528" s="113" t="str">
        <f ca="1">Supporto!F426</f>
        <v>IfcFlowController</v>
      </c>
      <c r="C528" s="148" t="str">
        <f ca="1">Supporto!H426</f>
        <v>ElementoDocumenti</v>
      </c>
      <c r="D528" s="148" t="str">
        <f ca="1">Supporto!K426</f>
        <v>SchedaMontaggio</v>
      </c>
      <c r="E528" s="125"/>
      <c r="F528" s="162"/>
      <c r="G528" s="110"/>
      <c r="H528" s="109"/>
      <c r="I528" s="109"/>
      <c r="J528" s="109"/>
      <c r="K528" s="109"/>
      <c r="L528" s="109"/>
      <c r="M528" s="109"/>
      <c r="N528" s="109" t="s">
        <v>779</v>
      </c>
      <c r="O528" s="109" t="s">
        <v>779</v>
      </c>
      <c r="P528" s="92"/>
      <c r="Q528" s="92"/>
      <c r="R528" s="92"/>
      <c r="S528" s="92"/>
      <c r="T528" s="92"/>
    </row>
    <row r="529" spans="2:20" ht="15" hidden="1" x14ac:dyDescent="0.25">
      <c r="B529" s="113" t="str">
        <f ca="1">Supporto!F427</f>
        <v>IfcFlowController</v>
      </c>
      <c r="C529" s="148" t="str">
        <f ca="1">Supporto!H427</f>
        <v>ElementoDocumenti</v>
      </c>
      <c r="D529" s="148" t="str">
        <f ca="1">Supporto!K427</f>
        <v>Installazione</v>
      </c>
      <c r="E529" s="125"/>
      <c r="F529" s="162"/>
      <c r="G529" s="110"/>
      <c r="H529" s="109"/>
      <c r="I529" s="109"/>
      <c r="J529" s="109"/>
      <c r="K529" s="109"/>
      <c r="L529" s="109"/>
      <c r="M529" s="109"/>
      <c r="N529" s="109" t="s">
        <v>779</v>
      </c>
      <c r="O529" s="109" t="s">
        <v>779</v>
      </c>
      <c r="P529" s="92"/>
      <c r="Q529" s="92"/>
      <c r="R529" s="92"/>
      <c r="S529" s="92"/>
      <c r="T529" s="92"/>
    </row>
    <row r="530" spans="2:20" ht="15" hidden="1" x14ac:dyDescent="0.25">
      <c r="B530" s="113" t="str">
        <f ca="1">Supporto!F428</f>
        <v>IfcFlowController</v>
      </c>
      <c r="C530" s="148" t="str">
        <f ca="1">Supporto!H428</f>
        <v>ElementoDocumenti</v>
      </c>
      <c r="D530" s="148" t="str">
        <f ca="1">Supporto!K428</f>
        <v>MatSupp</v>
      </c>
      <c r="E530" s="125"/>
      <c r="F530" s="162"/>
      <c r="G530" s="110"/>
      <c r="H530" s="109"/>
      <c r="I530" s="109"/>
      <c r="J530" s="109"/>
      <c r="K530" s="109"/>
      <c r="L530" s="109"/>
      <c r="M530" s="109"/>
      <c r="N530" s="109" t="s">
        <v>779</v>
      </c>
      <c r="O530" s="109" t="s">
        <v>779</v>
      </c>
      <c r="P530" s="92"/>
      <c r="Q530" s="92"/>
      <c r="R530" s="92"/>
      <c r="S530" s="92"/>
      <c r="T530" s="92"/>
    </row>
    <row r="531" spans="2:20" ht="15" hidden="1" x14ac:dyDescent="0.25">
      <c r="B531" s="113" t="str">
        <f ca="1">Supporto!F429</f>
        <v>IfcFlowController</v>
      </c>
      <c r="C531" s="148" t="str">
        <f ca="1">Supporto!H429</f>
        <v>ElementoDocumenti</v>
      </c>
      <c r="D531" s="148" t="str">
        <f ca="1">Supporto!K429</f>
        <v>Collaudo</v>
      </c>
      <c r="E531" s="125"/>
      <c r="F531" s="162"/>
      <c r="G531" s="110"/>
      <c r="H531" s="109" t="s">
        <v>779</v>
      </c>
      <c r="I531" s="109"/>
      <c r="J531" s="109"/>
      <c r="K531" s="109"/>
      <c r="L531" s="109"/>
      <c r="M531" s="109"/>
      <c r="N531" s="109" t="s">
        <v>779</v>
      </c>
      <c r="O531" s="109" t="s">
        <v>779</v>
      </c>
      <c r="P531" s="92"/>
      <c r="Q531" s="92"/>
      <c r="R531" s="92"/>
      <c r="S531" s="92"/>
      <c r="T531" s="92"/>
    </row>
    <row r="532" spans="2:20" ht="15" hidden="1" x14ac:dyDescent="0.25">
      <c r="B532" s="115" t="str">
        <f ca="1">Supporto!F430</f>
        <v>IfcFlowController</v>
      </c>
      <c r="C532" s="149" t="str">
        <f ca="1">Supporto!H430</f>
        <v>ElementoDocumenti</v>
      </c>
      <c r="D532" s="149" t="str">
        <f ca="1">Supporto!K430</f>
        <v>Conformità</v>
      </c>
      <c r="E532" s="124"/>
      <c r="F532" s="163"/>
      <c r="G532" s="117"/>
      <c r="H532" s="116"/>
      <c r="I532" s="116"/>
      <c r="J532" s="116"/>
      <c r="K532" s="116"/>
      <c r="L532" s="116"/>
      <c r="M532" s="116"/>
      <c r="N532" s="116" t="s">
        <v>779</v>
      </c>
      <c r="O532" s="116" t="s">
        <v>779</v>
      </c>
      <c r="P532" s="92"/>
      <c r="Q532" s="92"/>
      <c r="R532" s="92"/>
      <c r="S532" s="92"/>
      <c r="T532" s="92"/>
    </row>
    <row r="533" spans="2:20" ht="15" hidden="1" x14ac:dyDescent="0.25">
      <c r="B533" s="113" t="str">
        <f ca="1">Supporto!F431</f>
        <v>IfcFlowFitting</v>
      </c>
      <c r="C533" s="148" t="str">
        <f ca="1">Supporto!H431</f>
        <v>ElementoDatiAnagrafici</v>
      </c>
      <c r="D533" s="148" t="str">
        <f ca="1">Supporto!K431</f>
        <v>Numero_di_serie</v>
      </c>
      <c r="E533" s="125"/>
      <c r="F533" s="162"/>
      <c r="G533" s="110"/>
      <c r="H533" s="109"/>
      <c r="I533" s="514"/>
      <c r="J533" s="109"/>
      <c r="K533" s="109"/>
      <c r="L533" s="109"/>
      <c r="M533" s="109"/>
      <c r="N533" s="109" t="s">
        <v>779</v>
      </c>
      <c r="O533" s="109" t="s">
        <v>779</v>
      </c>
      <c r="P533" s="92"/>
      <c r="Q533" s="92"/>
      <c r="R533" s="92"/>
      <c r="S533" s="92"/>
      <c r="T533" s="92"/>
    </row>
    <row r="534" spans="2:20" ht="15" hidden="1" x14ac:dyDescent="0.25">
      <c r="B534" s="113" t="str">
        <f ca="1">Supporto!F432</f>
        <v>IfcFlowFitting</v>
      </c>
      <c r="C534" s="148" t="str">
        <f ca="1">Supporto!H432</f>
        <v>ElementoDatiAnagrafici</v>
      </c>
      <c r="D534" s="148" t="str">
        <f ca="1">Supporto!K432</f>
        <v>Fornitore</v>
      </c>
      <c r="E534" s="125"/>
      <c r="F534" s="162"/>
      <c r="G534" s="110"/>
      <c r="H534" s="109"/>
      <c r="I534" s="109"/>
      <c r="J534" s="109"/>
      <c r="K534" s="109"/>
      <c r="L534" s="109"/>
      <c r="M534" s="109"/>
      <c r="N534" s="109" t="s">
        <v>779</v>
      </c>
      <c r="O534" s="109" t="s">
        <v>779</v>
      </c>
      <c r="P534" s="92"/>
      <c r="Q534" s="92"/>
      <c r="R534" s="92"/>
      <c r="S534" s="92"/>
      <c r="T534" s="92"/>
    </row>
    <row r="535" spans="2:20" ht="15" hidden="1" x14ac:dyDescent="0.25">
      <c r="B535" s="113" t="str">
        <f ca="1">Supporto!F433</f>
        <v>IfcFlowFitting</v>
      </c>
      <c r="C535" s="148" t="str">
        <f ca="1">Supporto!H433</f>
        <v>ElementoDatiAnagrafici</v>
      </c>
      <c r="D535" s="148" t="str">
        <f ca="1">Supporto!K433</f>
        <v>Installatore</v>
      </c>
      <c r="E535" s="125"/>
      <c r="F535" s="162"/>
      <c r="G535" s="110"/>
      <c r="H535" s="109"/>
      <c r="I535" s="109"/>
      <c r="J535" s="109"/>
      <c r="K535" s="109"/>
      <c r="L535" s="109"/>
      <c r="M535" s="109"/>
      <c r="N535" s="109" t="s">
        <v>779</v>
      </c>
      <c r="O535" s="109" t="s">
        <v>779</v>
      </c>
      <c r="P535" s="92"/>
      <c r="Q535" s="92"/>
      <c r="R535" s="92"/>
      <c r="S535" s="92"/>
      <c r="T535" s="92"/>
    </row>
    <row r="536" spans="2:20" ht="15" x14ac:dyDescent="0.25">
      <c r="B536" s="113" t="str">
        <f ca="1">Supporto!F434</f>
        <v>IfcFlowFitting</v>
      </c>
      <c r="C536" s="148" t="str">
        <f ca="1">Supporto!H434</f>
        <v>ElementoDatiAnagrafici</v>
      </c>
      <c r="D536" s="148" t="str">
        <f ca="1">Supporto!K434</f>
        <v>Descrizione</v>
      </c>
      <c r="E536" s="125"/>
      <c r="F536" s="162"/>
      <c r="G536" s="110"/>
      <c r="H536" s="109"/>
      <c r="I536" s="109" t="s">
        <v>779</v>
      </c>
      <c r="J536" s="109"/>
      <c r="K536" s="109" t="s">
        <v>779</v>
      </c>
      <c r="L536" s="109" t="s">
        <v>779</v>
      </c>
      <c r="M536" s="109" t="s">
        <v>779</v>
      </c>
      <c r="N536" s="109" t="s">
        <v>779</v>
      </c>
      <c r="O536" s="109" t="s">
        <v>779</v>
      </c>
      <c r="P536" s="92"/>
      <c r="Q536" s="92"/>
      <c r="R536" s="92"/>
      <c r="S536" s="92"/>
      <c r="T536" s="92"/>
    </row>
    <row r="537" spans="2:20" ht="15" x14ac:dyDescent="0.25">
      <c r="B537" s="113" t="str">
        <f ca="1">Supporto!F435</f>
        <v>IfcFlowFitting</v>
      </c>
      <c r="C537" s="148" t="str">
        <f ca="1">Supporto!H435</f>
        <v>ElementoDatiAnagrafici</v>
      </c>
      <c r="D537" s="148" t="str">
        <f ca="1">Supporto!K435</f>
        <v>Modello</v>
      </c>
      <c r="E537" s="125"/>
      <c r="F537" s="162"/>
      <c r="G537" s="110"/>
      <c r="H537" s="109"/>
      <c r="I537" s="109" t="s">
        <v>779</v>
      </c>
      <c r="J537" s="109"/>
      <c r="K537" s="109"/>
      <c r="L537" s="109" t="s">
        <v>779</v>
      </c>
      <c r="M537" s="109" t="s">
        <v>779</v>
      </c>
      <c r="N537" s="109" t="s">
        <v>779</v>
      </c>
      <c r="O537" s="109" t="s">
        <v>779</v>
      </c>
      <c r="P537" s="92"/>
      <c r="Q537" s="92"/>
      <c r="R537" s="92"/>
      <c r="S537" s="92"/>
      <c r="T537" s="92"/>
    </row>
    <row r="538" spans="2:20" ht="15" hidden="1" x14ac:dyDescent="0.25">
      <c r="B538" s="113" t="str">
        <f ca="1">Supporto!F436</f>
        <v>IfcFlowFitting</v>
      </c>
      <c r="C538" s="148" t="str">
        <f ca="1">Supporto!H436</f>
        <v>ElementoDatiAnagrafici</v>
      </c>
      <c r="D538" s="148" t="str">
        <f ca="1">Supporto!K436</f>
        <v>Produttore</v>
      </c>
      <c r="E538" s="125"/>
      <c r="F538" s="162"/>
      <c r="G538" s="110"/>
      <c r="H538" s="109"/>
      <c r="I538" s="109" t="s">
        <v>779</v>
      </c>
      <c r="J538" s="109"/>
      <c r="K538" s="109"/>
      <c r="L538" s="109"/>
      <c r="M538" s="109" t="s">
        <v>779</v>
      </c>
      <c r="N538" s="109" t="s">
        <v>779</v>
      </c>
      <c r="O538" s="109" t="s">
        <v>779</v>
      </c>
      <c r="P538" s="92"/>
      <c r="Q538" s="92"/>
      <c r="R538" s="92"/>
      <c r="S538" s="92"/>
      <c r="T538" s="92"/>
    </row>
    <row r="539" spans="2:20" ht="15" x14ac:dyDescent="0.25">
      <c r="B539" s="113" t="str">
        <f ca="1">Supporto!F437</f>
        <v>IfcFlowFitting</v>
      </c>
      <c r="C539" s="148" t="str">
        <f ca="1">Supporto!H437</f>
        <v>ElementoCodifica</v>
      </c>
      <c r="D539" s="148" t="str">
        <f ca="1">Supporto!K437</f>
        <v>ClasseElementoTecnico</v>
      </c>
      <c r="E539" s="125"/>
      <c r="F539" s="162"/>
      <c r="G539" s="110"/>
      <c r="H539" s="109"/>
      <c r="I539" s="109" t="s">
        <v>779</v>
      </c>
      <c r="J539" s="109"/>
      <c r="K539" s="109" t="s">
        <v>779</v>
      </c>
      <c r="L539" s="109" t="s">
        <v>779</v>
      </c>
      <c r="M539" s="109" t="s">
        <v>779</v>
      </c>
      <c r="N539" s="109" t="s">
        <v>779</v>
      </c>
      <c r="O539" s="109" t="s">
        <v>779</v>
      </c>
      <c r="P539" s="92"/>
      <c r="Q539" s="92"/>
      <c r="R539" s="92"/>
      <c r="S539" s="92"/>
      <c r="T539" s="92"/>
    </row>
    <row r="540" spans="2:20" ht="15" x14ac:dyDescent="0.25">
      <c r="B540" s="113" t="str">
        <f ca="1">Supporto!F438</f>
        <v>IfcFlowFitting</v>
      </c>
      <c r="C540" s="148" t="str">
        <f ca="1">Supporto!H438</f>
        <v>ElementoFase</v>
      </c>
      <c r="D540" s="148" t="str">
        <f ca="1">Supporto!K438</f>
        <v>Stato</v>
      </c>
      <c r="E540" s="125"/>
      <c r="F540" s="162"/>
      <c r="G540" s="110"/>
      <c r="H540" s="109"/>
      <c r="I540" s="109" t="s">
        <v>779</v>
      </c>
      <c r="J540" s="109"/>
      <c r="K540" s="109" t="s">
        <v>779</v>
      </c>
      <c r="L540" s="109" t="s">
        <v>779</v>
      </c>
      <c r="M540" s="109" t="s">
        <v>779</v>
      </c>
      <c r="N540" s="109" t="s">
        <v>779</v>
      </c>
      <c r="O540" s="109" t="s">
        <v>779</v>
      </c>
      <c r="P540" s="92"/>
      <c r="Q540" s="92"/>
      <c r="R540" s="92"/>
      <c r="S540" s="92"/>
      <c r="T540" s="92"/>
    </row>
    <row r="541" spans="2:20" ht="15" hidden="1" x14ac:dyDescent="0.25">
      <c r="B541" s="113" t="str">
        <f ca="1">Supporto!F439</f>
        <v>IfcFlowFitting</v>
      </c>
      <c r="C541" s="148" t="str">
        <f ca="1">Supporto!H439</f>
        <v>ElementoDocumenti</v>
      </c>
      <c r="D541" s="148" t="str">
        <f ca="1">Supporto!K439</f>
        <v>MUM</v>
      </c>
      <c r="E541" s="125"/>
      <c r="F541" s="162"/>
      <c r="G541" s="110"/>
      <c r="H541" s="109"/>
      <c r="I541" s="109"/>
      <c r="J541" s="109"/>
      <c r="K541" s="109"/>
      <c r="L541" s="109"/>
      <c r="M541" s="109"/>
      <c r="N541" s="109" t="s">
        <v>779</v>
      </c>
      <c r="O541" s="109" t="s">
        <v>779</v>
      </c>
      <c r="P541" s="92"/>
      <c r="Q541" s="92"/>
      <c r="R541" s="92"/>
      <c r="S541" s="92"/>
      <c r="T541" s="92"/>
    </row>
    <row r="542" spans="2:20" ht="15" x14ac:dyDescent="0.25">
      <c r="B542" s="113" t="str">
        <f ca="1">Supporto!F440</f>
        <v>IfcFlowFitting</v>
      </c>
      <c r="C542" s="148" t="str">
        <f ca="1">Supporto!H440</f>
        <v>ElementoDocumenti</v>
      </c>
      <c r="D542" s="148" t="str">
        <f ca="1">Supporto!K440</f>
        <v>SchedaTecnica</v>
      </c>
      <c r="E542" s="125"/>
      <c r="F542" s="162"/>
      <c r="G542" s="110"/>
      <c r="H542" s="109" t="s">
        <v>779</v>
      </c>
      <c r="I542" s="109"/>
      <c r="J542" s="109"/>
      <c r="K542" s="109"/>
      <c r="L542" s="109" t="s">
        <v>779</v>
      </c>
      <c r="M542" s="109" t="s">
        <v>779</v>
      </c>
      <c r="N542" s="109" t="s">
        <v>779</v>
      </c>
      <c r="O542" s="109" t="s">
        <v>779</v>
      </c>
      <c r="P542" s="92"/>
      <c r="Q542" s="92"/>
      <c r="R542" s="92"/>
      <c r="S542" s="92"/>
      <c r="T542" s="92"/>
    </row>
    <row r="543" spans="2:20" ht="15" hidden="1" x14ac:dyDescent="0.25">
      <c r="B543" s="113" t="str">
        <f ca="1">Supporto!F441</f>
        <v>IfcFlowFitting</v>
      </c>
      <c r="C543" s="148" t="str">
        <f ca="1">Supporto!H441</f>
        <v>ElementoDocumenti</v>
      </c>
      <c r="D543" s="148" t="str">
        <f ca="1">Supporto!K441</f>
        <v>Website</v>
      </c>
      <c r="E543" s="125"/>
      <c r="F543" s="162"/>
      <c r="G543" s="110"/>
      <c r="H543" s="109" t="s">
        <v>779</v>
      </c>
      <c r="I543" s="109"/>
      <c r="J543" s="109"/>
      <c r="K543" s="109"/>
      <c r="L543" s="109"/>
      <c r="M543" s="109" t="s">
        <v>779</v>
      </c>
      <c r="N543" s="109" t="s">
        <v>779</v>
      </c>
      <c r="O543" s="109" t="s">
        <v>779</v>
      </c>
      <c r="P543" s="92"/>
      <c r="Q543" s="92"/>
      <c r="R543" s="92"/>
      <c r="S543" s="92"/>
      <c r="T543" s="92"/>
    </row>
    <row r="544" spans="2:20" ht="15" hidden="1" x14ac:dyDescent="0.25">
      <c r="B544" s="113" t="str">
        <f ca="1">Supporto!F442</f>
        <v>IfcFlowFitting</v>
      </c>
      <c r="C544" s="148" t="str">
        <f ca="1">Supporto!H442</f>
        <v>ElementoDocumenti</v>
      </c>
      <c r="D544" s="148" t="str">
        <f ca="1">Supporto!K442</f>
        <v>DB</v>
      </c>
      <c r="E544" s="125"/>
      <c r="F544" s="162"/>
      <c r="G544" s="110"/>
      <c r="H544" s="109"/>
      <c r="I544" s="109"/>
      <c r="J544" s="109"/>
      <c r="K544" s="109"/>
      <c r="L544" s="109"/>
      <c r="M544" s="109"/>
      <c r="N544" s="109" t="s">
        <v>779</v>
      </c>
      <c r="O544" s="109" t="s">
        <v>779</v>
      </c>
      <c r="P544" s="92"/>
      <c r="Q544" s="92"/>
      <c r="R544" s="92"/>
      <c r="S544" s="92"/>
      <c r="T544" s="92"/>
    </row>
    <row r="545" spans="2:20" s="493" customFormat="1" ht="15" hidden="1" x14ac:dyDescent="0.25">
      <c r="B545" s="113" t="str">
        <f ca="1">Supporto!F443</f>
        <v>IfcFlowFitting</v>
      </c>
      <c r="C545" s="148" t="str">
        <f ca="1">Supporto!H443</f>
        <v>ElementoDocumenti</v>
      </c>
      <c r="D545" s="148" t="str">
        <f ca="1">Supporto!K443</f>
        <v>CertProd</v>
      </c>
      <c r="E545" s="125"/>
      <c r="F545" s="162"/>
      <c r="G545" s="110"/>
      <c r="H545" s="109" t="s">
        <v>779</v>
      </c>
      <c r="I545" s="109"/>
      <c r="J545" s="109"/>
      <c r="K545" s="109"/>
      <c r="L545" s="109"/>
      <c r="M545" s="109" t="s">
        <v>779</v>
      </c>
      <c r="N545" s="109" t="s">
        <v>779</v>
      </c>
      <c r="O545" s="109" t="s">
        <v>779</v>
      </c>
      <c r="P545" s="92"/>
      <c r="Q545" s="92"/>
      <c r="R545" s="92"/>
      <c r="S545" s="92"/>
      <c r="T545" s="92"/>
    </row>
    <row r="546" spans="2:20" ht="15" hidden="1" x14ac:dyDescent="0.25">
      <c r="B546" s="113" t="str">
        <f ca="1">Supporto!F444</f>
        <v>IfcFlowFitting</v>
      </c>
      <c r="C546" s="148" t="str">
        <f ca="1">Supporto!H444</f>
        <v>ElementoDocumenti</v>
      </c>
      <c r="D546" s="148" t="str">
        <f ca="1">Supporto!K444</f>
        <v>SertSupl</v>
      </c>
      <c r="E546" s="125"/>
      <c r="F546" s="162"/>
      <c r="G546" s="110"/>
      <c r="H546" s="109"/>
      <c r="I546" s="109"/>
      <c r="J546" s="109"/>
      <c r="K546" s="109"/>
      <c r="L546" s="109"/>
      <c r="M546" s="109"/>
      <c r="N546" s="109" t="s">
        <v>779</v>
      </c>
      <c r="O546" s="109" t="s">
        <v>779</v>
      </c>
      <c r="P546" s="92"/>
      <c r="Q546" s="92"/>
      <c r="R546" s="92"/>
      <c r="S546" s="92"/>
      <c r="T546" s="92"/>
    </row>
    <row r="547" spans="2:20" ht="15" hidden="1" x14ac:dyDescent="0.25">
      <c r="B547" s="113" t="str">
        <f ca="1">Supporto!F445</f>
        <v>IfcFlowFitting</v>
      </c>
      <c r="C547" s="148" t="str">
        <f ca="1">Supporto!H445</f>
        <v>ElementoDocumenti</v>
      </c>
      <c r="D547" s="148" t="str">
        <f ca="1">Supporto!K445</f>
        <v>CertOmo</v>
      </c>
      <c r="E547" s="125"/>
      <c r="F547" s="162"/>
      <c r="G547" s="110"/>
      <c r="H547" s="109" t="s">
        <v>779</v>
      </c>
      <c r="I547" s="109"/>
      <c r="J547" s="109"/>
      <c r="K547" s="109"/>
      <c r="L547" s="109"/>
      <c r="M547" s="109" t="s">
        <v>779</v>
      </c>
      <c r="N547" s="109" t="s">
        <v>779</v>
      </c>
      <c r="O547" s="109" t="s">
        <v>779</v>
      </c>
      <c r="P547" s="92"/>
      <c r="Q547" s="92"/>
      <c r="R547" s="92"/>
      <c r="S547" s="92"/>
      <c r="T547" s="92"/>
    </row>
    <row r="548" spans="2:20" ht="15" hidden="1" x14ac:dyDescent="0.25">
      <c r="B548" s="113" t="str">
        <f ca="1">Supporto!F446</f>
        <v>IfcFlowFitting</v>
      </c>
      <c r="C548" s="148" t="str">
        <f ca="1">Supporto!H446</f>
        <v>ElementoDocumenti</v>
      </c>
      <c r="D548" s="148" t="str">
        <f ca="1">Supporto!K446</f>
        <v>SchedaMontaggio</v>
      </c>
      <c r="E548" s="125"/>
      <c r="F548" s="162"/>
      <c r="G548" s="110"/>
      <c r="H548" s="109"/>
      <c r="I548" s="109"/>
      <c r="J548" s="109"/>
      <c r="K548" s="109"/>
      <c r="L548" s="109"/>
      <c r="M548" s="109"/>
      <c r="N548" s="109" t="s">
        <v>779</v>
      </c>
      <c r="O548" s="109" t="s">
        <v>779</v>
      </c>
      <c r="P548" s="92"/>
      <c r="Q548" s="92"/>
      <c r="R548" s="92"/>
      <c r="S548" s="92"/>
      <c r="T548" s="92"/>
    </row>
    <row r="549" spans="2:20" ht="15" hidden="1" x14ac:dyDescent="0.25">
      <c r="B549" s="113" t="str">
        <f ca="1">Supporto!F447</f>
        <v>IfcFlowFitting</v>
      </c>
      <c r="C549" s="148" t="str">
        <f ca="1">Supporto!H447</f>
        <v>ElementoDocumenti</v>
      </c>
      <c r="D549" s="148" t="str">
        <f ca="1">Supporto!K447</f>
        <v>Installazione</v>
      </c>
      <c r="E549" s="125"/>
      <c r="F549" s="162"/>
      <c r="G549" s="110"/>
      <c r="H549" s="109"/>
      <c r="I549" s="109"/>
      <c r="J549" s="109"/>
      <c r="K549" s="109"/>
      <c r="L549" s="109"/>
      <c r="M549" s="109"/>
      <c r="N549" s="109" t="s">
        <v>779</v>
      </c>
      <c r="O549" s="109" t="s">
        <v>779</v>
      </c>
      <c r="P549" s="92"/>
      <c r="Q549" s="92"/>
      <c r="R549" s="92"/>
      <c r="S549" s="92"/>
      <c r="T549" s="92"/>
    </row>
    <row r="550" spans="2:20" ht="15" hidden="1" x14ac:dyDescent="0.25">
      <c r="B550" s="113" t="str">
        <f ca="1">Supporto!F448</f>
        <v>IfcFlowFitting</v>
      </c>
      <c r="C550" s="148" t="str">
        <f ca="1">Supporto!H448</f>
        <v>ElementoDocumenti</v>
      </c>
      <c r="D550" s="148" t="str">
        <f ca="1">Supporto!K448</f>
        <v>MatSupp</v>
      </c>
      <c r="E550" s="125"/>
      <c r="F550" s="162"/>
      <c r="G550" s="110"/>
      <c r="H550" s="109"/>
      <c r="I550" s="109"/>
      <c r="J550" s="109"/>
      <c r="K550" s="109"/>
      <c r="L550" s="109"/>
      <c r="M550" s="109"/>
      <c r="N550" s="109" t="s">
        <v>779</v>
      </c>
      <c r="O550" s="109" t="s">
        <v>779</v>
      </c>
      <c r="P550" s="92"/>
      <c r="Q550" s="92"/>
      <c r="R550" s="92"/>
      <c r="S550" s="92"/>
      <c r="T550" s="92"/>
    </row>
    <row r="551" spans="2:20" ht="15" hidden="1" x14ac:dyDescent="0.25">
      <c r="B551" s="115" t="str">
        <f ca="1">Supporto!F449</f>
        <v>IfcFlowFitting</v>
      </c>
      <c r="C551" s="149" t="str">
        <f ca="1">Supporto!H449</f>
        <v>ElementoDocumenti</v>
      </c>
      <c r="D551" s="149" t="str">
        <f ca="1">Supporto!K449</f>
        <v>Conformità</v>
      </c>
      <c r="E551" s="124"/>
      <c r="F551" s="163"/>
      <c r="G551" s="117"/>
      <c r="H551" s="116" t="s">
        <v>779</v>
      </c>
      <c r="I551" s="116"/>
      <c r="J551" s="116"/>
      <c r="K551" s="116"/>
      <c r="L551" s="116"/>
      <c r="M551" s="116"/>
      <c r="N551" s="116" t="s">
        <v>779</v>
      </c>
      <c r="O551" s="116" t="s">
        <v>779</v>
      </c>
      <c r="P551" s="92"/>
      <c r="Q551" s="92"/>
      <c r="R551" s="92"/>
      <c r="S551" s="92"/>
      <c r="T551" s="92"/>
    </row>
    <row r="552" spans="2:20" ht="15" hidden="1" x14ac:dyDescent="0.25">
      <c r="B552" s="113" t="str">
        <f ca="1">Supporto!F450</f>
        <v>IfcFlowMovingDevice </v>
      </c>
      <c r="C552" s="148" t="str">
        <f ca="1">Supporto!H450</f>
        <v>ElementoDatiAnagrafici</v>
      </c>
      <c r="D552" s="148" t="str">
        <f ca="1">Supporto!K450</f>
        <v>Numero_di_serie</v>
      </c>
      <c r="E552" s="125"/>
      <c r="F552" s="162"/>
      <c r="G552" s="110"/>
      <c r="H552" s="109" t="s">
        <v>779</v>
      </c>
      <c r="I552" s="514"/>
      <c r="J552" s="109"/>
      <c r="K552" s="109"/>
      <c r="L552" s="109"/>
      <c r="M552" s="109"/>
      <c r="N552" s="109" t="s">
        <v>779</v>
      </c>
      <c r="O552" s="109" t="s">
        <v>779</v>
      </c>
      <c r="P552" s="92"/>
      <c r="Q552" s="92"/>
      <c r="R552" s="92"/>
      <c r="S552" s="92"/>
      <c r="T552" s="92"/>
    </row>
    <row r="553" spans="2:20" ht="15" hidden="1" x14ac:dyDescent="0.25">
      <c r="B553" s="113" t="str">
        <f ca="1">Supporto!F451</f>
        <v>IfcFlowMovingDevice </v>
      </c>
      <c r="C553" s="148" t="str">
        <f ca="1">Supporto!H451</f>
        <v>ElementoDatiAnagrafici</v>
      </c>
      <c r="D553" s="148" t="str">
        <f ca="1">Supporto!K451</f>
        <v>Fornitore</v>
      </c>
      <c r="E553" s="125"/>
      <c r="F553" s="162"/>
      <c r="G553" s="110"/>
      <c r="H553" s="109"/>
      <c r="I553" s="109"/>
      <c r="J553" s="109"/>
      <c r="K553" s="109"/>
      <c r="L553" s="109"/>
      <c r="M553" s="109"/>
      <c r="N553" s="109" t="s">
        <v>779</v>
      </c>
      <c r="O553" s="109" t="s">
        <v>779</v>
      </c>
      <c r="P553" s="92"/>
      <c r="Q553" s="92"/>
      <c r="R553" s="92"/>
      <c r="S553" s="92"/>
      <c r="T553" s="92"/>
    </row>
    <row r="554" spans="2:20" ht="15" hidden="1" x14ac:dyDescent="0.25">
      <c r="B554" s="113" t="str">
        <f ca="1">Supporto!F452</f>
        <v>IfcFlowMovingDevice </v>
      </c>
      <c r="C554" s="148" t="str">
        <f ca="1">Supporto!H452</f>
        <v>ElementoDatiAnagrafici</v>
      </c>
      <c r="D554" s="148" t="str">
        <f ca="1">Supporto!K452</f>
        <v>Installatore</v>
      </c>
      <c r="E554" s="125"/>
      <c r="F554" s="162"/>
      <c r="G554" s="110"/>
      <c r="H554" s="109"/>
      <c r="I554" s="109"/>
      <c r="J554" s="109"/>
      <c r="K554" s="109"/>
      <c r="L554" s="109"/>
      <c r="M554" s="109"/>
      <c r="N554" s="109" t="s">
        <v>779</v>
      </c>
      <c r="O554" s="109" t="s">
        <v>779</v>
      </c>
      <c r="P554" s="92"/>
      <c r="Q554" s="92"/>
      <c r="R554" s="92"/>
      <c r="S554" s="92"/>
      <c r="T554" s="92"/>
    </row>
    <row r="555" spans="2:20" ht="15" x14ac:dyDescent="0.25">
      <c r="B555" s="113" t="str">
        <f ca="1">Supporto!F453</f>
        <v>IfcFlowMovingDevice </v>
      </c>
      <c r="C555" s="148" t="str">
        <f ca="1">Supporto!H453</f>
        <v>ElementoDatiAnagrafici</v>
      </c>
      <c r="D555" s="148" t="str">
        <f ca="1">Supporto!K453</f>
        <v>Descrizione</v>
      </c>
      <c r="E555" s="125"/>
      <c r="F555" s="162"/>
      <c r="G555" s="110"/>
      <c r="H555" s="109"/>
      <c r="I555" s="109" t="s">
        <v>779</v>
      </c>
      <c r="J555" s="109"/>
      <c r="K555" s="109" t="s">
        <v>779</v>
      </c>
      <c r="L555" s="109" t="s">
        <v>779</v>
      </c>
      <c r="M555" s="109" t="s">
        <v>779</v>
      </c>
      <c r="N555" s="109" t="s">
        <v>779</v>
      </c>
      <c r="O555" s="109" t="s">
        <v>779</v>
      </c>
      <c r="P555" s="92"/>
      <c r="Q555" s="92"/>
      <c r="R555" s="92"/>
      <c r="S555" s="92"/>
      <c r="T555" s="92"/>
    </row>
    <row r="556" spans="2:20" ht="15" x14ac:dyDescent="0.25">
      <c r="B556" s="113" t="str">
        <f ca="1">Supporto!F454</f>
        <v>IfcFlowMovingDevice </v>
      </c>
      <c r="C556" s="148" t="str">
        <f ca="1">Supporto!H454</f>
        <v>ElementoDatiAnagrafici</v>
      </c>
      <c r="D556" s="148" t="str">
        <f ca="1">Supporto!K454</f>
        <v>Modello</v>
      </c>
      <c r="E556" s="125"/>
      <c r="F556" s="162"/>
      <c r="G556" s="110"/>
      <c r="H556" s="109"/>
      <c r="I556" s="109" t="s">
        <v>779</v>
      </c>
      <c r="J556" s="109"/>
      <c r="K556" s="109"/>
      <c r="L556" s="109" t="s">
        <v>779</v>
      </c>
      <c r="M556" s="109" t="s">
        <v>779</v>
      </c>
      <c r="N556" s="109" t="s">
        <v>779</v>
      </c>
      <c r="O556" s="109" t="s">
        <v>779</v>
      </c>
      <c r="P556" s="92"/>
      <c r="Q556" s="92"/>
      <c r="R556" s="92"/>
      <c r="S556" s="92"/>
      <c r="T556" s="92"/>
    </row>
    <row r="557" spans="2:20" ht="15" hidden="1" x14ac:dyDescent="0.25">
      <c r="B557" s="113" t="str">
        <f ca="1">Supporto!F455</f>
        <v>IfcFlowMovingDevice </v>
      </c>
      <c r="C557" s="148" t="str">
        <f ca="1">Supporto!H455</f>
        <v>ElementoDatiAnagrafici</v>
      </c>
      <c r="D557" s="148" t="str">
        <f ca="1">Supporto!K455</f>
        <v>Produttore</v>
      </c>
      <c r="E557" s="125"/>
      <c r="F557" s="162"/>
      <c r="G557" s="110"/>
      <c r="H557" s="109"/>
      <c r="I557" s="109"/>
      <c r="J557" s="109"/>
      <c r="K557" s="109"/>
      <c r="L557" s="109"/>
      <c r="M557" s="109"/>
      <c r="N557" s="109" t="s">
        <v>779</v>
      </c>
      <c r="O557" s="109" t="s">
        <v>779</v>
      </c>
      <c r="P557" s="92"/>
      <c r="Q557" s="92"/>
      <c r="R557" s="92"/>
      <c r="S557" s="92"/>
      <c r="T557" s="92"/>
    </row>
    <row r="558" spans="2:20" ht="15" x14ac:dyDescent="0.25">
      <c r="B558" s="113" t="str">
        <f ca="1">Supporto!F456</f>
        <v>IfcFlowMovingDevice </v>
      </c>
      <c r="C558" s="148" t="str">
        <f ca="1">Supporto!H456</f>
        <v>ElementoCodifica</v>
      </c>
      <c r="D558" s="148" t="str">
        <f ca="1">Supporto!K456</f>
        <v>ClasseElementoTecnico</v>
      </c>
      <c r="E558" s="125"/>
      <c r="F558" s="162"/>
      <c r="G558" s="110"/>
      <c r="H558" s="109"/>
      <c r="I558" s="109" t="s">
        <v>779</v>
      </c>
      <c r="J558" s="109"/>
      <c r="K558" s="109" t="s">
        <v>779</v>
      </c>
      <c r="L558" s="109" t="s">
        <v>779</v>
      </c>
      <c r="M558" s="109" t="s">
        <v>779</v>
      </c>
      <c r="N558" s="109" t="s">
        <v>779</v>
      </c>
      <c r="O558" s="109" t="s">
        <v>779</v>
      </c>
      <c r="P558" s="92"/>
      <c r="Q558" s="92"/>
      <c r="R558" s="92"/>
      <c r="S558" s="92"/>
      <c r="T558" s="92"/>
    </row>
    <row r="559" spans="2:20" ht="15" x14ac:dyDescent="0.25">
      <c r="B559" s="113" t="str">
        <f ca="1">Supporto!F457</f>
        <v>IfcFlowMovingDevice </v>
      </c>
      <c r="C559" s="148" t="str">
        <f ca="1">Supporto!H457</f>
        <v>ElementoFase</v>
      </c>
      <c r="D559" s="148" t="str">
        <f ca="1">Supporto!K457</f>
        <v>Stato</v>
      </c>
      <c r="E559" s="125"/>
      <c r="F559" s="162"/>
      <c r="G559" s="110"/>
      <c r="H559" s="109"/>
      <c r="I559" s="109" t="s">
        <v>779</v>
      </c>
      <c r="J559" s="109"/>
      <c r="K559" s="109" t="s">
        <v>779</v>
      </c>
      <c r="L559" s="109" t="s">
        <v>779</v>
      </c>
      <c r="M559" s="109" t="s">
        <v>779</v>
      </c>
      <c r="N559" s="109" t="s">
        <v>779</v>
      </c>
      <c r="O559" s="109" t="s">
        <v>779</v>
      </c>
      <c r="P559" s="92"/>
      <c r="Q559" s="92"/>
      <c r="R559" s="92"/>
      <c r="S559" s="92"/>
      <c r="T559" s="92"/>
    </row>
    <row r="560" spans="2:20" ht="15" hidden="1" x14ac:dyDescent="0.25">
      <c r="B560" s="113" t="str">
        <f ca="1">Supporto!F458</f>
        <v>IfcFlowMovingDevice </v>
      </c>
      <c r="C560" s="148" t="str">
        <f ca="1">Supporto!H458</f>
        <v>ElementoDocumenti</v>
      </c>
      <c r="D560" s="148" t="str">
        <f ca="1">Supporto!K458</f>
        <v>MUM</v>
      </c>
      <c r="E560" s="125"/>
      <c r="F560" s="162"/>
      <c r="G560" s="110"/>
      <c r="H560" s="109"/>
      <c r="I560" s="109"/>
      <c r="J560" s="109"/>
      <c r="K560" s="109"/>
      <c r="L560" s="109"/>
      <c r="M560" s="109"/>
      <c r="N560" s="109" t="s">
        <v>779</v>
      </c>
      <c r="O560" s="109" t="s">
        <v>779</v>
      </c>
      <c r="P560" s="92"/>
      <c r="Q560" s="92"/>
      <c r="R560" s="92"/>
      <c r="S560" s="92"/>
      <c r="T560" s="92"/>
    </row>
    <row r="561" spans="2:20" ht="15" x14ac:dyDescent="0.25">
      <c r="B561" s="113" t="str">
        <f ca="1">Supporto!F459</f>
        <v>IfcFlowMovingDevice </v>
      </c>
      <c r="C561" s="148" t="str">
        <f ca="1">Supporto!H459</f>
        <v>ElementoDocumenti</v>
      </c>
      <c r="D561" s="148" t="str">
        <f ca="1">Supporto!K459</f>
        <v>SchedaTecnica</v>
      </c>
      <c r="E561" s="125"/>
      <c r="F561" s="162"/>
      <c r="G561" s="110"/>
      <c r="H561" s="109" t="s">
        <v>779</v>
      </c>
      <c r="I561" s="109"/>
      <c r="J561" s="109"/>
      <c r="K561" s="109"/>
      <c r="L561" s="109" t="s">
        <v>779</v>
      </c>
      <c r="M561" s="109" t="s">
        <v>779</v>
      </c>
      <c r="N561" s="109" t="s">
        <v>779</v>
      </c>
      <c r="O561" s="109" t="s">
        <v>779</v>
      </c>
      <c r="P561" s="92"/>
      <c r="Q561" s="92"/>
      <c r="R561" s="92"/>
      <c r="S561" s="92"/>
      <c r="T561" s="92"/>
    </row>
    <row r="562" spans="2:20" ht="15" hidden="1" x14ac:dyDescent="0.25">
      <c r="B562" s="113" t="str">
        <f ca="1">Supporto!F460</f>
        <v>IfcFlowMovingDevice </v>
      </c>
      <c r="C562" s="148" t="str">
        <f ca="1">Supporto!H460</f>
        <v>ElementoDocumenti</v>
      </c>
      <c r="D562" s="148" t="str">
        <f ca="1">Supporto!K460</f>
        <v>Website</v>
      </c>
      <c r="E562" s="125"/>
      <c r="F562" s="162"/>
      <c r="G562" s="110"/>
      <c r="H562" s="109" t="s">
        <v>779</v>
      </c>
      <c r="I562" s="109"/>
      <c r="J562" s="109"/>
      <c r="K562" s="109"/>
      <c r="L562" s="109"/>
      <c r="M562" s="109" t="s">
        <v>779</v>
      </c>
      <c r="N562" s="109" t="s">
        <v>779</v>
      </c>
      <c r="O562" s="109" t="s">
        <v>779</v>
      </c>
      <c r="P562" s="92"/>
      <c r="Q562" s="92"/>
      <c r="R562" s="92"/>
      <c r="S562" s="92"/>
      <c r="T562" s="92"/>
    </row>
    <row r="563" spans="2:20" s="493" customFormat="1" ht="15" hidden="1" x14ac:dyDescent="0.25">
      <c r="B563" s="113" t="str">
        <f ca="1">Supporto!F461</f>
        <v>IfcFlowMovingDevice </v>
      </c>
      <c r="C563" s="148" t="str">
        <f ca="1">Supporto!H461</f>
        <v>ElementoDocumenti</v>
      </c>
      <c r="D563" s="148" t="str">
        <f ca="1">Supporto!K461</f>
        <v>DB</v>
      </c>
      <c r="E563" s="125"/>
      <c r="F563" s="162"/>
      <c r="G563" s="110"/>
      <c r="H563" s="109"/>
      <c r="I563" s="109"/>
      <c r="J563" s="109"/>
      <c r="K563" s="109"/>
      <c r="L563" s="109"/>
      <c r="M563" s="109"/>
      <c r="N563" s="109" t="s">
        <v>779</v>
      </c>
      <c r="O563" s="109" t="s">
        <v>779</v>
      </c>
      <c r="P563" s="92"/>
      <c r="Q563" s="92"/>
      <c r="R563" s="92"/>
      <c r="S563" s="92"/>
      <c r="T563" s="92"/>
    </row>
    <row r="564" spans="2:20" ht="15" hidden="1" x14ac:dyDescent="0.25">
      <c r="B564" s="113" t="str">
        <f ca="1">Supporto!F462</f>
        <v>IfcFlowMovingDevice </v>
      </c>
      <c r="C564" s="148" t="str">
        <f ca="1">Supporto!H462</f>
        <v>ElementoDocumenti</v>
      </c>
      <c r="D564" s="148" t="str">
        <f ca="1">Supporto!K462</f>
        <v>CertProd</v>
      </c>
      <c r="E564" s="125"/>
      <c r="F564" s="162"/>
      <c r="G564" s="110"/>
      <c r="H564" s="109" t="s">
        <v>779</v>
      </c>
      <c r="I564" s="109"/>
      <c r="J564" s="109"/>
      <c r="K564" s="109"/>
      <c r="L564" s="109"/>
      <c r="M564" s="109" t="s">
        <v>779</v>
      </c>
      <c r="N564" s="109" t="s">
        <v>779</v>
      </c>
      <c r="O564" s="109" t="s">
        <v>779</v>
      </c>
      <c r="P564" s="92"/>
      <c r="Q564" s="92"/>
      <c r="R564" s="92"/>
      <c r="S564" s="92"/>
      <c r="T564" s="92"/>
    </row>
    <row r="565" spans="2:20" ht="15" hidden="1" x14ac:dyDescent="0.25">
      <c r="B565" s="113" t="str">
        <f ca="1">Supporto!F463</f>
        <v>IfcFlowMovingDevice </v>
      </c>
      <c r="C565" s="148" t="str">
        <f ca="1">Supporto!H463</f>
        <v>ElementoDocumenti</v>
      </c>
      <c r="D565" s="148" t="str">
        <f ca="1">Supporto!K463</f>
        <v>SertSupl</v>
      </c>
      <c r="E565" s="125"/>
      <c r="F565" s="162"/>
      <c r="G565" s="110"/>
      <c r="H565" s="109"/>
      <c r="I565" s="109"/>
      <c r="J565" s="109"/>
      <c r="K565" s="109"/>
      <c r="L565" s="109"/>
      <c r="M565" s="109"/>
      <c r="N565" s="109" t="s">
        <v>779</v>
      </c>
      <c r="O565" s="109" t="s">
        <v>779</v>
      </c>
      <c r="P565" s="92"/>
      <c r="Q565" s="92"/>
      <c r="R565" s="92"/>
      <c r="S565" s="92"/>
      <c r="T565" s="92"/>
    </row>
    <row r="566" spans="2:20" ht="15" hidden="1" x14ac:dyDescent="0.25">
      <c r="B566" s="113" t="str">
        <f ca="1">Supporto!F464</f>
        <v>IfcFlowMovingDevice </v>
      </c>
      <c r="C566" s="148" t="str">
        <f ca="1">Supporto!H464</f>
        <v>ElementoDocumenti</v>
      </c>
      <c r="D566" s="148" t="str">
        <f ca="1">Supporto!K464</f>
        <v>CertOmo</v>
      </c>
      <c r="E566" s="125"/>
      <c r="F566" s="162"/>
      <c r="G566" s="110"/>
      <c r="H566" s="109" t="s">
        <v>779</v>
      </c>
      <c r="I566" s="109"/>
      <c r="J566" s="109"/>
      <c r="K566" s="109"/>
      <c r="L566" s="109"/>
      <c r="M566" s="109" t="s">
        <v>779</v>
      </c>
      <c r="N566" s="109" t="s">
        <v>779</v>
      </c>
      <c r="O566" s="109" t="s">
        <v>779</v>
      </c>
      <c r="P566" s="92"/>
      <c r="Q566" s="92"/>
      <c r="R566" s="92"/>
      <c r="S566" s="92"/>
      <c r="T566" s="92"/>
    </row>
    <row r="567" spans="2:20" ht="15" hidden="1" x14ac:dyDescent="0.25">
      <c r="B567" s="113" t="str">
        <f ca="1">Supporto!F465</f>
        <v>IfcFlowMovingDevice </v>
      </c>
      <c r="C567" s="148" t="str">
        <f ca="1">Supporto!H465</f>
        <v>ElementoDocumenti</v>
      </c>
      <c r="D567" s="148" t="str">
        <f ca="1">Supporto!K465</f>
        <v>SchedaMontaggio</v>
      </c>
      <c r="E567" s="125"/>
      <c r="F567" s="162"/>
      <c r="G567" s="110"/>
      <c r="H567" s="109"/>
      <c r="I567" s="109"/>
      <c r="J567" s="109"/>
      <c r="K567" s="109"/>
      <c r="L567" s="109"/>
      <c r="M567" s="109"/>
      <c r="N567" s="109" t="s">
        <v>779</v>
      </c>
      <c r="O567" s="109" t="s">
        <v>779</v>
      </c>
      <c r="P567" s="92"/>
      <c r="Q567" s="92"/>
      <c r="R567" s="92"/>
      <c r="S567" s="92"/>
      <c r="T567" s="92"/>
    </row>
    <row r="568" spans="2:20" ht="15" hidden="1" x14ac:dyDescent="0.25">
      <c r="B568" s="113" t="str">
        <f ca="1">Supporto!F466</f>
        <v>IfcFlowMovingDevice </v>
      </c>
      <c r="C568" s="148" t="str">
        <f ca="1">Supporto!H466</f>
        <v>ElementoDocumenti</v>
      </c>
      <c r="D568" s="148" t="str">
        <f ca="1">Supporto!K466</f>
        <v>Installazione</v>
      </c>
      <c r="E568" s="125"/>
      <c r="F568" s="162"/>
      <c r="G568" s="110"/>
      <c r="H568" s="109"/>
      <c r="I568" s="109"/>
      <c r="J568" s="109"/>
      <c r="K568" s="109"/>
      <c r="L568" s="109"/>
      <c r="M568" s="109"/>
      <c r="N568" s="109" t="s">
        <v>779</v>
      </c>
      <c r="O568" s="109" t="s">
        <v>779</v>
      </c>
      <c r="P568" s="92"/>
      <c r="Q568" s="92"/>
      <c r="R568" s="92"/>
      <c r="S568" s="92"/>
      <c r="T568" s="92"/>
    </row>
    <row r="569" spans="2:20" ht="15" hidden="1" x14ac:dyDescent="0.25">
      <c r="B569" s="113" t="str">
        <f ca="1">Supporto!F467</f>
        <v>IfcFlowMovingDevice </v>
      </c>
      <c r="C569" s="148" t="str">
        <f ca="1">Supporto!H467</f>
        <v>ElementoDocumenti</v>
      </c>
      <c r="D569" s="148" t="str">
        <f ca="1">Supporto!K467</f>
        <v>MatSupp</v>
      </c>
      <c r="E569" s="125"/>
      <c r="F569" s="162"/>
      <c r="G569" s="110"/>
      <c r="H569" s="109"/>
      <c r="I569" s="109"/>
      <c r="J569" s="109"/>
      <c r="K569" s="109"/>
      <c r="L569" s="109"/>
      <c r="M569" s="109"/>
      <c r="N569" s="109" t="s">
        <v>779</v>
      </c>
      <c r="O569" s="109" t="s">
        <v>779</v>
      </c>
      <c r="P569" s="92"/>
      <c r="Q569" s="92"/>
      <c r="R569" s="92"/>
      <c r="S569" s="92"/>
      <c r="T569" s="92"/>
    </row>
    <row r="570" spans="2:20" ht="15" hidden="1" x14ac:dyDescent="0.25">
      <c r="B570" s="113" t="str">
        <f ca="1">Supporto!F468</f>
        <v>IfcFlowMovingDevice </v>
      </c>
      <c r="C570" s="148" t="str">
        <f ca="1">Supporto!H468</f>
        <v>ElementoDocumenti</v>
      </c>
      <c r="D570" s="148" t="str">
        <f ca="1">Supporto!K468</f>
        <v>Collaudo</v>
      </c>
      <c r="E570" s="125"/>
      <c r="F570" s="162"/>
      <c r="G570" s="110"/>
      <c r="H570" s="109" t="s">
        <v>779</v>
      </c>
      <c r="I570" s="514"/>
      <c r="J570" s="109"/>
      <c r="K570" s="109"/>
      <c r="L570" s="109"/>
      <c r="M570" s="109"/>
      <c r="N570" s="109" t="s">
        <v>779</v>
      </c>
      <c r="O570" s="109" t="s">
        <v>779</v>
      </c>
      <c r="P570" s="92"/>
      <c r="Q570" s="92"/>
      <c r="R570" s="92"/>
      <c r="S570" s="92"/>
      <c r="T570" s="92"/>
    </row>
    <row r="571" spans="2:20" ht="15" hidden="1" x14ac:dyDescent="0.25">
      <c r="B571" s="115" t="str">
        <f ca="1">Supporto!F469</f>
        <v>IfcFlowMovingDevice </v>
      </c>
      <c r="C571" s="149" t="str">
        <f ca="1">Supporto!H469</f>
        <v>ElementoDocumenti</v>
      </c>
      <c r="D571" s="149" t="str">
        <f ca="1">Supporto!K469</f>
        <v>Conformità</v>
      </c>
      <c r="E571" s="124"/>
      <c r="F571" s="163"/>
      <c r="G571" s="117"/>
      <c r="H571" s="116"/>
      <c r="I571" s="116"/>
      <c r="J571" s="116"/>
      <c r="K571" s="116"/>
      <c r="L571" s="116"/>
      <c r="M571" s="116"/>
      <c r="N571" s="116" t="s">
        <v>779</v>
      </c>
      <c r="O571" s="116" t="s">
        <v>779</v>
      </c>
      <c r="P571" s="92"/>
      <c r="Q571" s="92"/>
      <c r="R571" s="92"/>
      <c r="S571" s="92"/>
      <c r="T571" s="92"/>
    </row>
    <row r="572" spans="2:20" ht="15" hidden="1" x14ac:dyDescent="0.25">
      <c r="B572" s="113" t="str">
        <f ca="1">Supporto!F470</f>
        <v>IfcFlowSegment</v>
      </c>
      <c r="C572" s="148" t="str">
        <f ca="1">Supporto!H470</f>
        <v>ElementoDatiAnagrafici</v>
      </c>
      <c r="D572" s="148" t="str">
        <f ca="1">Supporto!K470</f>
        <v>Numero_di_serie</v>
      </c>
      <c r="E572" s="125"/>
      <c r="F572" s="162"/>
      <c r="G572" s="110"/>
      <c r="H572" s="109"/>
      <c r="I572" s="109"/>
      <c r="J572" s="109"/>
      <c r="K572" s="109"/>
      <c r="L572" s="109"/>
      <c r="M572" s="109"/>
      <c r="N572" s="109" t="s">
        <v>779</v>
      </c>
      <c r="O572" s="109" t="s">
        <v>779</v>
      </c>
      <c r="P572" s="92"/>
      <c r="Q572" s="92"/>
      <c r="R572" s="92"/>
      <c r="S572" s="92"/>
      <c r="T572" s="92"/>
    </row>
    <row r="573" spans="2:20" ht="15" hidden="1" x14ac:dyDescent="0.25">
      <c r="B573" s="113" t="str">
        <f ca="1">Supporto!F471</f>
        <v>IfcFlowSegment</v>
      </c>
      <c r="C573" s="148" t="str">
        <f ca="1">Supporto!H471</f>
        <v>ElementoDatiAnagrafici</v>
      </c>
      <c r="D573" s="148" t="str">
        <f ca="1">Supporto!K471</f>
        <v>Fornitore</v>
      </c>
      <c r="E573" s="125"/>
      <c r="F573" s="162"/>
      <c r="G573" s="110"/>
      <c r="H573" s="109"/>
      <c r="I573" s="109"/>
      <c r="J573" s="109"/>
      <c r="K573" s="109"/>
      <c r="L573" s="109"/>
      <c r="M573" s="109"/>
      <c r="N573" s="109" t="s">
        <v>779</v>
      </c>
      <c r="O573" s="109" t="s">
        <v>779</v>
      </c>
      <c r="P573" s="92"/>
      <c r="Q573" s="92"/>
      <c r="R573" s="92"/>
      <c r="S573" s="92"/>
      <c r="T573" s="92"/>
    </row>
    <row r="574" spans="2:20" ht="15" hidden="1" x14ac:dyDescent="0.25">
      <c r="B574" s="113" t="str">
        <f ca="1">Supporto!F472</f>
        <v>IfcFlowSegment</v>
      </c>
      <c r="C574" s="148" t="str">
        <f ca="1">Supporto!H472</f>
        <v>ElementoDatiAnagrafici</v>
      </c>
      <c r="D574" s="148" t="str">
        <f ca="1">Supporto!K472</f>
        <v>Installatore</v>
      </c>
      <c r="E574" s="125"/>
      <c r="F574" s="162"/>
      <c r="G574" s="110"/>
      <c r="H574" s="109"/>
      <c r="I574" s="109"/>
      <c r="J574" s="109"/>
      <c r="K574" s="109"/>
      <c r="L574" s="109"/>
      <c r="M574" s="109"/>
      <c r="N574" s="109" t="s">
        <v>779</v>
      </c>
      <c r="O574" s="109" t="s">
        <v>779</v>
      </c>
      <c r="P574" s="92"/>
      <c r="Q574" s="92"/>
      <c r="R574" s="92"/>
      <c r="S574" s="92"/>
      <c r="T574" s="92"/>
    </row>
    <row r="575" spans="2:20" ht="15" x14ac:dyDescent="0.25">
      <c r="B575" s="113" t="str">
        <f ca="1">Supporto!F473</f>
        <v>IfcFlowSegment</v>
      </c>
      <c r="C575" s="148" t="str">
        <f ca="1">Supporto!H473</f>
        <v>ElementoDatiAnagrafici</v>
      </c>
      <c r="D575" s="148" t="str">
        <f ca="1">Supporto!K473</f>
        <v>Descrizione</v>
      </c>
      <c r="E575" s="125"/>
      <c r="F575" s="162"/>
      <c r="G575" s="110"/>
      <c r="H575" s="109"/>
      <c r="I575" s="109" t="s">
        <v>779</v>
      </c>
      <c r="J575" s="109"/>
      <c r="K575" s="109" t="s">
        <v>779</v>
      </c>
      <c r="L575" s="109" t="s">
        <v>779</v>
      </c>
      <c r="M575" s="109" t="s">
        <v>779</v>
      </c>
      <c r="N575" s="109" t="s">
        <v>779</v>
      </c>
      <c r="O575" s="109" t="s">
        <v>779</v>
      </c>
      <c r="P575" s="92"/>
      <c r="Q575" s="92"/>
      <c r="R575" s="92"/>
      <c r="S575" s="92"/>
      <c r="T575" s="92"/>
    </row>
    <row r="576" spans="2:20" ht="15" x14ac:dyDescent="0.25">
      <c r="B576" s="113" t="str">
        <f ca="1">Supporto!F474</f>
        <v>IfcFlowSegment</v>
      </c>
      <c r="C576" s="148" t="str">
        <f ca="1">Supporto!H474</f>
        <v>ElementoDatiAnagrafici</v>
      </c>
      <c r="D576" s="148" t="str">
        <f ca="1">Supporto!K474</f>
        <v>Modello</v>
      </c>
      <c r="E576" s="125"/>
      <c r="F576" s="162"/>
      <c r="G576" s="110"/>
      <c r="H576" s="109"/>
      <c r="I576" s="109" t="s">
        <v>779</v>
      </c>
      <c r="J576" s="109"/>
      <c r="K576" s="109"/>
      <c r="L576" s="109" t="s">
        <v>779</v>
      </c>
      <c r="M576" s="109" t="s">
        <v>779</v>
      </c>
      <c r="N576" s="109" t="s">
        <v>779</v>
      </c>
      <c r="O576" s="109" t="s">
        <v>779</v>
      </c>
      <c r="P576" s="92"/>
      <c r="Q576" s="92"/>
      <c r="R576" s="92"/>
      <c r="S576" s="92"/>
      <c r="T576" s="92"/>
    </row>
    <row r="577" spans="2:20" ht="15" hidden="1" x14ac:dyDescent="0.25">
      <c r="B577" s="113" t="str">
        <f ca="1">Supporto!F475</f>
        <v>IfcFlowSegment</v>
      </c>
      <c r="C577" s="148" t="str">
        <f ca="1">Supporto!H475</f>
        <v>ElementoDatiAnagrafici</v>
      </c>
      <c r="D577" s="148" t="str">
        <f ca="1">Supporto!K475</f>
        <v>Produttore</v>
      </c>
      <c r="E577" s="125"/>
      <c r="F577" s="162"/>
      <c r="G577" s="110"/>
      <c r="H577" s="109"/>
      <c r="I577" s="109" t="s">
        <v>779</v>
      </c>
      <c r="J577" s="109"/>
      <c r="K577" s="109"/>
      <c r="L577" s="109"/>
      <c r="M577" s="109" t="s">
        <v>779</v>
      </c>
      <c r="N577" s="109" t="s">
        <v>779</v>
      </c>
      <c r="O577" s="109" t="s">
        <v>779</v>
      </c>
      <c r="P577" s="92"/>
      <c r="Q577" s="92"/>
      <c r="R577" s="92"/>
      <c r="S577" s="92"/>
      <c r="T577" s="92"/>
    </row>
    <row r="578" spans="2:20" ht="15" x14ac:dyDescent="0.25">
      <c r="B578" s="113" t="str">
        <f ca="1">Supporto!F476</f>
        <v>IfcFlowSegment</v>
      </c>
      <c r="C578" s="148" t="str">
        <f ca="1">Supporto!H476</f>
        <v>ElementoCodifica</v>
      </c>
      <c r="D578" s="148" t="str">
        <f ca="1">Supporto!K476</f>
        <v>ClasseElementoTecnico</v>
      </c>
      <c r="E578" s="125"/>
      <c r="F578" s="162"/>
      <c r="G578" s="110"/>
      <c r="H578" s="109"/>
      <c r="I578" s="109" t="s">
        <v>779</v>
      </c>
      <c r="J578" s="109"/>
      <c r="K578" s="109" t="s">
        <v>779</v>
      </c>
      <c r="L578" s="109" t="s">
        <v>779</v>
      </c>
      <c r="M578" s="109" t="s">
        <v>779</v>
      </c>
      <c r="N578" s="109" t="s">
        <v>779</v>
      </c>
      <c r="O578" s="109" t="s">
        <v>779</v>
      </c>
      <c r="P578" s="92"/>
      <c r="Q578" s="92"/>
      <c r="R578" s="92"/>
      <c r="S578" s="92"/>
      <c r="T578" s="92"/>
    </row>
    <row r="579" spans="2:20" ht="15" x14ac:dyDescent="0.25">
      <c r="B579" s="113" t="str">
        <f ca="1">Supporto!F477</f>
        <v>IfcFlowSegment</v>
      </c>
      <c r="C579" s="148" t="str">
        <f ca="1">Supporto!H477</f>
        <v>ElementoFase</v>
      </c>
      <c r="D579" s="148" t="str">
        <f ca="1">Supporto!K477</f>
        <v>Stato</v>
      </c>
      <c r="E579" s="125"/>
      <c r="F579" s="162"/>
      <c r="G579" s="110"/>
      <c r="H579" s="109"/>
      <c r="I579" s="109" t="s">
        <v>779</v>
      </c>
      <c r="J579" s="109"/>
      <c r="K579" s="109" t="s">
        <v>779</v>
      </c>
      <c r="L579" s="109" t="s">
        <v>779</v>
      </c>
      <c r="M579" s="109" t="s">
        <v>779</v>
      </c>
      <c r="N579" s="109" t="s">
        <v>779</v>
      </c>
      <c r="O579" s="109" t="s">
        <v>779</v>
      </c>
      <c r="P579" s="92"/>
      <c r="Q579" s="92"/>
      <c r="R579" s="92"/>
      <c r="S579" s="92"/>
      <c r="T579" s="92"/>
    </row>
    <row r="580" spans="2:20" ht="15" hidden="1" x14ac:dyDescent="0.25">
      <c r="B580" s="113" t="str">
        <f ca="1">Supporto!F478</f>
        <v>IfcFlowSegment</v>
      </c>
      <c r="C580" s="148" t="str">
        <f ca="1">Supporto!H478</f>
        <v>ElementoDocumenti</v>
      </c>
      <c r="D580" s="148" t="str">
        <f ca="1">Supporto!K478</f>
        <v>MUM</v>
      </c>
      <c r="E580" s="125"/>
      <c r="F580" s="162"/>
      <c r="G580" s="110"/>
      <c r="H580" s="109"/>
      <c r="I580" s="109"/>
      <c r="J580" s="109"/>
      <c r="K580" s="109"/>
      <c r="L580" s="109"/>
      <c r="M580" s="109"/>
      <c r="N580" s="109" t="s">
        <v>779</v>
      </c>
      <c r="O580" s="109" t="s">
        <v>779</v>
      </c>
      <c r="P580" s="92"/>
      <c r="Q580" s="92"/>
      <c r="R580" s="92"/>
      <c r="S580" s="92"/>
      <c r="T580" s="92"/>
    </row>
    <row r="581" spans="2:20" ht="15" x14ac:dyDescent="0.25">
      <c r="B581" s="113" t="str">
        <f ca="1">Supporto!F479</f>
        <v>IfcFlowSegment</v>
      </c>
      <c r="C581" s="148" t="str">
        <f ca="1">Supporto!H479</f>
        <v>ElementoDocumenti</v>
      </c>
      <c r="D581" s="148" t="str">
        <f ca="1">Supporto!K479</f>
        <v>SchedaTecnica</v>
      </c>
      <c r="E581" s="125"/>
      <c r="F581" s="162"/>
      <c r="G581" s="110"/>
      <c r="H581" s="109" t="s">
        <v>779</v>
      </c>
      <c r="I581" s="109"/>
      <c r="J581" s="109"/>
      <c r="K581" s="109"/>
      <c r="L581" s="109" t="s">
        <v>779</v>
      </c>
      <c r="M581" s="109" t="s">
        <v>779</v>
      </c>
      <c r="N581" s="109" t="s">
        <v>779</v>
      </c>
      <c r="O581" s="109" t="s">
        <v>779</v>
      </c>
      <c r="P581" s="92"/>
      <c r="Q581" s="92"/>
      <c r="R581" s="92"/>
      <c r="S581" s="92"/>
      <c r="T581" s="92"/>
    </row>
    <row r="582" spans="2:20" s="493" customFormat="1" ht="15" hidden="1" x14ac:dyDescent="0.25">
      <c r="B582" s="113" t="str">
        <f ca="1">Supporto!F480</f>
        <v>IfcFlowSegment</v>
      </c>
      <c r="C582" s="148" t="str">
        <f ca="1">Supporto!H480</f>
        <v>ElementoDocumenti</v>
      </c>
      <c r="D582" s="148" t="str">
        <f ca="1">Supporto!K480</f>
        <v>Website</v>
      </c>
      <c r="E582" s="125"/>
      <c r="F582" s="162"/>
      <c r="G582" s="110"/>
      <c r="H582" s="109" t="s">
        <v>779</v>
      </c>
      <c r="I582" s="109"/>
      <c r="J582" s="109"/>
      <c r="K582" s="109"/>
      <c r="L582" s="109"/>
      <c r="M582" s="109" t="s">
        <v>779</v>
      </c>
      <c r="N582" s="109" t="s">
        <v>779</v>
      </c>
      <c r="O582" s="109" t="s">
        <v>779</v>
      </c>
      <c r="P582" s="92"/>
      <c r="Q582" s="92"/>
      <c r="R582" s="92"/>
      <c r="S582" s="92"/>
      <c r="T582" s="92"/>
    </row>
    <row r="583" spans="2:20" ht="15" hidden="1" x14ac:dyDescent="0.25">
      <c r="B583" s="113" t="str">
        <f ca="1">Supporto!F481</f>
        <v>IfcFlowSegment</v>
      </c>
      <c r="C583" s="148" t="str">
        <f ca="1">Supporto!H481</f>
        <v>ElementoDocumenti</v>
      </c>
      <c r="D583" s="148" t="str">
        <f ca="1">Supporto!K481</f>
        <v>DB</v>
      </c>
      <c r="E583" s="125"/>
      <c r="F583" s="162"/>
      <c r="G583" s="110"/>
      <c r="H583" s="109"/>
      <c r="I583" s="109"/>
      <c r="J583" s="109"/>
      <c r="K583" s="109"/>
      <c r="L583" s="109"/>
      <c r="M583" s="109"/>
      <c r="N583" s="109" t="s">
        <v>779</v>
      </c>
      <c r="O583" s="109" t="s">
        <v>779</v>
      </c>
      <c r="P583" s="92"/>
      <c r="Q583" s="92"/>
      <c r="R583" s="92"/>
      <c r="S583" s="92"/>
      <c r="T583" s="92"/>
    </row>
    <row r="584" spans="2:20" ht="15" hidden="1" x14ac:dyDescent="0.25">
      <c r="B584" s="113" t="str">
        <f ca="1">Supporto!F482</f>
        <v>IfcFlowSegment</v>
      </c>
      <c r="C584" s="148" t="str">
        <f ca="1">Supporto!H482</f>
        <v>ElementoDocumenti</v>
      </c>
      <c r="D584" s="148" t="str">
        <f ca="1">Supporto!K482</f>
        <v>CertProd</v>
      </c>
      <c r="E584" s="125"/>
      <c r="F584" s="162"/>
      <c r="G584" s="110"/>
      <c r="H584" s="109" t="s">
        <v>779</v>
      </c>
      <c r="I584" s="109"/>
      <c r="J584" s="109"/>
      <c r="K584" s="109"/>
      <c r="L584" s="109"/>
      <c r="M584" s="109" t="s">
        <v>779</v>
      </c>
      <c r="N584" s="109" t="s">
        <v>779</v>
      </c>
      <c r="O584" s="109" t="s">
        <v>779</v>
      </c>
      <c r="P584" s="92"/>
      <c r="Q584" s="92"/>
      <c r="R584" s="92"/>
      <c r="S584" s="92"/>
      <c r="T584" s="92"/>
    </row>
    <row r="585" spans="2:20" ht="15" hidden="1" x14ac:dyDescent="0.25">
      <c r="B585" s="113" t="str">
        <f ca="1">Supporto!F483</f>
        <v>IfcFlowSegment</v>
      </c>
      <c r="C585" s="148" t="str">
        <f ca="1">Supporto!H483</f>
        <v>ElementoDocumenti</v>
      </c>
      <c r="D585" s="148" t="str">
        <f ca="1">Supporto!K483</f>
        <v>SertSupl</v>
      </c>
      <c r="E585" s="125"/>
      <c r="F585" s="162"/>
      <c r="G585" s="110"/>
      <c r="H585" s="109"/>
      <c r="I585" s="109"/>
      <c r="J585" s="109"/>
      <c r="K585" s="109"/>
      <c r="L585" s="109"/>
      <c r="M585" s="109"/>
      <c r="N585" s="109" t="s">
        <v>779</v>
      </c>
      <c r="O585" s="109" t="s">
        <v>779</v>
      </c>
      <c r="P585" s="92"/>
      <c r="Q585" s="92"/>
      <c r="R585" s="92"/>
      <c r="S585" s="92"/>
      <c r="T585" s="92"/>
    </row>
    <row r="586" spans="2:20" ht="15" hidden="1" x14ac:dyDescent="0.25">
      <c r="B586" s="113" t="str">
        <f ca="1">Supporto!F484</f>
        <v>IfcFlowSegment</v>
      </c>
      <c r="C586" s="148" t="str">
        <f ca="1">Supporto!H484</f>
        <v>ElementoDocumenti</v>
      </c>
      <c r="D586" s="148" t="str">
        <f ca="1">Supporto!K484</f>
        <v>CertOmo</v>
      </c>
      <c r="E586" s="125"/>
      <c r="F586" s="162"/>
      <c r="G586" s="110"/>
      <c r="H586" s="109" t="s">
        <v>779</v>
      </c>
      <c r="I586" s="109"/>
      <c r="J586" s="109"/>
      <c r="K586" s="109"/>
      <c r="L586" s="109"/>
      <c r="M586" s="109" t="s">
        <v>779</v>
      </c>
      <c r="N586" s="109" t="s">
        <v>779</v>
      </c>
      <c r="O586" s="109" t="s">
        <v>779</v>
      </c>
      <c r="P586" s="92"/>
      <c r="Q586" s="92"/>
      <c r="R586" s="92"/>
      <c r="S586" s="92"/>
      <c r="T586" s="92"/>
    </row>
    <row r="587" spans="2:20" ht="15" hidden="1" x14ac:dyDescent="0.25">
      <c r="B587" s="113" t="str">
        <f ca="1">Supporto!F485</f>
        <v>IfcFlowSegment</v>
      </c>
      <c r="C587" s="148" t="str">
        <f ca="1">Supporto!H485</f>
        <v>ElementoDocumenti</v>
      </c>
      <c r="D587" s="148" t="str">
        <f ca="1">Supporto!K485</f>
        <v>SchedaMontaggio</v>
      </c>
      <c r="E587" s="125"/>
      <c r="F587" s="162"/>
      <c r="G587" s="110"/>
      <c r="H587" s="109"/>
      <c r="I587" s="109"/>
      <c r="J587" s="109"/>
      <c r="K587" s="109"/>
      <c r="L587" s="109"/>
      <c r="M587" s="109"/>
      <c r="N587" s="109" t="s">
        <v>779</v>
      </c>
      <c r="O587" s="109" t="s">
        <v>779</v>
      </c>
      <c r="P587" s="92"/>
      <c r="Q587" s="92"/>
      <c r="R587" s="92"/>
      <c r="S587" s="92"/>
      <c r="T587" s="92"/>
    </row>
    <row r="588" spans="2:20" ht="15" hidden="1" x14ac:dyDescent="0.25">
      <c r="B588" s="113" t="str">
        <f ca="1">Supporto!F486</f>
        <v>IfcFlowSegment</v>
      </c>
      <c r="C588" s="148" t="str">
        <f ca="1">Supporto!H486</f>
        <v>ElementoDocumenti</v>
      </c>
      <c r="D588" s="148" t="str">
        <f ca="1">Supporto!K486</f>
        <v>Installazione</v>
      </c>
      <c r="E588" s="125"/>
      <c r="F588" s="162"/>
      <c r="G588" s="110"/>
      <c r="H588" s="109"/>
      <c r="I588" s="109"/>
      <c r="J588" s="109"/>
      <c r="K588" s="109"/>
      <c r="L588" s="109"/>
      <c r="M588" s="109"/>
      <c r="N588" s="109" t="s">
        <v>779</v>
      </c>
      <c r="O588" s="109" t="s">
        <v>779</v>
      </c>
      <c r="P588" s="92"/>
      <c r="Q588" s="92"/>
      <c r="R588" s="92"/>
      <c r="S588" s="92"/>
      <c r="T588" s="92"/>
    </row>
    <row r="589" spans="2:20" ht="15" hidden="1" x14ac:dyDescent="0.25">
      <c r="B589" s="113" t="str">
        <f ca="1">Supporto!F487</f>
        <v>IfcFlowSegment</v>
      </c>
      <c r="C589" s="148" t="str">
        <f ca="1">Supporto!H487</f>
        <v>ElementoDocumenti</v>
      </c>
      <c r="D589" s="148" t="str">
        <f ca="1">Supporto!K487</f>
        <v>MatSupp</v>
      </c>
      <c r="E589" s="125"/>
      <c r="F589" s="162"/>
      <c r="G589" s="110"/>
      <c r="H589" s="109"/>
      <c r="I589" s="109"/>
      <c r="J589" s="109"/>
      <c r="K589" s="109"/>
      <c r="L589" s="109"/>
      <c r="M589" s="109"/>
      <c r="N589" s="109" t="s">
        <v>779</v>
      </c>
      <c r="O589" s="109" t="s">
        <v>779</v>
      </c>
      <c r="P589" s="92"/>
      <c r="Q589" s="92"/>
      <c r="R589" s="92"/>
      <c r="S589" s="92"/>
      <c r="T589" s="92"/>
    </row>
    <row r="590" spans="2:20" ht="15" hidden="1" x14ac:dyDescent="0.25">
      <c r="B590" s="115" t="str">
        <f ca="1">Supporto!F488</f>
        <v>IfcFlowSegment</v>
      </c>
      <c r="C590" s="149" t="str">
        <f ca="1">Supporto!H488</f>
        <v>ElementoDocumenti</v>
      </c>
      <c r="D590" s="149" t="str">
        <f ca="1">Supporto!K488</f>
        <v>Conformità</v>
      </c>
      <c r="E590" s="124"/>
      <c r="F590" s="163"/>
      <c r="G590" s="117"/>
      <c r="H590" s="116" t="s">
        <v>779</v>
      </c>
      <c r="I590" s="116"/>
      <c r="J590" s="116"/>
      <c r="K590" s="116"/>
      <c r="L590" s="116"/>
      <c r="M590" s="116"/>
      <c r="N590" s="116" t="s">
        <v>779</v>
      </c>
      <c r="O590" s="116" t="s">
        <v>779</v>
      </c>
      <c r="P590" s="92"/>
      <c r="Q590" s="92"/>
      <c r="R590" s="92"/>
      <c r="S590" s="92"/>
      <c r="T590" s="92"/>
    </row>
    <row r="591" spans="2:20" ht="15" hidden="1" x14ac:dyDescent="0.25">
      <c r="B591" s="113" t="str">
        <f ca="1">Supporto!F489</f>
        <v>IfcFlowStorageDevice</v>
      </c>
      <c r="C591" s="148" t="str">
        <f ca="1">Supporto!H489</f>
        <v>ElementoDatiAnagrafici</v>
      </c>
      <c r="D591" s="148" t="str">
        <f ca="1">Supporto!K489</f>
        <v>Numero_di_serie</v>
      </c>
      <c r="E591" s="125"/>
      <c r="F591" s="162"/>
      <c r="G591" s="110"/>
      <c r="H591" s="109" t="s">
        <v>779</v>
      </c>
      <c r="I591" s="514"/>
      <c r="J591" s="109"/>
      <c r="K591" s="109"/>
      <c r="L591" s="109"/>
      <c r="M591" s="109"/>
      <c r="N591" s="109" t="s">
        <v>779</v>
      </c>
      <c r="O591" s="109" t="s">
        <v>779</v>
      </c>
      <c r="P591" s="92"/>
      <c r="Q591" s="92"/>
      <c r="R591" s="92"/>
      <c r="S591" s="92"/>
      <c r="T591" s="92"/>
    </row>
    <row r="592" spans="2:20" ht="15" hidden="1" x14ac:dyDescent="0.25">
      <c r="B592" s="113" t="str">
        <f ca="1">Supporto!F490</f>
        <v>IfcFlowStorageDevice</v>
      </c>
      <c r="C592" s="148" t="str">
        <f ca="1">Supporto!H490</f>
        <v>ElementoDatiAnagrafici</v>
      </c>
      <c r="D592" s="148" t="str">
        <f ca="1">Supporto!K490</f>
        <v>Fornitore</v>
      </c>
      <c r="E592" s="125"/>
      <c r="F592" s="162"/>
      <c r="G592" s="110"/>
      <c r="H592" s="109"/>
      <c r="I592" s="109"/>
      <c r="J592" s="109"/>
      <c r="K592" s="109"/>
      <c r="L592" s="109"/>
      <c r="M592" s="109"/>
      <c r="N592" s="109" t="s">
        <v>779</v>
      </c>
      <c r="O592" s="109" t="s">
        <v>779</v>
      </c>
      <c r="P592" s="92"/>
      <c r="Q592" s="92"/>
      <c r="R592" s="92"/>
      <c r="S592" s="92"/>
      <c r="T592" s="92"/>
    </row>
    <row r="593" spans="2:20" ht="15" hidden="1" x14ac:dyDescent="0.25">
      <c r="B593" s="113" t="str">
        <f ca="1">Supporto!F491</f>
        <v>IfcFlowStorageDevice</v>
      </c>
      <c r="C593" s="148" t="str">
        <f ca="1">Supporto!H491</f>
        <v>ElementoDatiAnagrafici</v>
      </c>
      <c r="D593" s="148" t="str">
        <f ca="1">Supporto!K491</f>
        <v>Installatore</v>
      </c>
      <c r="E593" s="125"/>
      <c r="F593" s="162"/>
      <c r="G593" s="110"/>
      <c r="H593" s="109"/>
      <c r="I593" s="109"/>
      <c r="J593" s="109"/>
      <c r="K593" s="109"/>
      <c r="L593" s="109"/>
      <c r="M593" s="109"/>
      <c r="N593" s="109" t="s">
        <v>779</v>
      </c>
      <c r="O593" s="109" t="s">
        <v>779</v>
      </c>
      <c r="P593" s="92"/>
      <c r="Q593" s="92"/>
      <c r="R593" s="92"/>
      <c r="S593" s="92"/>
      <c r="T593" s="92"/>
    </row>
    <row r="594" spans="2:20" ht="15" x14ac:dyDescent="0.25">
      <c r="B594" s="113" t="str">
        <f ca="1">Supporto!F492</f>
        <v>IfcFlowStorageDevice</v>
      </c>
      <c r="C594" s="148" t="str">
        <f ca="1">Supporto!H492</f>
        <v>ElementoDatiAnagrafici</v>
      </c>
      <c r="D594" s="148" t="str">
        <f ca="1">Supporto!K492</f>
        <v>Descrizione</v>
      </c>
      <c r="E594" s="125"/>
      <c r="F594" s="162"/>
      <c r="G594" s="110"/>
      <c r="H594" s="109"/>
      <c r="I594" s="109" t="s">
        <v>779</v>
      </c>
      <c r="J594" s="109"/>
      <c r="K594" s="109" t="s">
        <v>779</v>
      </c>
      <c r="L594" s="109" t="s">
        <v>779</v>
      </c>
      <c r="M594" s="109" t="s">
        <v>779</v>
      </c>
      <c r="N594" s="109" t="s">
        <v>779</v>
      </c>
      <c r="O594" s="109" t="s">
        <v>779</v>
      </c>
      <c r="P594" s="92"/>
      <c r="Q594" s="92"/>
      <c r="R594" s="92"/>
      <c r="S594" s="92"/>
      <c r="T594" s="92"/>
    </row>
    <row r="595" spans="2:20" ht="15" x14ac:dyDescent="0.25">
      <c r="B595" s="113" t="str">
        <f ca="1">Supporto!F493</f>
        <v>IfcFlowStorageDevice</v>
      </c>
      <c r="C595" s="148" t="str">
        <f ca="1">Supporto!H493</f>
        <v>ElementoDatiAnagrafici</v>
      </c>
      <c r="D595" s="148" t="str">
        <f ca="1">Supporto!K493</f>
        <v>Modello</v>
      </c>
      <c r="E595" s="125"/>
      <c r="F595" s="162"/>
      <c r="G595" s="110"/>
      <c r="H595" s="109"/>
      <c r="I595" s="109" t="s">
        <v>779</v>
      </c>
      <c r="J595" s="109"/>
      <c r="K595" s="109"/>
      <c r="L595" s="109" t="s">
        <v>779</v>
      </c>
      <c r="M595" s="109" t="s">
        <v>779</v>
      </c>
      <c r="N595" s="109" t="s">
        <v>779</v>
      </c>
      <c r="O595" s="109" t="s">
        <v>779</v>
      </c>
      <c r="P595" s="92"/>
      <c r="Q595" s="92"/>
      <c r="R595" s="92"/>
      <c r="S595" s="92"/>
      <c r="T595" s="92"/>
    </row>
    <row r="596" spans="2:20" ht="15" hidden="1" x14ac:dyDescent="0.25">
      <c r="B596" s="113" t="str">
        <f ca="1">Supporto!F494</f>
        <v>IfcFlowStorageDevice</v>
      </c>
      <c r="C596" s="148" t="str">
        <f ca="1">Supporto!H494</f>
        <v>ElementoDatiAnagrafici</v>
      </c>
      <c r="D596" s="148" t="str">
        <f ca="1">Supporto!K494</f>
        <v>Produttore</v>
      </c>
      <c r="E596" s="125"/>
      <c r="F596" s="162"/>
      <c r="G596" s="110"/>
      <c r="H596" s="109"/>
      <c r="I596" s="109"/>
      <c r="J596" s="109"/>
      <c r="K596" s="109"/>
      <c r="L596" s="109"/>
      <c r="M596" s="109"/>
      <c r="N596" s="109" t="s">
        <v>779</v>
      </c>
      <c r="O596" s="109" t="s">
        <v>779</v>
      </c>
      <c r="P596" s="92"/>
      <c r="Q596" s="92"/>
      <c r="R596" s="92"/>
      <c r="S596" s="92"/>
      <c r="T596" s="92"/>
    </row>
    <row r="597" spans="2:20" ht="15" x14ac:dyDescent="0.25">
      <c r="B597" s="113" t="str">
        <f ca="1">Supporto!F495</f>
        <v>IfcFlowStorageDevice</v>
      </c>
      <c r="C597" s="148" t="str">
        <f ca="1">Supporto!H495</f>
        <v>ElementoCodifica</v>
      </c>
      <c r="D597" s="148" t="str">
        <f ca="1">Supporto!K495</f>
        <v>ClasseElementoTecnico</v>
      </c>
      <c r="E597" s="125"/>
      <c r="F597" s="162"/>
      <c r="G597" s="110"/>
      <c r="H597" s="109"/>
      <c r="I597" s="109" t="s">
        <v>779</v>
      </c>
      <c r="J597" s="109"/>
      <c r="K597" s="109" t="s">
        <v>779</v>
      </c>
      <c r="L597" s="109" t="s">
        <v>779</v>
      </c>
      <c r="M597" s="109" t="s">
        <v>779</v>
      </c>
      <c r="N597" s="109" t="s">
        <v>779</v>
      </c>
      <c r="O597" s="109" t="s">
        <v>779</v>
      </c>
      <c r="P597" s="92"/>
      <c r="Q597" s="92"/>
      <c r="R597" s="92"/>
      <c r="S597" s="92"/>
      <c r="T597" s="92"/>
    </row>
    <row r="598" spans="2:20" ht="15" x14ac:dyDescent="0.25">
      <c r="B598" s="113" t="str">
        <f ca="1">Supporto!F496</f>
        <v>IfcFlowStorageDevice</v>
      </c>
      <c r="C598" s="148" t="str">
        <f ca="1">Supporto!H496</f>
        <v>ElementoFase</v>
      </c>
      <c r="D598" s="148" t="str">
        <f ca="1">Supporto!K496</f>
        <v>Stato</v>
      </c>
      <c r="E598" s="125"/>
      <c r="F598" s="162"/>
      <c r="G598" s="110"/>
      <c r="H598" s="109"/>
      <c r="I598" s="109" t="s">
        <v>779</v>
      </c>
      <c r="J598" s="109"/>
      <c r="K598" s="109" t="s">
        <v>779</v>
      </c>
      <c r="L598" s="109" t="s">
        <v>779</v>
      </c>
      <c r="M598" s="109" t="s">
        <v>779</v>
      </c>
      <c r="N598" s="109" t="s">
        <v>779</v>
      </c>
      <c r="O598" s="109" t="s">
        <v>779</v>
      </c>
      <c r="P598" s="92"/>
      <c r="Q598" s="92"/>
      <c r="R598" s="92"/>
      <c r="S598" s="92"/>
      <c r="T598" s="92"/>
    </row>
    <row r="599" spans="2:20" ht="15" x14ac:dyDescent="0.25">
      <c r="B599" s="113" t="str">
        <f ca="1">Supporto!F497</f>
        <v>IfcFlowStorageDevice</v>
      </c>
      <c r="C599" s="148" t="str">
        <f ca="1">Supporto!H497</f>
        <v>ElementoDocumenti</v>
      </c>
      <c r="D599" s="148" t="str">
        <f ca="1">Supporto!K497</f>
        <v>MUM</v>
      </c>
      <c r="E599" s="125"/>
      <c r="F599" s="162"/>
      <c r="G599" s="110"/>
      <c r="H599" s="109"/>
      <c r="I599" s="109"/>
      <c r="J599" s="109"/>
      <c r="K599" s="109" t="s">
        <v>779</v>
      </c>
      <c r="L599" s="109" t="s">
        <v>779</v>
      </c>
      <c r="M599" s="109" t="s">
        <v>779</v>
      </c>
      <c r="N599" s="109" t="s">
        <v>779</v>
      </c>
      <c r="O599" s="109" t="s">
        <v>779</v>
      </c>
      <c r="P599" s="92"/>
      <c r="Q599" s="92"/>
      <c r="R599" s="92"/>
      <c r="S599" s="92"/>
      <c r="T599" s="92"/>
    </row>
    <row r="600" spans="2:20" ht="15" hidden="1" x14ac:dyDescent="0.25">
      <c r="B600" s="113" t="str">
        <f ca="1">Supporto!F498</f>
        <v>IfcFlowStorageDevice</v>
      </c>
      <c r="C600" s="148" t="str">
        <f ca="1">Supporto!H498</f>
        <v>ElementoDocumenti</v>
      </c>
      <c r="D600" s="148" t="str">
        <f ca="1">Supporto!K498</f>
        <v>SchedaTecnica</v>
      </c>
      <c r="E600" s="125"/>
      <c r="F600" s="162"/>
      <c r="G600" s="110"/>
      <c r="H600" s="109"/>
      <c r="I600" s="109" t="s">
        <v>779</v>
      </c>
      <c r="J600" s="109"/>
      <c r="K600" s="109"/>
      <c r="L600" s="109"/>
      <c r="M600" s="109"/>
      <c r="N600" s="109" t="s">
        <v>779</v>
      </c>
      <c r="O600" s="109" t="s">
        <v>779</v>
      </c>
      <c r="P600" s="92"/>
      <c r="Q600" s="92"/>
      <c r="R600" s="92"/>
      <c r="S600" s="92"/>
      <c r="T600" s="92"/>
    </row>
    <row r="601" spans="2:20" ht="15" x14ac:dyDescent="0.25">
      <c r="B601" s="113" t="str">
        <f ca="1">Supporto!F499</f>
        <v>IfcFlowStorageDevice</v>
      </c>
      <c r="C601" s="148" t="str">
        <f ca="1">Supporto!H499</f>
        <v>ElementoDocumenti</v>
      </c>
      <c r="D601" s="148" t="str">
        <f ca="1">Supporto!K499</f>
        <v>Website</v>
      </c>
      <c r="E601" s="125"/>
      <c r="F601" s="162"/>
      <c r="G601" s="110"/>
      <c r="H601" s="109" t="s">
        <v>779</v>
      </c>
      <c r="I601" s="109"/>
      <c r="J601" s="109"/>
      <c r="K601" s="109"/>
      <c r="L601" s="109" t="s">
        <v>779</v>
      </c>
      <c r="M601" s="109" t="s">
        <v>779</v>
      </c>
      <c r="N601" s="109" t="s">
        <v>779</v>
      </c>
      <c r="O601" s="109" t="s">
        <v>779</v>
      </c>
      <c r="P601" s="92"/>
      <c r="Q601" s="92"/>
      <c r="R601" s="92"/>
      <c r="S601" s="92"/>
      <c r="T601" s="92"/>
    </row>
    <row r="602" spans="2:20" s="493" customFormat="1" ht="15" hidden="1" x14ac:dyDescent="0.25">
      <c r="B602" s="113" t="str">
        <f ca="1">Supporto!F500</f>
        <v>IfcFlowStorageDevice</v>
      </c>
      <c r="C602" s="148" t="str">
        <f ca="1">Supporto!H500</f>
        <v>ElementoDocumenti</v>
      </c>
      <c r="D602" s="148" t="str">
        <f ca="1">Supporto!K500</f>
        <v>DB</v>
      </c>
      <c r="E602" s="125"/>
      <c r="F602" s="162"/>
      <c r="G602" s="110"/>
      <c r="H602" s="109"/>
      <c r="I602" s="109"/>
      <c r="J602" s="109"/>
      <c r="K602" s="109"/>
      <c r="L602" s="109"/>
      <c r="M602" s="109"/>
      <c r="N602" s="109" t="s">
        <v>779</v>
      </c>
      <c r="O602" s="109" t="s">
        <v>779</v>
      </c>
      <c r="P602" s="92"/>
      <c r="Q602" s="92"/>
      <c r="R602" s="92"/>
      <c r="S602" s="92"/>
      <c r="T602" s="92"/>
    </row>
    <row r="603" spans="2:20" ht="15" hidden="1" x14ac:dyDescent="0.25">
      <c r="B603" s="113" t="str">
        <f ca="1">Supporto!F501</f>
        <v>IfcFlowStorageDevice</v>
      </c>
      <c r="C603" s="148" t="str">
        <f ca="1">Supporto!H501</f>
        <v>ElementoDocumenti</v>
      </c>
      <c r="D603" s="148" t="str">
        <f ca="1">Supporto!K501</f>
        <v>CertProd</v>
      </c>
      <c r="E603" s="125"/>
      <c r="F603" s="162"/>
      <c r="G603" s="110"/>
      <c r="H603" s="109" t="s">
        <v>779</v>
      </c>
      <c r="I603" s="109"/>
      <c r="J603" s="109"/>
      <c r="K603" s="109"/>
      <c r="L603" s="109"/>
      <c r="M603" s="109" t="s">
        <v>779</v>
      </c>
      <c r="N603" s="109" t="s">
        <v>779</v>
      </c>
      <c r="O603" s="109" t="s">
        <v>779</v>
      </c>
      <c r="P603" s="92"/>
      <c r="Q603" s="92"/>
      <c r="R603" s="92"/>
      <c r="S603" s="92"/>
      <c r="T603" s="92"/>
    </row>
    <row r="604" spans="2:20" ht="15" hidden="1" x14ac:dyDescent="0.25">
      <c r="B604" s="113" t="str">
        <f ca="1">Supporto!F502</f>
        <v>IfcFlowStorageDevice</v>
      </c>
      <c r="C604" s="148" t="str">
        <f ca="1">Supporto!H502</f>
        <v>ElementoDocumenti</v>
      </c>
      <c r="D604" s="148" t="str">
        <f ca="1">Supporto!K502</f>
        <v>SertSupl</v>
      </c>
      <c r="E604" s="125"/>
      <c r="F604" s="162"/>
      <c r="G604" s="110"/>
      <c r="H604" s="109"/>
      <c r="I604" s="109"/>
      <c r="J604" s="109"/>
      <c r="K604" s="109"/>
      <c r="L604" s="109"/>
      <c r="M604" s="109"/>
      <c r="N604" s="109" t="s">
        <v>779</v>
      </c>
      <c r="O604" s="109" t="s">
        <v>779</v>
      </c>
      <c r="P604" s="92"/>
      <c r="Q604" s="92"/>
      <c r="R604" s="92"/>
      <c r="S604" s="92"/>
      <c r="T604" s="92"/>
    </row>
    <row r="605" spans="2:20" ht="15" hidden="1" x14ac:dyDescent="0.25">
      <c r="B605" s="113" t="str">
        <f ca="1">Supporto!F503</f>
        <v>IfcFlowStorageDevice</v>
      </c>
      <c r="C605" s="148" t="str">
        <f ca="1">Supporto!H503</f>
        <v>ElementoDocumenti</v>
      </c>
      <c r="D605" s="148" t="str">
        <f ca="1">Supporto!K503</f>
        <v>CertOmo</v>
      </c>
      <c r="E605" s="125"/>
      <c r="F605" s="162"/>
      <c r="G605" s="110"/>
      <c r="H605" s="109" t="s">
        <v>779</v>
      </c>
      <c r="I605" s="109"/>
      <c r="J605" s="109"/>
      <c r="K605" s="109"/>
      <c r="L605" s="109"/>
      <c r="M605" s="109" t="s">
        <v>779</v>
      </c>
      <c r="N605" s="109" t="s">
        <v>779</v>
      </c>
      <c r="O605" s="109" t="s">
        <v>779</v>
      </c>
      <c r="P605" s="92"/>
      <c r="Q605" s="92"/>
      <c r="R605" s="92"/>
      <c r="S605" s="92"/>
      <c r="T605" s="92"/>
    </row>
    <row r="606" spans="2:20" ht="15" hidden="1" x14ac:dyDescent="0.25">
      <c r="B606" s="113" t="str">
        <f ca="1">Supporto!F504</f>
        <v>IfcFlowStorageDevice</v>
      </c>
      <c r="C606" s="148" t="str">
        <f ca="1">Supporto!H504</f>
        <v>ElementoDocumenti</v>
      </c>
      <c r="D606" s="148" t="str">
        <f ca="1">Supporto!K504</f>
        <v>SchedaMontaggio</v>
      </c>
      <c r="E606" s="125"/>
      <c r="F606" s="162"/>
      <c r="G606" s="110"/>
      <c r="H606" s="109"/>
      <c r="I606" s="109"/>
      <c r="J606" s="109"/>
      <c r="K606" s="109"/>
      <c r="L606" s="109"/>
      <c r="M606" s="109"/>
      <c r="N606" s="109" t="s">
        <v>779</v>
      </c>
      <c r="O606" s="109" t="s">
        <v>779</v>
      </c>
      <c r="P606" s="92"/>
      <c r="Q606" s="92"/>
      <c r="R606" s="92"/>
      <c r="S606" s="92"/>
      <c r="T606" s="92"/>
    </row>
    <row r="607" spans="2:20" ht="15" hidden="1" x14ac:dyDescent="0.25">
      <c r="B607" s="113" t="str">
        <f ca="1">Supporto!F505</f>
        <v>IfcFlowStorageDevice</v>
      </c>
      <c r="C607" s="148" t="str">
        <f ca="1">Supporto!H505</f>
        <v>ElementoDocumenti</v>
      </c>
      <c r="D607" s="148" t="str">
        <f ca="1">Supporto!K505</f>
        <v>Installazione</v>
      </c>
      <c r="E607" s="125"/>
      <c r="F607" s="162"/>
      <c r="G607" s="110"/>
      <c r="H607" s="109"/>
      <c r="I607" s="109"/>
      <c r="J607" s="109"/>
      <c r="K607" s="109"/>
      <c r="L607" s="109"/>
      <c r="M607" s="109"/>
      <c r="N607" s="109" t="s">
        <v>779</v>
      </c>
      <c r="O607" s="109" t="s">
        <v>779</v>
      </c>
      <c r="P607" s="92"/>
      <c r="Q607" s="92"/>
      <c r="R607" s="92"/>
      <c r="S607" s="92"/>
      <c r="T607" s="92"/>
    </row>
    <row r="608" spans="2:20" ht="15" hidden="1" x14ac:dyDescent="0.25">
      <c r="B608" s="113" t="str">
        <f ca="1">Supporto!F506</f>
        <v>IfcFlowStorageDevice</v>
      </c>
      <c r="C608" s="148" t="str">
        <f ca="1">Supporto!H506</f>
        <v>ElementoDocumenti</v>
      </c>
      <c r="D608" s="148" t="str">
        <f ca="1">Supporto!K506</f>
        <v>MatSupp</v>
      </c>
      <c r="E608" s="125"/>
      <c r="F608" s="162"/>
      <c r="G608" s="110"/>
      <c r="H608" s="109"/>
      <c r="I608" s="109"/>
      <c r="J608" s="109"/>
      <c r="K608" s="109"/>
      <c r="L608" s="109"/>
      <c r="M608" s="109"/>
      <c r="N608" s="109" t="s">
        <v>779</v>
      </c>
      <c r="O608" s="109" t="s">
        <v>779</v>
      </c>
      <c r="P608" s="92"/>
      <c r="Q608" s="92"/>
      <c r="R608" s="92"/>
      <c r="S608" s="92"/>
      <c r="T608" s="92"/>
    </row>
    <row r="609" spans="2:20" ht="15" hidden="1" x14ac:dyDescent="0.25">
      <c r="B609" s="113" t="str">
        <f ca="1">Supporto!F507</f>
        <v>IfcFlowStorageDevice</v>
      </c>
      <c r="C609" s="148" t="str">
        <f ca="1">Supporto!H507</f>
        <v>ElementoDocumenti</v>
      </c>
      <c r="D609" s="148" t="str">
        <f ca="1">Supporto!K507</f>
        <v>Collaudo</v>
      </c>
      <c r="E609" s="125"/>
      <c r="F609" s="162"/>
      <c r="G609" s="110"/>
      <c r="H609" s="109" t="s">
        <v>779</v>
      </c>
      <c r="I609" s="109"/>
      <c r="J609" s="109"/>
      <c r="K609" s="109"/>
      <c r="L609" s="109"/>
      <c r="M609" s="109"/>
      <c r="N609" s="109" t="s">
        <v>779</v>
      </c>
      <c r="O609" s="109" t="s">
        <v>779</v>
      </c>
      <c r="P609" s="92"/>
      <c r="Q609" s="92"/>
      <c r="R609" s="92"/>
      <c r="S609" s="92"/>
      <c r="T609" s="92"/>
    </row>
    <row r="610" spans="2:20" ht="15" hidden="1" x14ac:dyDescent="0.25">
      <c r="B610" s="115" t="str">
        <f ca="1">Supporto!F508</f>
        <v>IfcFlowStorageDevice</v>
      </c>
      <c r="C610" s="149" t="str">
        <f ca="1">Supporto!H508</f>
        <v>ElementoDocumenti</v>
      </c>
      <c r="D610" s="149" t="str">
        <f ca="1">Supporto!K508</f>
        <v>Conformità</v>
      </c>
      <c r="E610" s="124"/>
      <c r="F610" s="163"/>
      <c r="G610" s="117"/>
      <c r="H610" s="116" t="s">
        <v>779</v>
      </c>
      <c r="I610" s="116"/>
      <c r="J610" s="116"/>
      <c r="K610" s="116"/>
      <c r="L610" s="116"/>
      <c r="M610" s="116"/>
      <c r="N610" s="116" t="s">
        <v>779</v>
      </c>
      <c r="O610" s="116" t="s">
        <v>779</v>
      </c>
      <c r="P610" s="92"/>
      <c r="Q610" s="92"/>
      <c r="R610" s="92"/>
      <c r="S610" s="92"/>
      <c r="T610" s="92"/>
    </row>
    <row r="611" spans="2:20" ht="15" hidden="1" x14ac:dyDescent="0.25">
      <c r="B611" s="113" t="str">
        <f ca="1">Supporto!F509</f>
        <v>IfcFlowTerminal</v>
      </c>
      <c r="C611" s="148" t="str">
        <f ca="1">Supporto!H509</f>
        <v>ElementoDatiAnagrafici</v>
      </c>
      <c r="D611" s="148" t="str">
        <f ca="1">Supporto!K509</f>
        <v>Numero_di_serie</v>
      </c>
      <c r="E611" s="125"/>
      <c r="F611" s="162"/>
      <c r="G611" s="110"/>
      <c r="H611" s="109"/>
      <c r="I611" s="514"/>
      <c r="J611" s="109"/>
      <c r="K611" s="109"/>
      <c r="L611" s="109"/>
      <c r="M611" s="109"/>
      <c r="N611" s="109" t="s">
        <v>779</v>
      </c>
      <c r="O611" s="109" t="s">
        <v>779</v>
      </c>
      <c r="P611" s="92"/>
      <c r="Q611" s="92"/>
      <c r="R611" s="92"/>
      <c r="S611" s="92"/>
      <c r="T611" s="92"/>
    </row>
    <row r="612" spans="2:20" ht="15" hidden="1" x14ac:dyDescent="0.25">
      <c r="B612" s="113" t="str">
        <f ca="1">Supporto!F510</f>
        <v>IfcFlowTerminal</v>
      </c>
      <c r="C612" s="148" t="str">
        <f ca="1">Supporto!H510</f>
        <v>ElementoDatiAnagrafici</v>
      </c>
      <c r="D612" s="148" t="str">
        <f ca="1">Supporto!K510</f>
        <v>Fornitore</v>
      </c>
      <c r="E612" s="125"/>
      <c r="F612" s="162"/>
      <c r="G612" s="110"/>
      <c r="H612" s="109"/>
      <c r="I612" s="109"/>
      <c r="J612" s="109"/>
      <c r="K612" s="109"/>
      <c r="L612" s="109"/>
      <c r="M612" s="109"/>
      <c r="N612" s="109" t="s">
        <v>779</v>
      </c>
      <c r="O612" s="109" t="s">
        <v>779</v>
      </c>
      <c r="P612" s="92"/>
      <c r="Q612" s="92"/>
      <c r="R612" s="92"/>
      <c r="S612" s="92"/>
      <c r="T612" s="92"/>
    </row>
    <row r="613" spans="2:20" ht="15" hidden="1" x14ac:dyDescent="0.25">
      <c r="B613" s="113" t="str">
        <f ca="1">Supporto!F511</f>
        <v>IfcFlowTerminal</v>
      </c>
      <c r="C613" s="148" t="str">
        <f ca="1">Supporto!H511</f>
        <v>ElementoDatiAnagrafici</v>
      </c>
      <c r="D613" s="148" t="str">
        <f ca="1">Supporto!K511</f>
        <v>Installatore</v>
      </c>
      <c r="E613" s="125"/>
      <c r="F613" s="162"/>
      <c r="G613" s="110"/>
      <c r="H613" s="109"/>
      <c r="I613" s="109"/>
      <c r="J613" s="109"/>
      <c r="K613" s="109"/>
      <c r="L613" s="109"/>
      <c r="M613" s="109"/>
      <c r="N613" s="109" t="s">
        <v>779</v>
      </c>
      <c r="O613" s="109" t="s">
        <v>779</v>
      </c>
      <c r="P613" s="92"/>
      <c r="Q613" s="92"/>
      <c r="R613" s="92"/>
      <c r="S613" s="92"/>
      <c r="T613" s="92"/>
    </row>
    <row r="614" spans="2:20" ht="15" x14ac:dyDescent="0.25">
      <c r="B614" s="113" t="str">
        <f ca="1">Supporto!F512</f>
        <v>IfcFlowTerminal</v>
      </c>
      <c r="C614" s="148" t="str">
        <f ca="1">Supporto!H512</f>
        <v>ElementoDatiAnagrafici</v>
      </c>
      <c r="D614" s="148" t="str">
        <f ca="1">Supporto!K512</f>
        <v>Descrizione</v>
      </c>
      <c r="E614" s="125"/>
      <c r="F614" s="162"/>
      <c r="G614" s="110"/>
      <c r="H614" s="109"/>
      <c r="I614" s="109" t="s">
        <v>779</v>
      </c>
      <c r="J614" s="109"/>
      <c r="K614" s="109" t="s">
        <v>779</v>
      </c>
      <c r="L614" s="109" t="s">
        <v>779</v>
      </c>
      <c r="M614" s="109" t="s">
        <v>779</v>
      </c>
      <c r="N614" s="109" t="s">
        <v>779</v>
      </c>
      <c r="O614" s="109" t="s">
        <v>779</v>
      </c>
      <c r="P614" s="92"/>
      <c r="Q614" s="92"/>
      <c r="R614" s="92"/>
      <c r="S614" s="92"/>
      <c r="T614" s="92"/>
    </row>
    <row r="615" spans="2:20" ht="15" x14ac:dyDescent="0.25">
      <c r="B615" s="113" t="str">
        <f ca="1">Supporto!F513</f>
        <v>IfcFlowTerminal</v>
      </c>
      <c r="C615" s="148" t="str">
        <f ca="1">Supporto!H513</f>
        <v>ElementoDatiAnagrafici</v>
      </c>
      <c r="D615" s="148" t="str">
        <f ca="1">Supporto!K513</f>
        <v>Modello</v>
      </c>
      <c r="E615" s="125"/>
      <c r="F615" s="162"/>
      <c r="G615" s="110"/>
      <c r="H615" s="109"/>
      <c r="I615" s="109" t="s">
        <v>779</v>
      </c>
      <c r="J615" s="109"/>
      <c r="K615" s="109"/>
      <c r="L615" s="109" t="s">
        <v>779</v>
      </c>
      <c r="M615" s="109" t="s">
        <v>779</v>
      </c>
      <c r="N615" s="109" t="s">
        <v>779</v>
      </c>
      <c r="O615" s="109" t="s">
        <v>779</v>
      </c>
      <c r="P615" s="92"/>
      <c r="Q615" s="92"/>
      <c r="R615" s="92"/>
      <c r="S615" s="92"/>
      <c r="T615" s="92"/>
    </row>
    <row r="616" spans="2:20" ht="15" hidden="1" x14ac:dyDescent="0.25">
      <c r="B616" s="113" t="str">
        <f ca="1">Supporto!F514</f>
        <v>IfcFlowTerminal</v>
      </c>
      <c r="C616" s="148" t="str">
        <f ca="1">Supporto!H514</f>
        <v>ElementoDatiAnagrafici</v>
      </c>
      <c r="D616" s="148" t="str">
        <f ca="1">Supporto!K514</f>
        <v>Produttore</v>
      </c>
      <c r="E616" s="125"/>
      <c r="F616" s="162"/>
      <c r="G616" s="110"/>
      <c r="H616" s="109"/>
      <c r="I616" s="109"/>
      <c r="J616" s="109"/>
      <c r="K616" s="109"/>
      <c r="L616" s="109"/>
      <c r="M616" s="109"/>
      <c r="N616" s="109" t="s">
        <v>779</v>
      </c>
      <c r="O616" s="109" t="s">
        <v>779</v>
      </c>
      <c r="P616" s="92"/>
      <c r="Q616" s="92"/>
      <c r="R616" s="92"/>
      <c r="S616" s="92"/>
      <c r="T616" s="92"/>
    </row>
    <row r="617" spans="2:20" ht="15" hidden="1" x14ac:dyDescent="0.25">
      <c r="B617" s="113" t="str">
        <f ca="1">Supporto!F515</f>
        <v>IfcFlowTerminal</v>
      </c>
      <c r="C617" s="148" t="str">
        <f ca="1">Supporto!H515</f>
        <v>ElementoDatiQualitativi</v>
      </c>
      <c r="D617" s="148" t="str">
        <f ca="1">Supporto!K515</f>
        <v>Esterno</v>
      </c>
      <c r="E617" s="125"/>
      <c r="F617" s="162"/>
      <c r="G617" s="110"/>
      <c r="H617" s="109"/>
      <c r="I617" s="109" t="s">
        <v>779</v>
      </c>
      <c r="J617" s="109"/>
      <c r="K617" s="109"/>
      <c r="L617" s="109"/>
      <c r="M617" s="109" t="s">
        <v>779</v>
      </c>
      <c r="N617" s="109" t="s">
        <v>779</v>
      </c>
      <c r="O617" s="109" t="s">
        <v>779</v>
      </c>
      <c r="P617" s="92"/>
      <c r="Q617" s="92"/>
      <c r="R617" s="92"/>
      <c r="S617" s="92"/>
      <c r="T617" s="92"/>
    </row>
    <row r="618" spans="2:20" ht="15" x14ac:dyDescent="0.25">
      <c r="B618" s="113" t="str">
        <f ca="1">Supporto!F516</f>
        <v>IfcFlowTerminal</v>
      </c>
      <c r="C618" s="148" t="str">
        <f ca="1">Supporto!H516</f>
        <v>ElementoCodifica</v>
      </c>
      <c r="D618" s="148" t="str">
        <f ca="1">Supporto!K516</f>
        <v>ClasseElementoTecnico</v>
      </c>
      <c r="E618" s="125"/>
      <c r="F618" s="162"/>
      <c r="G618" s="110"/>
      <c r="H618" s="109"/>
      <c r="I618" s="109" t="s">
        <v>779</v>
      </c>
      <c r="J618" s="109"/>
      <c r="K618" s="109" t="s">
        <v>779</v>
      </c>
      <c r="L618" s="109" t="s">
        <v>779</v>
      </c>
      <c r="M618" s="109" t="s">
        <v>779</v>
      </c>
      <c r="N618" s="109" t="s">
        <v>779</v>
      </c>
      <c r="O618" s="109" t="s">
        <v>779</v>
      </c>
      <c r="P618" s="92"/>
      <c r="Q618" s="92"/>
      <c r="R618" s="92"/>
      <c r="S618" s="92"/>
      <c r="T618" s="92"/>
    </row>
    <row r="619" spans="2:20" ht="15" hidden="1" x14ac:dyDescent="0.25">
      <c r="B619" s="113" t="str">
        <f ca="1">Supporto!F517</f>
        <v>IfcFlowTerminal</v>
      </c>
      <c r="C619" s="148" t="str">
        <f ca="1">Supporto!H517</f>
        <v>ElementoFase</v>
      </c>
      <c r="D619" s="148" t="str">
        <f ca="1">Supporto!K517</f>
        <v>Stato</v>
      </c>
      <c r="E619" s="125"/>
      <c r="F619" s="162"/>
      <c r="G619" s="110"/>
      <c r="H619" s="109"/>
      <c r="I619" s="109" t="s">
        <v>779</v>
      </c>
      <c r="J619" s="109"/>
      <c r="K619" s="109"/>
      <c r="L619" s="109"/>
      <c r="M619" s="109"/>
      <c r="N619" s="109" t="s">
        <v>779</v>
      </c>
      <c r="O619" s="109" t="s">
        <v>779</v>
      </c>
      <c r="P619" s="92"/>
      <c r="Q619" s="92"/>
      <c r="R619" s="92"/>
      <c r="S619" s="92"/>
      <c r="T619" s="92"/>
    </row>
    <row r="620" spans="2:20" ht="15" x14ac:dyDescent="0.25">
      <c r="B620" s="113" t="str">
        <f ca="1">Supporto!F518</f>
        <v>IfcFlowTerminal</v>
      </c>
      <c r="C620" s="148" t="str">
        <f ca="1">Supporto!H518</f>
        <v>ElementoDocumenti</v>
      </c>
      <c r="D620" s="148" t="str">
        <f ca="1">Supporto!K518</f>
        <v>MUM</v>
      </c>
      <c r="E620" s="125"/>
      <c r="F620" s="162"/>
      <c r="G620" s="110"/>
      <c r="H620" s="109"/>
      <c r="I620" s="109"/>
      <c r="J620" s="109"/>
      <c r="K620" s="109"/>
      <c r="L620" s="109" t="s">
        <v>779</v>
      </c>
      <c r="M620" s="109"/>
      <c r="N620" s="109" t="s">
        <v>779</v>
      </c>
      <c r="O620" s="109" t="s">
        <v>779</v>
      </c>
      <c r="P620" s="92"/>
      <c r="Q620" s="92"/>
      <c r="R620" s="92"/>
      <c r="S620" s="92"/>
      <c r="T620" s="92"/>
    </row>
    <row r="621" spans="2:20" s="493" customFormat="1" ht="15" hidden="1" x14ac:dyDescent="0.25">
      <c r="B621" s="113" t="str">
        <f ca="1">Supporto!F519</f>
        <v>IfcFlowTerminal</v>
      </c>
      <c r="C621" s="148" t="str">
        <f ca="1">Supporto!H519</f>
        <v>ElementoDocumenti</v>
      </c>
      <c r="D621" s="148" t="str">
        <f ca="1">Supporto!K519</f>
        <v>SchedaTecnica</v>
      </c>
      <c r="E621" s="125"/>
      <c r="F621" s="162"/>
      <c r="G621" s="110"/>
      <c r="H621" s="109" t="s">
        <v>779</v>
      </c>
      <c r="I621" s="109"/>
      <c r="J621" s="109"/>
      <c r="K621" s="109"/>
      <c r="L621" s="109"/>
      <c r="M621" s="109" t="s">
        <v>779</v>
      </c>
      <c r="N621" s="109" t="s">
        <v>779</v>
      </c>
      <c r="O621" s="109" t="s">
        <v>779</v>
      </c>
      <c r="P621" s="92"/>
      <c r="Q621" s="92"/>
      <c r="R621" s="92"/>
      <c r="S621" s="92"/>
      <c r="T621" s="92"/>
    </row>
    <row r="622" spans="2:20" ht="15" hidden="1" x14ac:dyDescent="0.25">
      <c r="B622" s="113" t="str">
        <f ca="1">Supporto!F520</f>
        <v>IfcFlowTerminal</v>
      </c>
      <c r="C622" s="148" t="str">
        <f ca="1">Supporto!H520</f>
        <v>ElementoDocumenti</v>
      </c>
      <c r="D622" s="148" t="str">
        <f ca="1">Supporto!K520</f>
        <v>Website</v>
      </c>
      <c r="E622" s="125"/>
      <c r="F622" s="162"/>
      <c r="G622" s="110"/>
      <c r="H622" s="109" t="s">
        <v>779</v>
      </c>
      <c r="I622" s="109"/>
      <c r="J622" s="109"/>
      <c r="K622" s="109"/>
      <c r="L622" s="109"/>
      <c r="M622" s="109" t="s">
        <v>779</v>
      </c>
      <c r="N622" s="109" t="s">
        <v>779</v>
      </c>
      <c r="O622" s="109" t="s">
        <v>779</v>
      </c>
      <c r="P622" s="92"/>
      <c r="Q622" s="92"/>
      <c r="R622" s="92"/>
      <c r="S622" s="92"/>
      <c r="T622" s="92"/>
    </row>
    <row r="623" spans="2:20" ht="15" hidden="1" x14ac:dyDescent="0.25">
      <c r="B623" s="113" t="str">
        <f ca="1">Supporto!F521</f>
        <v>IfcFlowTerminal</v>
      </c>
      <c r="C623" s="148" t="str">
        <f ca="1">Supporto!H521</f>
        <v>ElementoDocumenti</v>
      </c>
      <c r="D623" s="148" t="str">
        <f ca="1">Supporto!K521</f>
        <v>DB</v>
      </c>
      <c r="E623" s="125"/>
      <c r="F623" s="162"/>
      <c r="G623" s="110"/>
      <c r="H623" s="109"/>
      <c r="I623" s="109"/>
      <c r="J623" s="109"/>
      <c r="K623" s="109"/>
      <c r="L623" s="109"/>
      <c r="M623" s="109"/>
      <c r="N623" s="109" t="s">
        <v>779</v>
      </c>
      <c r="O623" s="109" t="s">
        <v>779</v>
      </c>
      <c r="P623" s="92"/>
      <c r="Q623" s="92"/>
      <c r="R623" s="92"/>
      <c r="S623" s="92"/>
      <c r="T623" s="92"/>
    </row>
    <row r="624" spans="2:20" ht="15" hidden="1" x14ac:dyDescent="0.25">
      <c r="B624" s="113" t="str">
        <f ca="1">Supporto!F522</f>
        <v>IfcFlowTerminal</v>
      </c>
      <c r="C624" s="148" t="str">
        <f ca="1">Supporto!H522</f>
        <v>ElementoDocumenti</v>
      </c>
      <c r="D624" s="148" t="str">
        <f ca="1">Supporto!K522</f>
        <v>CertProd</v>
      </c>
      <c r="E624" s="125"/>
      <c r="F624" s="162"/>
      <c r="G624" s="110"/>
      <c r="H624" s="109" t="s">
        <v>779</v>
      </c>
      <c r="I624" s="109"/>
      <c r="J624" s="109"/>
      <c r="K624" s="109"/>
      <c r="L624" s="109"/>
      <c r="M624" s="109" t="s">
        <v>779</v>
      </c>
      <c r="N624" s="109" t="s">
        <v>779</v>
      </c>
      <c r="O624" s="109" t="s">
        <v>779</v>
      </c>
      <c r="P624" s="92"/>
      <c r="Q624" s="92"/>
      <c r="R624" s="92"/>
      <c r="S624" s="92"/>
      <c r="T624" s="92"/>
    </row>
    <row r="625" spans="2:20" ht="15" hidden="1" x14ac:dyDescent="0.25">
      <c r="B625" s="113" t="str">
        <f ca="1">Supporto!F523</f>
        <v>IfcFlowTerminal</v>
      </c>
      <c r="C625" s="148" t="str">
        <f ca="1">Supporto!H523</f>
        <v>ElementoDocumenti</v>
      </c>
      <c r="D625" s="148" t="str">
        <f ca="1">Supporto!K523</f>
        <v>SertSupl</v>
      </c>
      <c r="E625" s="125"/>
      <c r="F625" s="162"/>
      <c r="G625" s="110"/>
      <c r="H625" s="109"/>
      <c r="I625" s="109"/>
      <c r="J625" s="109"/>
      <c r="K625" s="109"/>
      <c r="L625" s="109"/>
      <c r="M625" s="109"/>
      <c r="N625" s="109" t="s">
        <v>779</v>
      </c>
      <c r="O625" s="109" t="s">
        <v>779</v>
      </c>
      <c r="P625" s="92"/>
      <c r="Q625" s="92"/>
      <c r="R625" s="92"/>
      <c r="S625" s="92"/>
      <c r="T625" s="92"/>
    </row>
    <row r="626" spans="2:20" ht="15" hidden="1" x14ac:dyDescent="0.25">
      <c r="B626" s="113" t="str">
        <f ca="1">Supporto!F524</f>
        <v>IfcFlowTerminal</v>
      </c>
      <c r="C626" s="148" t="str">
        <f ca="1">Supporto!H524</f>
        <v>ElementoDocumenti</v>
      </c>
      <c r="D626" s="148" t="str">
        <f ca="1">Supporto!K524</f>
        <v>CertOmo</v>
      </c>
      <c r="E626" s="125"/>
      <c r="F626" s="162"/>
      <c r="G626" s="110"/>
      <c r="H626" s="109" t="s">
        <v>779</v>
      </c>
      <c r="I626" s="109"/>
      <c r="J626" s="109"/>
      <c r="K626" s="109"/>
      <c r="L626" s="109"/>
      <c r="M626" s="109" t="s">
        <v>779</v>
      </c>
      <c r="N626" s="109" t="s">
        <v>779</v>
      </c>
      <c r="O626" s="109" t="s">
        <v>779</v>
      </c>
      <c r="P626" s="92"/>
      <c r="Q626" s="92"/>
      <c r="R626" s="92"/>
      <c r="S626" s="92"/>
      <c r="T626" s="92"/>
    </row>
    <row r="627" spans="2:20" ht="15" hidden="1" x14ac:dyDescent="0.25">
      <c r="B627" s="113" t="str">
        <f ca="1">Supporto!F525</f>
        <v>IfcFlowTerminal</v>
      </c>
      <c r="C627" s="148" t="str">
        <f ca="1">Supporto!H525</f>
        <v>ElementoDocumenti</v>
      </c>
      <c r="D627" s="148" t="str">
        <f ca="1">Supporto!K525</f>
        <v>SchedaMontaggio</v>
      </c>
      <c r="E627" s="125"/>
      <c r="F627" s="162"/>
      <c r="G627" s="110"/>
      <c r="H627" s="109"/>
      <c r="I627" s="109"/>
      <c r="J627" s="109"/>
      <c r="K627" s="109"/>
      <c r="L627" s="109"/>
      <c r="M627" s="109"/>
      <c r="N627" s="109" t="s">
        <v>779</v>
      </c>
      <c r="O627" s="109" t="s">
        <v>779</v>
      </c>
      <c r="P627" s="92"/>
      <c r="Q627" s="92"/>
      <c r="R627" s="92"/>
      <c r="S627" s="92"/>
      <c r="T627" s="92"/>
    </row>
    <row r="628" spans="2:20" ht="15" hidden="1" x14ac:dyDescent="0.25">
      <c r="B628" s="113" t="str">
        <f ca="1">Supporto!F526</f>
        <v>IfcFlowTerminal</v>
      </c>
      <c r="C628" s="148" t="str">
        <f ca="1">Supporto!H526</f>
        <v>ElementoDocumenti</v>
      </c>
      <c r="D628" s="148" t="str">
        <f ca="1">Supporto!K526</f>
        <v>Installazione</v>
      </c>
      <c r="E628" s="125"/>
      <c r="F628" s="162"/>
      <c r="G628" s="110"/>
      <c r="H628" s="109"/>
      <c r="I628" s="109"/>
      <c r="J628" s="109"/>
      <c r="K628" s="109"/>
      <c r="L628" s="109"/>
      <c r="M628" s="109"/>
      <c r="N628" s="109" t="s">
        <v>779</v>
      </c>
      <c r="O628" s="109" t="s">
        <v>779</v>
      </c>
      <c r="P628" s="92"/>
      <c r="Q628" s="92"/>
      <c r="R628" s="92"/>
      <c r="S628" s="92"/>
      <c r="T628" s="92"/>
    </row>
    <row r="629" spans="2:20" ht="15" hidden="1" x14ac:dyDescent="0.25">
      <c r="B629" s="113" t="str">
        <f ca="1">Supporto!F527</f>
        <v>IfcFlowTerminal</v>
      </c>
      <c r="C629" s="148" t="str">
        <f ca="1">Supporto!H527</f>
        <v>ElementoDocumenti</v>
      </c>
      <c r="D629" s="148" t="str">
        <f ca="1">Supporto!K527</f>
        <v>MatSupp</v>
      </c>
      <c r="E629" s="125"/>
      <c r="F629" s="162"/>
      <c r="G629" s="110"/>
      <c r="H629" s="109"/>
      <c r="I629" s="109"/>
      <c r="J629" s="109"/>
      <c r="K629" s="109"/>
      <c r="L629" s="109"/>
      <c r="M629" s="109"/>
      <c r="N629" s="109" t="s">
        <v>779</v>
      </c>
      <c r="O629" s="109" t="s">
        <v>779</v>
      </c>
      <c r="P629" s="92"/>
      <c r="Q629" s="92"/>
      <c r="R629" s="92"/>
      <c r="S629" s="92"/>
      <c r="T629" s="92"/>
    </row>
    <row r="630" spans="2:20" ht="15" hidden="1" x14ac:dyDescent="0.25">
      <c r="B630" s="113" t="str">
        <f ca="1">Supporto!F528</f>
        <v>IfcFlowTerminal</v>
      </c>
      <c r="C630" s="148" t="str">
        <f ca="1">Supporto!H528</f>
        <v>ElementoDocumenti</v>
      </c>
      <c r="D630" s="148" t="str">
        <f ca="1">Supporto!K528</f>
        <v>Collaudo</v>
      </c>
      <c r="E630" s="125"/>
      <c r="F630" s="162"/>
      <c r="G630" s="110"/>
      <c r="H630" s="109" t="s">
        <v>779</v>
      </c>
      <c r="I630" s="514"/>
      <c r="J630" s="109"/>
      <c r="K630" s="109"/>
      <c r="L630" s="109"/>
      <c r="M630" s="109"/>
      <c r="N630" s="109" t="s">
        <v>779</v>
      </c>
      <c r="O630" s="109" t="s">
        <v>779</v>
      </c>
      <c r="P630" s="92"/>
    </row>
    <row r="631" spans="2:20" ht="15" hidden="1" x14ac:dyDescent="0.25">
      <c r="B631" s="115" t="str">
        <f ca="1">Supporto!F529</f>
        <v>IfcFlowTerminal</v>
      </c>
      <c r="C631" s="149" t="str">
        <f ca="1">Supporto!H529</f>
        <v>ElementoDocumenti</v>
      </c>
      <c r="D631" s="149" t="str">
        <f ca="1">Supporto!K529</f>
        <v>Conformità</v>
      </c>
      <c r="E631" s="124"/>
      <c r="F631" s="163"/>
      <c r="G631" s="117"/>
      <c r="H631" s="116" t="s">
        <v>779</v>
      </c>
      <c r="I631" s="116"/>
      <c r="J631" s="116"/>
      <c r="K631" s="116"/>
      <c r="L631" s="116"/>
      <c r="M631" s="116"/>
      <c r="N631" s="116" t="s">
        <v>779</v>
      </c>
      <c r="O631" s="116" t="s">
        <v>779</v>
      </c>
      <c r="P631" s="92"/>
    </row>
    <row r="632" spans="2:20" ht="15" hidden="1" x14ac:dyDescent="0.25">
      <c r="B632" s="113" t="str">
        <f ca="1">Supporto!F530</f>
        <v>IfcFlowTreatmentDevice</v>
      </c>
      <c r="C632" s="148" t="str">
        <f ca="1">Supporto!H530</f>
        <v>ElementoDatiAnagrafici</v>
      </c>
      <c r="D632" s="148" t="str">
        <f ca="1">Supporto!K530</f>
        <v>Numero_di_serie</v>
      </c>
      <c r="E632" s="125"/>
      <c r="F632" s="162"/>
      <c r="G632" s="110"/>
      <c r="H632" s="109"/>
      <c r="I632" s="109"/>
      <c r="J632" s="109"/>
      <c r="K632" s="109"/>
      <c r="L632" s="109"/>
      <c r="M632" s="109"/>
      <c r="N632" s="109" t="s">
        <v>779</v>
      </c>
      <c r="O632" s="109" t="s">
        <v>779</v>
      </c>
      <c r="P632" s="92"/>
    </row>
    <row r="633" spans="2:20" ht="15" hidden="1" x14ac:dyDescent="0.25">
      <c r="B633" s="113" t="str">
        <f ca="1">Supporto!F531</f>
        <v>IfcFlowTreatmentDevice</v>
      </c>
      <c r="C633" s="148" t="str">
        <f ca="1">Supporto!H531</f>
        <v>ElementoDatiAnagrafici</v>
      </c>
      <c r="D633" s="148" t="str">
        <f ca="1">Supporto!K531</f>
        <v>Fornitore</v>
      </c>
      <c r="E633" s="125"/>
      <c r="F633" s="162"/>
      <c r="G633" s="110"/>
      <c r="H633" s="109"/>
      <c r="I633" s="109"/>
      <c r="J633" s="109"/>
      <c r="K633" s="109"/>
      <c r="L633" s="109"/>
      <c r="M633" s="109"/>
      <c r="N633" s="109" t="s">
        <v>779</v>
      </c>
      <c r="O633" s="109" t="s">
        <v>779</v>
      </c>
      <c r="P633" s="92"/>
    </row>
    <row r="634" spans="2:20" ht="15" hidden="1" x14ac:dyDescent="0.25">
      <c r="B634" s="113" t="str">
        <f ca="1">Supporto!F532</f>
        <v>IfcFlowTreatmentDevice</v>
      </c>
      <c r="C634" s="148" t="str">
        <f ca="1">Supporto!H532</f>
        <v>ElementoDatiAnagrafici</v>
      </c>
      <c r="D634" s="148" t="str">
        <f ca="1">Supporto!K532</f>
        <v>Installatore</v>
      </c>
      <c r="E634" s="125"/>
      <c r="F634" s="162"/>
      <c r="G634" s="110"/>
      <c r="H634" s="109"/>
      <c r="I634" s="109"/>
      <c r="J634" s="109"/>
      <c r="K634" s="109"/>
      <c r="L634" s="109"/>
      <c r="M634" s="109"/>
      <c r="N634" s="109" t="s">
        <v>779</v>
      </c>
      <c r="O634" s="109" t="s">
        <v>779</v>
      </c>
      <c r="P634" s="92"/>
    </row>
    <row r="635" spans="2:20" ht="15" x14ac:dyDescent="0.25">
      <c r="B635" s="113" t="str">
        <f ca="1">Supporto!F533</f>
        <v>IfcFlowTreatmentDevice</v>
      </c>
      <c r="C635" s="148" t="str">
        <f ca="1">Supporto!H533</f>
        <v>ElementoDatiAnagrafici</v>
      </c>
      <c r="D635" s="148" t="str">
        <f ca="1">Supporto!K533</f>
        <v>Descrizione</v>
      </c>
      <c r="E635" s="125"/>
      <c r="F635" s="162"/>
      <c r="G635" s="110"/>
      <c r="H635" s="109"/>
      <c r="I635" s="109" t="s">
        <v>779</v>
      </c>
      <c r="J635" s="109"/>
      <c r="K635" s="109" t="s">
        <v>779</v>
      </c>
      <c r="L635" s="109" t="s">
        <v>779</v>
      </c>
      <c r="M635" s="109" t="s">
        <v>779</v>
      </c>
      <c r="N635" s="109" t="s">
        <v>779</v>
      </c>
      <c r="O635" s="109" t="s">
        <v>779</v>
      </c>
      <c r="P635" s="92"/>
    </row>
    <row r="636" spans="2:20" ht="15" x14ac:dyDescent="0.25">
      <c r="B636" s="113" t="str">
        <f ca="1">Supporto!F534</f>
        <v>IfcFlowTreatmentDevice</v>
      </c>
      <c r="C636" s="148" t="str">
        <f ca="1">Supporto!H534</f>
        <v>ElementoDatiAnagrafici</v>
      </c>
      <c r="D636" s="148" t="str">
        <f ca="1">Supporto!K534</f>
        <v>Modello</v>
      </c>
      <c r="E636" s="125"/>
      <c r="F636" s="162"/>
      <c r="G636" s="110"/>
      <c r="H636" s="109"/>
      <c r="I636" s="109" t="s">
        <v>779</v>
      </c>
      <c r="J636" s="109"/>
      <c r="K636" s="109"/>
      <c r="L636" s="109" t="s">
        <v>779</v>
      </c>
      <c r="M636" s="109" t="s">
        <v>779</v>
      </c>
      <c r="N636" s="109" t="s">
        <v>779</v>
      </c>
      <c r="O636" s="109" t="s">
        <v>779</v>
      </c>
      <c r="P636" s="92"/>
    </row>
    <row r="637" spans="2:20" ht="15" hidden="1" x14ac:dyDescent="0.25">
      <c r="B637" s="113" t="str">
        <f ca="1">Supporto!F535</f>
        <v>IfcFlowTreatmentDevice</v>
      </c>
      <c r="C637" s="148" t="str">
        <f ca="1">Supporto!H535</f>
        <v>ElementoDatiAnagrafici</v>
      </c>
      <c r="D637" s="148" t="str">
        <f ca="1">Supporto!K535</f>
        <v>Produttore</v>
      </c>
      <c r="E637" s="125"/>
      <c r="F637" s="162"/>
      <c r="G637" s="110"/>
      <c r="H637" s="109"/>
      <c r="I637" s="109"/>
      <c r="J637" s="109"/>
      <c r="K637" s="109"/>
      <c r="L637" s="109"/>
      <c r="M637" s="109"/>
      <c r="N637" s="109" t="s">
        <v>779</v>
      </c>
      <c r="O637" s="109" t="s">
        <v>779</v>
      </c>
      <c r="P637" s="92"/>
    </row>
    <row r="638" spans="2:20" ht="15" x14ac:dyDescent="0.25">
      <c r="B638" s="113" t="str">
        <f ca="1">Supporto!F536</f>
        <v>IfcFlowTreatmentDevice</v>
      </c>
      <c r="C638" s="148" t="str">
        <f ca="1">Supporto!H536</f>
        <v>ElementoCodifica</v>
      </c>
      <c r="D638" s="148" t="str">
        <f ca="1">Supporto!K536</f>
        <v>ClasseElementoTecnico</v>
      </c>
      <c r="E638" s="111"/>
      <c r="F638" s="111"/>
      <c r="G638" s="110"/>
      <c r="H638" s="109"/>
      <c r="I638" s="109" t="s">
        <v>779</v>
      </c>
      <c r="J638" s="109"/>
      <c r="K638" s="109" t="s">
        <v>779</v>
      </c>
      <c r="L638" s="109" t="s">
        <v>779</v>
      </c>
      <c r="M638" s="109" t="s">
        <v>779</v>
      </c>
      <c r="N638" s="109" t="s">
        <v>779</v>
      </c>
      <c r="O638" s="109" t="s">
        <v>779</v>
      </c>
      <c r="P638" s="92"/>
    </row>
    <row r="639" spans="2:20" ht="15" x14ac:dyDescent="0.25">
      <c r="B639" s="113" t="str">
        <f ca="1">Supporto!F537</f>
        <v>IfcFlowTreatmentDevice</v>
      </c>
      <c r="C639" s="148" t="str">
        <f ca="1">Supporto!H537</f>
        <v>ElementoFase</v>
      </c>
      <c r="D639" s="148" t="str">
        <f ca="1">Supporto!K537</f>
        <v>Stato</v>
      </c>
      <c r="E639" s="111"/>
      <c r="F639" s="111"/>
      <c r="G639" s="110"/>
      <c r="H639" s="109"/>
      <c r="I639" s="109" t="s">
        <v>779</v>
      </c>
      <c r="J639" s="109"/>
      <c r="K639" s="109" t="s">
        <v>779</v>
      </c>
      <c r="L639" s="109" t="s">
        <v>779</v>
      </c>
      <c r="M639" s="109" t="s">
        <v>779</v>
      </c>
      <c r="N639" s="109" t="s">
        <v>779</v>
      </c>
      <c r="O639" s="109" t="s">
        <v>779</v>
      </c>
      <c r="P639" s="92"/>
    </row>
    <row r="640" spans="2:20" ht="15" hidden="1" x14ac:dyDescent="0.25">
      <c r="B640" s="113" t="str">
        <f ca="1">Supporto!F538</f>
        <v>IfcFlowTreatmentDevice</v>
      </c>
      <c r="C640" s="148" t="str">
        <f ca="1">Supporto!H538</f>
        <v>ElementoDocumenti</v>
      </c>
      <c r="D640" s="148" t="str">
        <f ca="1">Supporto!K538</f>
        <v>MUM</v>
      </c>
      <c r="E640" s="111"/>
      <c r="F640" s="111"/>
      <c r="G640" s="110"/>
      <c r="H640" s="109"/>
      <c r="I640" s="109"/>
      <c r="J640" s="109"/>
      <c r="K640" s="109"/>
      <c r="L640" s="109"/>
      <c r="M640" s="109"/>
      <c r="N640" s="109" t="s">
        <v>779</v>
      </c>
      <c r="O640" s="109" t="s">
        <v>779</v>
      </c>
      <c r="P640" s="92"/>
    </row>
    <row r="641" spans="2:16" ht="15" x14ac:dyDescent="0.25">
      <c r="B641" s="113" t="str">
        <f ca="1">Supporto!F539</f>
        <v>IfcFlowTreatmentDevice</v>
      </c>
      <c r="C641" s="148" t="str">
        <f ca="1">Supporto!H539</f>
        <v>ElementoDocumenti</v>
      </c>
      <c r="D641" s="148" t="str">
        <f ca="1">Supporto!K539</f>
        <v>SchedaTecnica</v>
      </c>
      <c r="E641" s="111"/>
      <c r="F641" s="111"/>
      <c r="G641" s="110"/>
      <c r="H641" s="109"/>
      <c r="I641" s="109" t="s">
        <v>779</v>
      </c>
      <c r="J641" s="109"/>
      <c r="K641" s="109"/>
      <c r="L641" s="109" t="s">
        <v>779</v>
      </c>
      <c r="M641" s="109" t="s">
        <v>779</v>
      </c>
      <c r="N641" s="109" t="s">
        <v>779</v>
      </c>
      <c r="O641" s="109" t="s">
        <v>779</v>
      </c>
      <c r="P641" s="92"/>
    </row>
    <row r="642" spans="2:16" ht="15" x14ac:dyDescent="0.25">
      <c r="B642" s="113" t="str">
        <f ca="1">Supporto!F540</f>
        <v>IfcFlowTreatmentDevice</v>
      </c>
      <c r="C642" s="148" t="str">
        <f ca="1">Supporto!H540</f>
        <v>ElementoDocumenti</v>
      </c>
      <c r="D642" s="148" t="str">
        <f ca="1">Supporto!K540</f>
        <v>Website</v>
      </c>
      <c r="E642" s="111"/>
      <c r="F642" s="111"/>
      <c r="G642" s="110"/>
      <c r="H642" s="109" t="s">
        <v>779</v>
      </c>
      <c r="I642" s="109"/>
      <c r="J642" s="109"/>
      <c r="K642" s="109"/>
      <c r="L642" s="109" t="s">
        <v>779</v>
      </c>
      <c r="M642" s="109" t="s">
        <v>779</v>
      </c>
      <c r="N642" s="109" t="s">
        <v>779</v>
      </c>
      <c r="O642" s="109" t="s">
        <v>779</v>
      </c>
      <c r="P642" s="92"/>
    </row>
    <row r="643" spans="2:16" ht="15" hidden="1" x14ac:dyDescent="0.25">
      <c r="B643" s="113" t="str">
        <f ca="1">Supporto!F541</f>
        <v>IfcFlowTreatmentDevice</v>
      </c>
      <c r="C643" s="148" t="str">
        <f ca="1">Supporto!H541</f>
        <v>ElementoDocumenti</v>
      </c>
      <c r="D643" s="148" t="str">
        <f ca="1">Supporto!K541</f>
        <v>DB</v>
      </c>
      <c r="E643" s="111"/>
      <c r="F643" s="111"/>
      <c r="G643" s="110"/>
      <c r="H643" s="109"/>
      <c r="I643" s="109"/>
      <c r="J643" s="109"/>
      <c r="K643" s="109"/>
      <c r="L643" s="109"/>
      <c r="M643" s="109"/>
      <c r="N643" s="109" t="s">
        <v>779</v>
      </c>
      <c r="O643" s="109" t="s">
        <v>779</v>
      </c>
      <c r="P643" s="92"/>
    </row>
    <row r="644" spans="2:16" x14ac:dyDescent="0.25">
      <c r="B644" s="113" t="str">
        <f ca="1">Supporto!F542</f>
        <v>IfcFlowTreatmentDevice</v>
      </c>
      <c r="C644" s="148" t="str">
        <f ca="1">Supporto!H542</f>
        <v>ElementoDocumenti</v>
      </c>
      <c r="D644" s="148" t="str">
        <f ca="1">Supporto!K542</f>
        <v>CertProd</v>
      </c>
      <c r="E644" s="111"/>
      <c r="F644" s="111"/>
      <c r="G644" s="110"/>
      <c r="H644" s="109" t="s">
        <v>779</v>
      </c>
      <c r="I644" s="109"/>
      <c r="J644" s="109"/>
      <c r="K644" s="109"/>
      <c r="L644" s="109" t="s">
        <v>779</v>
      </c>
      <c r="M644" s="109" t="s">
        <v>779</v>
      </c>
      <c r="N644" s="109" t="s">
        <v>779</v>
      </c>
      <c r="O644" s="109" t="s">
        <v>779</v>
      </c>
    </row>
    <row r="645" spans="2:16" hidden="1" x14ac:dyDescent="0.25">
      <c r="B645" s="113" t="str">
        <f ca="1">Supporto!F543</f>
        <v>IfcFlowTreatmentDevice</v>
      </c>
      <c r="C645" s="148" t="str">
        <f ca="1">Supporto!H543</f>
        <v>ElementoDocumenti</v>
      </c>
      <c r="D645" s="148" t="str">
        <f ca="1">Supporto!K543</f>
        <v>SertSupl</v>
      </c>
      <c r="E645" s="111"/>
      <c r="F645" s="111"/>
      <c r="G645" s="110"/>
      <c r="H645" s="109"/>
      <c r="I645" s="109"/>
      <c r="J645" s="109"/>
      <c r="K645" s="109"/>
      <c r="L645" s="109"/>
      <c r="M645" s="109"/>
      <c r="N645" s="109" t="s">
        <v>779</v>
      </c>
      <c r="O645" s="109" t="s">
        <v>779</v>
      </c>
    </row>
    <row r="646" spans="2:16" hidden="1" x14ac:dyDescent="0.25">
      <c r="B646" s="113" t="str">
        <f ca="1">Supporto!F544</f>
        <v>IfcFlowTreatmentDevice</v>
      </c>
      <c r="C646" s="148" t="str">
        <f ca="1">Supporto!H544</f>
        <v>ElementoDocumenti</v>
      </c>
      <c r="D646" s="148" t="str">
        <f ca="1">Supporto!K544</f>
        <v>CertOmo</v>
      </c>
      <c r="E646" s="111"/>
      <c r="F646" s="111"/>
      <c r="G646" s="110"/>
      <c r="H646" s="109" t="s">
        <v>779</v>
      </c>
      <c r="I646" s="109"/>
      <c r="J646" s="109"/>
      <c r="K646" s="109"/>
      <c r="L646" s="109"/>
      <c r="M646" s="109" t="s">
        <v>779</v>
      </c>
      <c r="N646" s="109" t="s">
        <v>779</v>
      </c>
      <c r="O646" s="109" t="s">
        <v>779</v>
      </c>
    </row>
    <row r="647" spans="2:16" hidden="1" x14ac:dyDescent="0.25">
      <c r="B647" s="113" t="str">
        <f ca="1">Supporto!F545</f>
        <v>IfcFlowTreatmentDevice</v>
      </c>
      <c r="C647" s="148" t="str">
        <f ca="1">Supporto!H545</f>
        <v>ElementoDocumenti</v>
      </c>
      <c r="D647" s="148" t="str">
        <f ca="1">Supporto!K545</f>
        <v>SchedaMontaggio</v>
      </c>
      <c r="E647" s="111"/>
      <c r="F647" s="111"/>
      <c r="G647" s="110"/>
      <c r="H647" s="109"/>
      <c r="I647" s="109"/>
      <c r="J647" s="109"/>
      <c r="K647" s="109"/>
      <c r="L647" s="109"/>
      <c r="M647" s="109"/>
      <c r="N647" s="109" t="s">
        <v>779</v>
      </c>
      <c r="O647" s="109" t="s">
        <v>779</v>
      </c>
    </row>
    <row r="648" spans="2:16" hidden="1" x14ac:dyDescent="0.25">
      <c r="B648" s="113" t="str">
        <f ca="1">Supporto!F546</f>
        <v>IfcFlowTreatmentDevice</v>
      </c>
      <c r="C648" s="148" t="str">
        <f ca="1">Supporto!H546</f>
        <v>ElementoDocumenti</v>
      </c>
      <c r="D648" s="148" t="str">
        <f ca="1">Supporto!K546</f>
        <v>Installazione</v>
      </c>
      <c r="E648" s="111"/>
      <c r="F648" s="111"/>
      <c r="G648" s="110"/>
      <c r="H648" s="109"/>
      <c r="I648" s="109"/>
      <c r="J648" s="109"/>
      <c r="K648" s="109"/>
      <c r="L648" s="109"/>
      <c r="M648" s="109"/>
      <c r="N648" s="109" t="s">
        <v>779</v>
      </c>
      <c r="O648" s="109" t="s">
        <v>779</v>
      </c>
    </row>
    <row r="649" spans="2:16" hidden="1" x14ac:dyDescent="0.25">
      <c r="B649" s="113" t="str">
        <f ca="1">Supporto!F547</f>
        <v>IfcFlowTreatmentDevice</v>
      </c>
      <c r="C649" s="148" t="str">
        <f ca="1">Supporto!H547</f>
        <v>ElementoDocumenti</v>
      </c>
      <c r="D649" s="148" t="str">
        <f ca="1">Supporto!K547</f>
        <v>MatSupp</v>
      </c>
      <c r="E649" s="111"/>
      <c r="F649" s="111"/>
      <c r="G649" s="110"/>
      <c r="H649" s="109"/>
      <c r="I649" s="109"/>
      <c r="J649" s="109"/>
      <c r="K649" s="109"/>
      <c r="L649" s="109"/>
      <c r="M649" s="109"/>
      <c r="N649" s="109" t="s">
        <v>779</v>
      </c>
      <c r="O649" s="109" t="s">
        <v>779</v>
      </c>
    </row>
    <row r="650" spans="2:16" hidden="1" x14ac:dyDescent="0.25">
      <c r="B650" s="113" t="str">
        <f ca="1">Supporto!F548</f>
        <v>IfcFlowTreatmentDevice</v>
      </c>
      <c r="C650" s="148" t="str">
        <f ca="1">Supporto!H548</f>
        <v>ElementoDocumenti</v>
      </c>
      <c r="D650" s="148" t="str">
        <f ca="1">Supporto!K548</f>
        <v>Collaudo</v>
      </c>
      <c r="E650" s="111"/>
      <c r="F650" s="111"/>
      <c r="G650" s="110"/>
      <c r="H650" s="109"/>
      <c r="I650" s="109"/>
      <c r="J650" s="109"/>
      <c r="K650" s="109"/>
      <c r="L650" s="109"/>
      <c r="M650" s="109"/>
      <c r="N650" s="109" t="s">
        <v>779</v>
      </c>
      <c r="O650" s="109" t="s">
        <v>779</v>
      </c>
    </row>
    <row r="651" spans="2:16" hidden="1" x14ac:dyDescent="0.25">
      <c r="B651" s="115" t="str">
        <f ca="1">Supporto!F549</f>
        <v>IfcFlowTreatmentDevice</v>
      </c>
      <c r="C651" s="149" t="str">
        <f ca="1">Supporto!H549</f>
        <v>ElementoDocumenti</v>
      </c>
      <c r="D651" s="149" t="str">
        <f ca="1">Supporto!K549</f>
        <v>Conformità</v>
      </c>
      <c r="E651" s="119"/>
      <c r="F651" s="119"/>
      <c r="G651" s="117"/>
      <c r="H651" s="116"/>
      <c r="I651" s="116"/>
      <c r="J651" s="116"/>
      <c r="K651" s="116"/>
      <c r="L651" s="116"/>
      <c r="M651" s="116"/>
      <c r="N651" s="116" t="s">
        <v>779</v>
      </c>
      <c r="O651" s="116" t="s">
        <v>779</v>
      </c>
    </row>
    <row r="652" spans="2:16" hidden="1" x14ac:dyDescent="0.25">
      <c r="B652" s="113" t="str">
        <f ca="1">Supporto!F550</f>
        <v>IfcTransportElement</v>
      </c>
      <c r="C652" s="148" t="str">
        <f ca="1">Supporto!H550</f>
        <v>ElementoDatiAnagrafici</v>
      </c>
      <c r="D652" s="148" t="str">
        <f ca="1">Supporto!K550</f>
        <v>Numero_di_serie</v>
      </c>
      <c r="E652" s="111"/>
      <c r="F652" s="111"/>
      <c r="G652" s="110"/>
      <c r="H652" s="109"/>
      <c r="I652" s="109"/>
      <c r="J652" s="109"/>
      <c r="K652" s="109"/>
      <c r="L652" s="109"/>
      <c r="M652" s="109"/>
      <c r="N652" s="109" t="s">
        <v>779</v>
      </c>
      <c r="O652" s="109" t="s">
        <v>779</v>
      </c>
    </row>
    <row r="653" spans="2:16" hidden="1" x14ac:dyDescent="0.25">
      <c r="B653" s="113" t="str">
        <f ca="1">Supporto!F551</f>
        <v>IfcTransportElement</v>
      </c>
      <c r="C653" s="148" t="str">
        <f ca="1">Supporto!H551</f>
        <v>ElementoDatiAnagrafici</v>
      </c>
      <c r="D653" s="148" t="str">
        <f ca="1">Supporto!K551</f>
        <v>Fornitore</v>
      </c>
      <c r="E653" s="111"/>
      <c r="F653" s="111"/>
      <c r="G653" s="110"/>
      <c r="H653" s="109"/>
      <c r="I653" s="109"/>
      <c r="J653" s="109"/>
      <c r="K653" s="109"/>
      <c r="L653" s="109"/>
      <c r="M653" s="109"/>
      <c r="N653" s="109" t="s">
        <v>779</v>
      </c>
      <c r="O653" s="109" t="s">
        <v>779</v>
      </c>
    </row>
    <row r="654" spans="2:16" hidden="1" x14ac:dyDescent="0.25">
      <c r="B654" s="113" t="str">
        <f ca="1">Supporto!F552</f>
        <v>IfcTransportElement</v>
      </c>
      <c r="C654" s="148" t="str">
        <f ca="1">Supporto!H552</f>
        <v>ElementoDatiAnagrafici</v>
      </c>
      <c r="D654" s="148" t="str">
        <f ca="1">Supporto!K552</f>
        <v>Installatore</v>
      </c>
      <c r="E654" s="111"/>
      <c r="F654" s="111"/>
      <c r="G654" s="110"/>
      <c r="H654" s="109"/>
      <c r="I654" s="109"/>
      <c r="J654" s="109"/>
      <c r="K654" s="109"/>
      <c r="L654" s="109"/>
      <c r="M654" s="109"/>
      <c r="N654" s="109" t="s">
        <v>779</v>
      </c>
      <c r="O654" s="109" t="s">
        <v>779</v>
      </c>
    </row>
    <row r="655" spans="2:16" hidden="1" x14ac:dyDescent="0.25">
      <c r="B655" s="113" t="str">
        <f ca="1">Supporto!F553</f>
        <v>IfcTransportElement</v>
      </c>
      <c r="C655" s="148" t="str">
        <f ca="1">Supporto!H553</f>
        <v>ElementoDatiAnagrafici</v>
      </c>
      <c r="D655" s="148" t="str">
        <f ca="1">Supporto!K553</f>
        <v>Descrizione</v>
      </c>
      <c r="E655" s="111"/>
      <c r="F655" s="111"/>
      <c r="G655" s="110"/>
      <c r="H655" s="109"/>
      <c r="I655" s="109" t="s">
        <v>779</v>
      </c>
      <c r="J655" s="109"/>
      <c r="K655" s="109"/>
      <c r="L655" s="109"/>
      <c r="M655" s="109"/>
      <c r="N655" s="109" t="s">
        <v>779</v>
      </c>
      <c r="O655" s="109" t="s">
        <v>779</v>
      </c>
    </row>
    <row r="656" spans="2:16" hidden="1" x14ac:dyDescent="0.25">
      <c r="B656" s="113" t="str">
        <f ca="1">Supporto!F554</f>
        <v>IfcTransportElement</v>
      </c>
      <c r="C656" s="148" t="str">
        <f ca="1">Supporto!H554</f>
        <v>ElementoDatiAnagrafici</v>
      </c>
      <c r="D656" s="148" t="str">
        <f ca="1">Supporto!K554</f>
        <v>Modello</v>
      </c>
      <c r="E656" s="111"/>
      <c r="F656" s="111"/>
      <c r="G656" s="110"/>
      <c r="H656" s="109"/>
      <c r="I656" s="109" t="s">
        <v>779</v>
      </c>
      <c r="J656" s="109"/>
      <c r="K656" s="109"/>
      <c r="L656" s="109"/>
      <c r="M656" s="109"/>
      <c r="N656" s="109" t="s">
        <v>779</v>
      </c>
      <c r="O656" s="109" t="s">
        <v>779</v>
      </c>
    </row>
    <row r="657" spans="2:15" hidden="1" x14ac:dyDescent="0.25">
      <c r="B657" s="113" t="str">
        <f ca="1">Supporto!F555</f>
        <v>IfcTransportElement</v>
      </c>
      <c r="C657" s="148" t="str">
        <f ca="1">Supporto!H555</f>
        <v>ElementoDatiAnagrafici</v>
      </c>
      <c r="D657" s="148" t="str">
        <f ca="1">Supporto!K555</f>
        <v>Produttore</v>
      </c>
      <c r="E657" s="111"/>
      <c r="F657" s="111"/>
      <c r="G657" s="110"/>
      <c r="H657" s="109"/>
      <c r="I657" s="109" t="s">
        <v>779</v>
      </c>
      <c r="J657" s="109"/>
      <c r="K657" s="109"/>
      <c r="L657" s="109"/>
      <c r="M657" s="109"/>
      <c r="N657" s="109" t="s">
        <v>779</v>
      </c>
      <c r="O657" s="109" t="s">
        <v>779</v>
      </c>
    </row>
    <row r="658" spans="2:15" hidden="1" x14ac:dyDescent="0.25">
      <c r="B658" s="113" t="str">
        <f ca="1">Supporto!F556</f>
        <v>IfcTransportElement</v>
      </c>
      <c r="C658" s="148" t="str">
        <f ca="1">Supporto!H556</f>
        <v>ElementoDatiQualitativi</v>
      </c>
      <c r="D658" s="148" t="str">
        <f ca="1">Supporto!K556</f>
        <v>AccessibilitaDisabili</v>
      </c>
      <c r="E658" s="125"/>
      <c r="F658" s="162"/>
      <c r="G658" s="110"/>
      <c r="H658" s="109"/>
      <c r="I658" s="109" t="s">
        <v>779</v>
      </c>
      <c r="J658" s="109"/>
      <c r="K658" s="109"/>
      <c r="L658" s="109"/>
      <c r="M658" s="109"/>
      <c r="N658" s="109" t="s">
        <v>779</v>
      </c>
      <c r="O658" s="109" t="s">
        <v>779</v>
      </c>
    </row>
    <row r="659" spans="2:15" hidden="1" x14ac:dyDescent="0.25">
      <c r="B659" s="113" t="str">
        <f ca="1">Supporto!F557</f>
        <v>IfcTransportElement</v>
      </c>
      <c r="C659" s="148" t="str">
        <f ca="1">Supporto!H557</f>
        <v>ElementoDatiQualitativi</v>
      </c>
      <c r="D659" s="148" t="str">
        <f ca="1">Supporto!K557</f>
        <v>Esterno</v>
      </c>
      <c r="E659" s="125"/>
      <c r="F659" s="162"/>
      <c r="G659" s="110"/>
      <c r="H659" s="109"/>
      <c r="I659" s="109" t="s">
        <v>779</v>
      </c>
      <c r="J659" s="109"/>
      <c r="K659" s="109"/>
      <c r="L659" s="109"/>
      <c r="M659" s="109"/>
      <c r="N659" s="109" t="s">
        <v>779</v>
      </c>
      <c r="O659" s="109" t="s">
        <v>779</v>
      </c>
    </row>
    <row r="660" spans="2:15" hidden="1" x14ac:dyDescent="0.25">
      <c r="B660" s="113" t="str">
        <f ca="1">Supporto!F558</f>
        <v>IfcTransportElement</v>
      </c>
      <c r="C660" s="148" t="str">
        <f ca="1">Supporto!H558</f>
        <v>ElementoCodifica</v>
      </c>
      <c r="D660" s="148" t="str">
        <f ca="1">Supporto!K558</f>
        <v>ClasseElementoTecnico</v>
      </c>
      <c r="E660" s="125"/>
      <c r="F660" s="162"/>
      <c r="G660" s="110"/>
      <c r="H660" s="109"/>
      <c r="I660" s="109" t="s">
        <v>779</v>
      </c>
      <c r="J660" s="109"/>
      <c r="K660" s="109"/>
      <c r="L660" s="109"/>
      <c r="M660" s="109"/>
      <c r="N660" s="109" t="s">
        <v>779</v>
      </c>
      <c r="O660" s="109" t="s">
        <v>779</v>
      </c>
    </row>
    <row r="661" spans="2:15" hidden="1" x14ac:dyDescent="0.25">
      <c r="B661" s="113" t="str">
        <f ca="1">Supporto!F559</f>
        <v>IfcTransportElement</v>
      </c>
      <c r="C661" s="148" t="str">
        <f ca="1">Supporto!H559</f>
        <v>ElementoFase</v>
      </c>
      <c r="D661" s="148" t="str">
        <f ca="1">Supporto!K559</f>
        <v>Stato</v>
      </c>
      <c r="E661" s="125"/>
      <c r="F661" s="162"/>
      <c r="G661" s="110"/>
      <c r="H661" s="109"/>
      <c r="I661" s="109" t="s">
        <v>779</v>
      </c>
      <c r="J661" s="109"/>
      <c r="K661" s="109"/>
      <c r="L661" s="109"/>
      <c r="M661" s="109"/>
      <c r="N661" s="109" t="s">
        <v>779</v>
      </c>
      <c r="O661" s="109" t="s">
        <v>779</v>
      </c>
    </row>
    <row r="662" spans="2:15" hidden="1" x14ac:dyDescent="0.25">
      <c r="B662" s="113" t="str">
        <f ca="1">Supporto!F560</f>
        <v>IfcTransportElement</v>
      </c>
      <c r="C662" s="148" t="str">
        <f ca="1">Supporto!H560</f>
        <v>ElementoDocumenti</v>
      </c>
      <c r="D662" s="148" t="str">
        <f ca="1">Supporto!K560</f>
        <v>MUM</v>
      </c>
      <c r="E662" s="125"/>
      <c r="F662" s="162"/>
      <c r="G662" s="110"/>
      <c r="H662" s="109"/>
      <c r="I662" s="109"/>
      <c r="J662" s="109"/>
      <c r="K662" s="109"/>
      <c r="L662" s="109"/>
      <c r="M662" s="109"/>
      <c r="N662" s="109" t="s">
        <v>779</v>
      </c>
      <c r="O662" s="109" t="s">
        <v>779</v>
      </c>
    </row>
    <row r="663" spans="2:15" hidden="1" x14ac:dyDescent="0.25">
      <c r="B663" s="113" t="str">
        <f ca="1">Supporto!F561</f>
        <v>IfcTransportElement</v>
      </c>
      <c r="C663" s="148" t="str">
        <f ca="1">Supporto!H561</f>
        <v>ElementoDocumenti</v>
      </c>
      <c r="D663" s="148" t="str">
        <f ca="1">Supporto!K561</f>
        <v>SchedaTecnica</v>
      </c>
      <c r="E663" s="125"/>
      <c r="F663" s="162"/>
      <c r="G663" s="110"/>
      <c r="H663" s="109"/>
      <c r="I663" s="109" t="s">
        <v>779</v>
      </c>
      <c r="J663" s="109"/>
      <c r="K663" s="109"/>
      <c r="L663" s="109"/>
      <c r="M663" s="109"/>
      <c r="N663" s="109" t="s">
        <v>779</v>
      </c>
      <c r="O663" s="109" t="s">
        <v>779</v>
      </c>
    </row>
    <row r="664" spans="2:15" hidden="1" x14ac:dyDescent="0.25">
      <c r="B664" s="113" t="str">
        <f ca="1">Supporto!F562</f>
        <v>IfcTransportElement</v>
      </c>
      <c r="C664" s="148" t="str">
        <f ca="1">Supporto!H562</f>
        <v>ElementoDocumenti</v>
      </c>
      <c r="D664" s="148" t="str">
        <f ca="1">Supporto!K562</f>
        <v>Website</v>
      </c>
      <c r="E664" s="125"/>
      <c r="F664" s="162"/>
      <c r="G664" s="110"/>
      <c r="H664" s="109"/>
      <c r="I664" s="109" t="s">
        <v>779</v>
      </c>
      <c r="J664" s="109"/>
      <c r="K664" s="109"/>
      <c r="L664" s="109"/>
      <c r="M664" s="109"/>
      <c r="N664" s="109" t="s">
        <v>779</v>
      </c>
      <c r="O664" s="109" t="s">
        <v>779</v>
      </c>
    </row>
    <row r="665" spans="2:15" hidden="1" x14ac:dyDescent="0.25">
      <c r="B665" s="113" t="str">
        <f ca="1">Supporto!F563</f>
        <v>IfcTransportElement</v>
      </c>
      <c r="C665" s="148" t="str">
        <f ca="1">Supporto!H563</f>
        <v>ElementoDocumenti</v>
      </c>
      <c r="D665" s="148" t="str">
        <f ca="1">Supporto!K563</f>
        <v>DB</v>
      </c>
      <c r="E665" s="125"/>
      <c r="F665" s="162"/>
      <c r="G665" s="110"/>
      <c r="H665" s="109"/>
      <c r="I665" s="109"/>
      <c r="J665" s="109"/>
      <c r="K665" s="109"/>
      <c r="L665" s="109"/>
      <c r="M665" s="109"/>
      <c r="N665" s="109" t="s">
        <v>779</v>
      </c>
      <c r="O665" s="109" t="s">
        <v>779</v>
      </c>
    </row>
    <row r="666" spans="2:15" hidden="1" x14ac:dyDescent="0.25">
      <c r="B666" s="113" t="str">
        <f ca="1">Supporto!F564</f>
        <v>IfcTransportElement</v>
      </c>
      <c r="C666" s="148" t="str">
        <f ca="1">Supporto!H564</f>
        <v>ElementoDocumenti</v>
      </c>
      <c r="D666" s="148" t="str">
        <f ca="1">Supporto!K564</f>
        <v>CertProd</v>
      </c>
      <c r="E666" s="125"/>
      <c r="F666" s="162"/>
      <c r="G666" s="110"/>
      <c r="H666" s="109"/>
      <c r="I666" s="109"/>
      <c r="J666" s="109"/>
      <c r="K666" s="109"/>
      <c r="L666" s="109"/>
      <c r="M666" s="109"/>
      <c r="N666" s="109" t="s">
        <v>779</v>
      </c>
      <c r="O666" s="109" t="s">
        <v>779</v>
      </c>
    </row>
    <row r="667" spans="2:15" hidden="1" x14ac:dyDescent="0.25">
      <c r="B667" s="113" t="str">
        <f ca="1">Supporto!F565</f>
        <v>IfcTransportElement</v>
      </c>
      <c r="C667" s="148" t="str">
        <f ca="1">Supporto!H565</f>
        <v>ElementoDocumenti</v>
      </c>
      <c r="D667" s="148" t="str">
        <f ca="1">Supporto!K565</f>
        <v>SchedaMontaggio</v>
      </c>
      <c r="E667" s="125"/>
      <c r="F667" s="162"/>
      <c r="G667" s="110"/>
      <c r="H667" s="109"/>
      <c r="I667" s="109"/>
      <c r="J667" s="109"/>
      <c r="K667" s="109"/>
      <c r="L667" s="109"/>
      <c r="M667" s="109"/>
      <c r="N667" s="109" t="s">
        <v>779</v>
      </c>
      <c r="O667" s="109" t="s">
        <v>779</v>
      </c>
    </row>
    <row r="668" spans="2:15" hidden="1" x14ac:dyDescent="0.25">
      <c r="B668" s="113" t="str">
        <f ca="1">Supporto!F566</f>
        <v>IfcTransportElement</v>
      </c>
      <c r="C668" s="148" t="str">
        <f ca="1">Supporto!H566</f>
        <v>ElementoDocumenti</v>
      </c>
      <c r="D668" s="148" t="str">
        <f ca="1">Supporto!K566</f>
        <v>Installazione</v>
      </c>
      <c r="E668" s="125"/>
      <c r="F668" s="162"/>
      <c r="G668" s="110"/>
      <c r="H668" s="109"/>
      <c r="I668" s="109"/>
      <c r="J668" s="109"/>
      <c r="K668" s="109"/>
      <c r="L668" s="109"/>
      <c r="M668" s="109"/>
      <c r="N668" s="109" t="s">
        <v>779</v>
      </c>
      <c r="O668" s="109" t="s">
        <v>779</v>
      </c>
    </row>
    <row r="669" spans="2:15" hidden="1" x14ac:dyDescent="0.25">
      <c r="B669" s="113" t="str">
        <f ca="1">Supporto!F567</f>
        <v>IfcTransportElement</v>
      </c>
      <c r="C669" s="148" t="str">
        <f ca="1">Supporto!H567</f>
        <v>ElementoDocumenti</v>
      </c>
      <c r="D669" s="148" t="str">
        <f ca="1">Supporto!K567</f>
        <v>MatSupp</v>
      </c>
      <c r="E669" s="125"/>
      <c r="F669" s="162"/>
      <c r="G669" s="110"/>
      <c r="H669" s="109"/>
      <c r="I669" s="109"/>
      <c r="J669" s="109"/>
      <c r="K669" s="109"/>
      <c r="L669" s="109"/>
      <c r="M669" s="109"/>
      <c r="N669" s="109" t="s">
        <v>779</v>
      </c>
      <c r="O669" s="109" t="s">
        <v>779</v>
      </c>
    </row>
    <row r="670" spans="2:15" hidden="1" x14ac:dyDescent="0.25">
      <c r="B670" s="113" t="str">
        <f ca="1">Supporto!F568</f>
        <v>IfcTransportElement</v>
      </c>
      <c r="C670" s="148" t="str">
        <f ca="1">Supporto!H568</f>
        <v>ElementoDocumenti</v>
      </c>
      <c r="D670" s="148" t="str">
        <f ca="1">Supporto!K568</f>
        <v>Collaudo</v>
      </c>
      <c r="E670" s="125"/>
      <c r="F670" s="162"/>
      <c r="G670" s="110"/>
      <c r="H670" s="109"/>
      <c r="I670" s="109"/>
      <c r="J670" s="109"/>
      <c r="K670" s="109"/>
      <c r="L670" s="109"/>
      <c r="M670" s="109"/>
      <c r="N670" s="109" t="s">
        <v>779</v>
      </c>
      <c r="O670" s="109" t="s">
        <v>779</v>
      </c>
    </row>
    <row r="671" spans="2:15" hidden="1" x14ac:dyDescent="0.25">
      <c r="B671" s="115" t="str">
        <f ca="1">Supporto!F569</f>
        <v>IfcTransportElement</v>
      </c>
      <c r="C671" s="149" t="str">
        <f ca="1">Supporto!H569</f>
        <v>ElementoDocumenti</v>
      </c>
      <c r="D671" s="149" t="str">
        <f ca="1">Supporto!K569</f>
        <v>Conformità</v>
      </c>
      <c r="E671" s="124"/>
      <c r="F671" s="163"/>
      <c r="G671" s="117"/>
      <c r="H671" s="116"/>
      <c r="I671" s="116"/>
      <c r="J671" s="116"/>
      <c r="K671" s="116"/>
      <c r="L671" s="116"/>
      <c r="M671" s="116"/>
      <c r="N671" s="116" t="s">
        <v>779</v>
      </c>
      <c r="O671" s="116" t="s">
        <v>779</v>
      </c>
    </row>
    <row r="672" spans="2:15" hidden="1" x14ac:dyDescent="0.25">
      <c r="B672" s="113" t="str">
        <f ca="1">Supporto!F570</f>
        <v>IfcFurnishingElement</v>
      </c>
      <c r="C672" s="148" t="str">
        <f ca="1">Supporto!H570</f>
        <v>ElementoDatiAnagrafici</v>
      </c>
      <c r="D672" s="148" t="str">
        <f ca="1">Supporto!K570</f>
        <v>Numero_di_serie</v>
      </c>
      <c r="E672" s="125"/>
      <c r="F672" s="162"/>
      <c r="G672" s="110"/>
      <c r="H672" s="109"/>
      <c r="I672" s="109"/>
      <c r="J672" s="109"/>
      <c r="K672" s="109"/>
      <c r="L672" s="109"/>
      <c r="M672" s="109"/>
      <c r="N672" s="109"/>
      <c r="O672" s="109"/>
    </row>
    <row r="673" spans="2:15" hidden="1" x14ac:dyDescent="0.25">
      <c r="B673" s="113" t="str">
        <f ca="1">Supporto!F571</f>
        <v>IfcFurnishingElement</v>
      </c>
      <c r="C673" s="148" t="str">
        <f ca="1">Supporto!H571</f>
        <v>ElementoDatiAnagrafici</v>
      </c>
      <c r="D673" s="148" t="str">
        <f ca="1">Supporto!K571</f>
        <v>Fornitore</v>
      </c>
      <c r="E673" s="125"/>
      <c r="F673" s="162"/>
      <c r="G673" s="110"/>
      <c r="H673" s="109"/>
      <c r="I673" s="109"/>
      <c r="J673" s="109"/>
      <c r="K673" s="109"/>
      <c r="L673" s="109"/>
      <c r="M673" s="109"/>
      <c r="N673" s="109"/>
      <c r="O673" s="109"/>
    </row>
    <row r="674" spans="2:15" hidden="1" x14ac:dyDescent="0.25">
      <c r="B674" s="113" t="str">
        <f ca="1">Supporto!F572</f>
        <v>IfcFurnishingElement</v>
      </c>
      <c r="C674" s="148" t="str">
        <f ca="1">Supporto!H572</f>
        <v>ElementoDatiAnagrafici</v>
      </c>
      <c r="D674" s="148" t="str">
        <f ca="1">Supporto!K572</f>
        <v>Installatore</v>
      </c>
      <c r="E674" s="125"/>
      <c r="F674" s="162"/>
      <c r="G674" s="110"/>
      <c r="H674" s="109"/>
      <c r="I674" s="109"/>
      <c r="J674" s="109"/>
      <c r="K674" s="109"/>
      <c r="L674" s="109"/>
      <c r="M674" s="109"/>
      <c r="N674" s="109"/>
      <c r="O674" s="109"/>
    </row>
    <row r="675" spans="2:15" hidden="1" x14ac:dyDescent="0.25">
      <c r="B675" s="113" t="str">
        <f ca="1">Supporto!F573</f>
        <v>IfcFurnishingElement</v>
      </c>
      <c r="C675" s="148" t="str">
        <f ca="1">Supporto!H573</f>
        <v>ElementoDatiAnagrafici</v>
      </c>
      <c r="D675" s="148" t="str">
        <f ca="1">Supporto!K573</f>
        <v>Descrizione</v>
      </c>
      <c r="E675" s="125"/>
      <c r="F675" s="162"/>
      <c r="G675" s="110"/>
      <c r="H675" s="109"/>
      <c r="I675" s="109"/>
      <c r="J675" s="109"/>
      <c r="K675" s="109"/>
      <c r="L675" s="109"/>
      <c r="M675" s="109"/>
      <c r="N675" s="109"/>
      <c r="O675" s="109"/>
    </row>
    <row r="676" spans="2:15" hidden="1" x14ac:dyDescent="0.25">
      <c r="B676" s="113" t="str">
        <f ca="1">Supporto!F574</f>
        <v>IfcFurnishingElement</v>
      </c>
      <c r="C676" s="148" t="str">
        <f ca="1">Supporto!H574</f>
        <v>ElementoDatiAnagrafici</v>
      </c>
      <c r="D676" s="148" t="str">
        <f ca="1">Supporto!K574</f>
        <v>Modello</v>
      </c>
      <c r="E676" s="125"/>
      <c r="F676" s="162"/>
      <c r="G676" s="110"/>
      <c r="H676" s="109"/>
      <c r="I676" s="109"/>
      <c r="J676" s="109"/>
      <c r="K676" s="109"/>
      <c r="L676" s="109"/>
      <c r="M676" s="109"/>
      <c r="N676" s="109"/>
      <c r="O676" s="109"/>
    </row>
    <row r="677" spans="2:15" hidden="1" x14ac:dyDescent="0.25">
      <c r="B677" s="113" t="str">
        <f ca="1">Supporto!F575</f>
        <v>IfcFurnishingElement</v>
      </c>
      <c r="C677" s="148" t="str">
        <f ca="1">Supporto!H575</f>
        <v>ElementoDatiAnagrafici</v>
      </c>
      <c r="D677" s="148" t="str">
        <f ca="1">Supporto!K575</f>
        <v>Produttore</v>
      </c>
      <c r="E677" s="125"/>
      <c r="F677" s="162"/>
      <c r="G677" s="110"/>
      <c r="H677" s="109"/>
      <c r="I677" s="109"/>
      <c r="J677" s="109"/>
      <c r="K677" s="109"/>
      <c r="L677" s="109"/>
      <c r="M677" s="109"/>
      <c r="N677" s="109"/>
      <c r="O677" s="109"/>
    </row>
    <row r="678" spans="2:15" hidden="1" x14ac:dyDescent="0.25">
      <c r="B678" s="113" t="str">
        <f ca="1">Supporto!F576</f>
        <v>IfcFurnishingElement</v>
      </c>
      <c r="C678" s="148" t="str">
        <f ca="1">Supporto!H576</f>
        <v>ElementoDatiQualitativi</v>
      </c>
      <c r="D678" s="148" t="str">
        <f ca="1">Supporto!K576</f>
        <v>Esterno</v>
      </c>
      <c r="E678" s="125"/>
      <c r="F678" s="162"/>
      <c r="G678" s="110"/>
      <c r="H678" s="109"/>
      <c r="I678" s="109"/>
      <c r="J678" s="109"/>
      <c r="K678" s="109"/>
      <c r="L678" s="109"/>
      <c r="M678" s="109"/>
      <c r="N678" s="109"/>
      <c r="O678" s="109"/>
    </row>
    <row r="679" spans="2:15" hidden="1" x14ac:dyDescent="0.25">
      <c r="B679" s="113" t="str">
        <f ca="1">Supporto!F577</f>
        <v>IfcFurnishingElement</v>
      </c>
      <c r="C679" s="148" t="str">
        <f ca="1">Supporto!H577</f>
        <v>ElementoDatiAntincendio</v>
      </c>
      <c r="D679" s="148" t="str">
        <f ca="1">Supporto!K577</f>
        <v>Combustibile</v>
      </c>
      <c r="E679" s="125"/>
      <c r="F679" s="162"/>
      <c r="G679" s="110"/>
      <c r="H679" s="109"/>
      <c r="I679" s="109"/>
      <c r="J679" s="109"/>
      <c r="K679" s="109"/>
      <c r="L679" s="109"/>
      <c r="M679" s="109"/>
      <c r="N679" s="109"/>
      <c r="O679" s="109"/>
    </row>
    <row r="680" spans="2:15" hidden="1" x14ac:dyDescent="0.25">
      <c r="B680" s="113" t="str">
        <f ca="1">Supporto!F578</f>
        <v>IfcFurnishingElement</v>
      </c>
      <c r="C680" s="148" t="str">
        <f ca="1">Supporto!H578</f>
        <v>ElementoCodifica</v>
      </c>
      <c r="D680" s="148" t="str">
        <f ca="1">Supporto!K578</f>
        <v>ClasseElementoTecnico</v>
      </c>
      <c r="E680" s="125"/>
      <c r="F680" s="162"/>
      <c r="G680" s="110"/>
      <c r="H680" s="109"/>
      <c r="I680" s="109"/>
      <c r="J680" s="109"/>
      <c r="K680" s="109"/>
      <c r="L680" s="109"/>
      <c r="M680" s="109"/>
      <c r="N680" s="109"/>
      <c r="O680" s="109"/>
    </row>
    <row r="681" spans="2:15" hidden="1" x14ac:dyDescent="0.25">
      <c r="B681" s="113" t="str">
        <f ca="1">Supporto!F579</f>
        <v>IfcFurnishingElement</v>
      </c>
      <c r="C681" s="148" t="str">
        <f ca="1">Supporto!H579</f>
        <v>ElementoFase</v>
      </c>
      <c r="D681" s="148" t="str">
        <f ca="1">Supporto!K579</f>
        <v>Stato</v>
      </c>
      <c r="E681" s="125"/>
      <c r="F681" s="162"/>
      <c r="G681" s="110"/>
      <c r="H681" s="109"/>
      <c r="I681" s="109"/>
      <c r="J681" s="109"/>
      <c r="K681" s="109"/>
      <c r="L681" s="109"/>
      <c r="M681" s="109"/>
      <c r="N681" s="109"/>
      <c r="O681" s="109"/>
    </row>
    <row r="682" spans="2:15" hidden="1" x14ac:dyDescent="0.25">
      <c r="B682" s="113" t="str">
        <f ca="1">Supporto!F580</f>
        <v>IfcFurnishingElement</v>
      </c>
      <c r="C682" s="148" t="str">
        <f ca="1">Supporto!H580</f>
        <v>ElementoDocumenti</v>
      </c>
      <c r="D682" s="148" t="str">
        <f ca="1">Supporto!K580</f>
        <v>SchedaTecnica</v>
      </c>
      <c r="E682" s="125"/>
      <c r="F682" s="162"/>
      <c r="G682" s="110"/>
      <c r="H682" s="109"/>
      <c r="I682" s="109"/>
      <c r="J682" s="109"/>
      <c r="K682" s="109"/>
      <c r="L682" s="109"/>
      <c r="M682" s="109"/>
      <c r="N682" s="109"/>
      <c r="O682" s="109"/>
    </row>
    <row r="683" spans="2:15" hidden="1" x14ac:dyDescent="0.25">
      <c r="B683" s="113" t="str">
        <f ca="1">Supporto!F581</f>
        <v>IfcFurnishingElement</v>
      </c>
      <c r="C683" s="148" t="str">
        <f ca="1">Supporto!H581</f>
        <v>ElementoDocumenti</v>
      </c>
      <c r="D683" s="148" t="str">
        <f ca="1">Supporto!K581</f>
        <v>Website</v>
      </c>
      <c r="E683" s="125"/>
      <c r="F683" s="162"/>
      <c r="G683" s="110"/>
      <c r="H683" s="109"/>
      <c r="I683" s="109"/>
      <c r="J683" s="109"/>
      <c r="K683" s="109"/>
      <c r="L683" s="109"/>
      <c r="M683" s="109"/>
      <c r="N683" s="109"/>
      <c r="O683" s="109"/>
    </row>
    <row r="684" spans="2:15" hidden="1" x14ac:dyDescent="0.25">
      <c r="B684" s="113" t="str">
        <f ca="1">Supporto!F582</f>
        <v>IfcFurnishingElement</v>
      </c>
      <c r="C684" s="148" t="str">
        <f ca="1">Supporto!H582</f>
        <v>ElementoDocumenti</v>
      </c>
      <c r="D684" s="148" t="str">
        <f ca="1">Supporto!K582</f>
        <v>DB</v>
      </c>
      <c r="E684" s="125"/>
      <c r="F684" s="162"/>
      <c r="G684" s="110"/>
      <c r="H684" s="109"/>
      <c r="I684" s="109"/>
      <c r="J684" s="109"/>
      <c r="K684" s="109"/>
      <c r="L684" s="109"/>
      <c r="M684" s="109"/>
      <c r="N684" s="109"/>
      <c r="O684" s="109"/>
    </row>
    <row r="685" spans="2:15" hidden="1" x14ac:dyDescent="0.25">
      <c r="B685" s="113" t="str">
        <f ca="1">Supporto!F583</f>
        <v>IfcFurnishingElement</v>
      </c>
      <c r="C685" s="148" t="str">
        <f ca="1">Supporto!H583</f>
        <v>ElementoDocumenti</v>
      </c>
      <c r="D685" s="148" t="str">
        <f ca="1">Supporto!K583</f>
        <v>CertProd</v>
      </c>
      <c r="E685" s="125"/>
      <c r="F685" s="162"/>
      <c r="G685" s="110"/>
      <c r="H685" s="109"/>
      <c r="I685" s="109"/>
      <c r="J685" s="109"/>
      <c r="K685" s="109"/>
      <c r="L685" s="109"/>
      <c r="M685" s="109"/>
      <c r="N685" s="109"/>
      <c r="O685" s="109"/>
    </row>
    <row r="686" spans="2:15" hidden="1" x14ac:dyDescent="0.25">
      <c r="B686" s="113" t="str">
        <f ca="1">Supporto!F584</f>
        <v>IfcFurnishingElement</v>
      </c>
      <c r="C686" s="148" t="str">
        <f ca="1">Supporto!H584</f>
        <v>ElementoDocumenti</v>
      </c>
      <c r="D686" s="148" t="str">
        <f ca="1">Supporto!K584</f>
        <v>SchedaMontaggio</v>
      </c>
      <c r="E686" s="125"/>
      <c r="F686" s="162"/>
      <c r="G686" s="110"/>
      <c r="H686" s="109"/>
      <c r="I686" s="109"/>
      <c r="J686" s="109"/>
      <c r="K686" s="109"/>
      <c r="L686" s="109"/>
      <c r="M686" s="109"/>
      <c r="N686" s="109"/>
      <c r="O686" s="109"/>
    </row>
    <row r="687" spans="2:15" hidden="1" x14ac:dyDescent="0.25">
      <c r="B687" s="113" t="str">
        <f ca="1">Supporto!F585</f>
        <v>IfcFurnishingElement</v>
      </c>
      <c r="C687" s="148" t="str">
        <f ca="1">Supporto!H585</f>
        <v>ElementoDocumenti</v>
      </c>
      <c r="D687" s="148" t="str">
        <f ca="1">Supporto!K585</f>
        <v>Installazione</v>
      </c>
      <c r="E687" s="125"/>
      <c r="F687" s="162"/>
      <c r="G687" s="110"/>
      <c r="H687" s="109"/>
      <c r="I687" s="109"/>
      <c r="J687" s="109"/>
      <c r="K687" s="109"/>
      <c r="L687" s="109"/>
      <c r="M687" s="109"/>
      <c r="N687" s="109"/>
      <c r="O687" s="109"/>
    </row>
    <row r="688" spans="2:15" x14ac:dyDescent="0.25">
      <c r="B688" s="142"/>
    </row>
    <row r="689" spans="2:2" x14ac:dyDescent="0.25">
      <c r="B689" s="142"/>
    </row>
    <row r="690" spans="2:2" x14ac:dyDescent="0.25">
      <c r="B690" s="142"/>
    </row>
    <row r="691" spans="2:2" x14ac:dyDescent="0.25">
      <c r="B691" s="142"/>
    </row>
    <row r="692" spans="2:2" x14ac:dyDescent="0.25">
      <c r="B692" s="142"/>
    </row>
    <row r="693" spans="2:2" x14ac:dyDescent="0.25">
      <c r="B693" s="142"/>
    </row>
    <row r="694" spans="2:2" x14ac:dyDescent="0.25">
      <c r="B694" s="142"/>
    </row>
    <row r="695" spans="2:2" x14ac:dyDescent="0.25">
      <c r="B695" s="142"/>
    </row>
    <row r="696" spans="2:2" x14ac:dyDescent="0.25">
      <c r="B696" s="142"/>
    </row>
    <row r="697" spans="2:2" x14ac:dyDescent="0.25">
      <c r="B697" s="142"/>
    </row>
    <row r="698" spans="2:2" x14ac:dyDescent="0.25">
      <c r="B698" s="142"/>
    </row>
    <row r="699" spans="2:2" x14ac:dyDescent="0.25">
      <c r="B699" s="142"/>
    </row>
    <row r="700" spans="2:2" x14ac:dyDescent="0.25">
      <c r="B700" s="142"/>
    </row>
    <row r="701" spans="2:2" x14ac:dyDescent="0.25">
      <c r="B701" s="142"/>
    </row>
    <row r="702" spans="2:2" x14ac:dyDescent="0.25">
      <c r="B702" s="142"/>
    </row>
    <row r="703" spans="2:2" x14ac:dyDescent="0.25">
      <c r="B703" s="142"/>
    </row>
    <row r="704" spans="2:2" x14ac:dyDescent="0.25">
      <c r="B704" s="142"/>
    </row>
  </sheetData>
  <autoFilter ref="C4:O687">
    <filterColumn colId="4" showButton="0"/>
    <filterColumn colId="5" showButton="0"/>
    <filterColumn colId="6" showButton="0"/>
    <filterColumn colId="9">
      <filters>
        <filter val="X"/>
      </filters>
    </filterColumn>
  </autoFilter>
  <mergeCells count="14">
    <mergeCell ref="C116:D116"/>
    <mergeCell ref="C142:D142"/>
    <mergeCell ref="C1:O1"/>
    <mergeCell ref="G3:O3"/>
    <mergeCell ref="C5:D5"/>
    <mergeCell ref="C7:D7"/>
    <mergeCell ref="C31:D31"/>
    <mergeCell ref="C112:D112"/>
    <mergeCell ref="G4:J4"/>
    <mergeCell ref="K4:K5"/>
    <mergeCell ref="L4:L5"/>
    <mergeCell ref="M4:M5"/>
    <mergeCell ref="N4:N5"/>
    <mergeCell ref="O4:O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39997558519241921"/>
  </sheetPr>
  <dimension ref="A1:P687"/>
  <sheetViews>
    <sheetView topLeftCell="B1" zoomScaleNormal="100" workbookViewId="0">
      <pane ySplit="5" topLeftCell="A390" activePane="bottomLeft" state="frozen"/>
      <selection activeCell="B1" sqref="B1"/>
      <selection pane="bottomLeft" activeCell="B452" sqref="B452:M466"/>
    </sheetView>
  </sheetViews>
  <sheetFormatPr defaultColWidth="9" defaultRowHeight="12.75" x14ac:dyDescent="0.25"/>
  <cols>
    <col min="1" max="1" width="15.5703125" style="95" hidden="1" customWidth="1"/>
    <col min="2" max="2" width="34.85546875" style="95" bestFit="1" customWidth="1"/>
    <col min="3" max="3" width="32.5703125" style="142" customWidth="1"/>
    <col min="4" max="4" width="50.5703125" style="142" customWidth="1"/>
    <col min="5" max="6" width="20.5703125" style="142" hidden="1" customWidth="1"/>
    <col min="7" max="7" width="20.5703125" style="165" hidden="1" customWidth="1"/>
    <col min="8" max="9" width="30.5703125" style="143" hidden="1" customWidth="1"/>
    <col min="10" max="10" width="42.85546875" style="143" hidden="1" customWidth="1"/>
    <col min="11" max="12" width="30.5703125" style="143" hidden="1" customWidth="1"/>
    <col min="13" max="13" width="34" style="143" customWidth="1"/>
    <col min="14" max="14" width="34.140625" style="143" hidden="1" customWidth="1"/>
    <col min="15" max="16" width="30.5703125" style="143" hidden="1" customWidth="1"/>
    <col min="17" max="16384" width="9" style="95"/>
  </cols>
  <sheetData>
    <row r="1" spans="1:16" s="92" customFormat="1" ht="30" customHeight="1" x14ac:dyDescent="0.25">
      <c r="C1" s="659" t="s">
        <v>270</v>
      </c>
      <c r="D1" s="660"/>
      <c r="E1" s="660"/>
      <c r="F1" s="660"/>
      <c r="G1" s="660"/>
      <c r="H1" s="660"/>
      <c r="I1" s="660"/>
      <c r="J1" s="660"/>
      <c r="K1" s="660"/>
      <c r="L1" s="660"/>
      <c r="M1" s="660"/>
      <c r="N1" s="660"/>
      <c r="O1" s="660"/>
      <c r="P1" s="661"/>
    </row>
    <row r="2" spans="1:16" s="92" customFormat="1" ht="15.75" x14ac:dyDescent="0.25">
      <c r="C2" s="93"/>
      <c r="D2" s="93"/>
      <c r="E2" s="93"/>
      <c r="F2" s="93"/>
      <c r="G2" s="93"/>
      <c r="H2" s="94"/>
      <c r="I2" s="94"/>
      <c r="J2" s="94"/>
      <c r="K2" s="94"/>
      <c r="L2" s="94"/>
      <c r="M2" s="94"/>
      <c r="N2" s="94"/>
      <c r="O2" s="94"/>
      <c r="P2" s="94"/>
    </row>
    <row r="3" spans="1:16" s="92" customFormat="1" ht="30" customHeight="1" x14ac:dyDescent="0.25">
      <c r="C3" s="93"/>
      <c r="D3" s="93"/>
      <c r="E3" s="93"/>
      <c r="F3" s="93"/>
      <c r="G3" s="93"/>
      <c r="H3" s="662" t="str">
        <f>'Attività, servizi e usi'!C7</f>
        <v>Adeguamento Sismico</v>
      </c>
      <c r="I3" s="663"/>
      <c r="J3" s="663"/>
      <c r="K3" s="663"/>
      <c r="L3" s="663"/>
      <c r="M3" s="663"/>
      <c r="N3" s="663"/>
      <c r="O3" s="663"/>
      <c r="P3" s="664"/>
    </row>
    <row r="4" spans="1:16" s="92" customFormat="1" ht="30" customHeight="1" x14ac:dyDescent="0.25">
      <c r="C4" s="93"/>
      <c r="D4" s="93"/>
      <c r="E4" s="93"/>
      <c r="F4" s="93"/>
      <c r="G4" s="93"/>
      <c r="H4" s="672" t="s">
        <v>813</v>
      </c>
      <c r="I4" s="673"/>
      <c r="J4" s="673"/>
      <c r="K4" s="673"/>
      <c r="L4" s="675" t="str">
        <f>'Attività, servizi e usi'!C18</f>
        <v>PFTE</v>
      </c>
      <c r="M4" s="675" t="str">
        <f>'Attività, servizi e usi'!C19</f>
        <v>Progettazione Definitiva</v>
      </c>
      <c r="N4" s="675" t="str">
        <f>'Attività, servizi e usi'!C20</f>
        <v>Progettazione Esecutiva</v>
      </c>
      <c r="O4" s="675" t="str">
        <f>'Attività, servizi e usi'!C21</f>
        <v>Costruzione (DL)</v>
      </c>
      <c r="P4" s="675" t="str">
        <f>'Attività, servizi e usi'!C24</f>
        <v>Manutenzione</v>
      </c>
    </row>
    <row r="5" spans="1:16" ht="30" hidden="1" customHeight="1" x14ac:dyDescent="0.25">
      <c r="A5" s="150"/>
      <c r="B5" s="208"/>
      <c r="C5" s="665" t="s">
        <v>271</v>
      </c>
      <c r="D5" s="666"/>
      <c r="E5" s="96"/>
      <c r="F5" s="96"/>
      <c r="G5" s="96"/>
      <c r="H5" s="97" t="str">
        <f>'Attività, servizi e usi'!C14</f>
        <v>Rilevazione</v>
      </c>
      <c r="I5" s="98" t="str">
        <f>'Attività, servizi e usi'!C15</f>
        <v>Indagini conoscitive</v>
      </c>
      <c r="J5" s="98" t="str">
        <f>'Attività, servizi e usi'!C16</f>
        <v>Rappresentazione dell'esistente</v>
      </c>
      <c r="K5" s="99" t="str">
        <f>'Attività, servizi e usi'!C17</f>
        <v>Valutazione</v>
      </c>
      <c r="L5" s="676"/>
      <c r="M5" s="676"/>
      <c r="N5" s="676"/>
      <c r="O5" s="676"/>
      <c r="P5" s="676"/>
    </row>
    <row r="6" spans="1:16" ht="30" hidden="1" customHeight="1" x14ac:dyDescent="0.25">
      <c r="A6" s="145" t="str">
        <f>'Proprietà Modello'!$E$1</f>
        <v>Spazio</v>
      </c>
      <c r="B6" s="144"/>
      <c r="C6" s="144">
        <f>'Proprietà Modello'!$F$1</f>
        <v>0</v>
      </c>
      <c r="D6" s="91">
        <f>'Proprietà Modello'!$G$1</f>
        <v>0</v>
      </c>
      <c r="E6" s="91" t="e">
        <f>'Proprietà Modello'!#REF!</f>
        <v>#REF!</v>
      </c>
      <c r="F6" s="91">
        <f>'Proprietà Modello'!$H$1</f>
        <v>0</v>
      </c>
      <c r="G6" s="91">
        <f>'Proprietà Modello'!$I$1</f>
        <v>0</v>
      </c>
      <c r="H6" s="100" t="s">
        <v>383</v>
      </c>
      <c r="I6" s="70" t="str">
        <f>CONCATENATE('Matrice usi'!$E6,IF('Matrice usi'!$E6=0,"", "-"),'Matrice usi'!$E7,IF('Matrice usi'!$E7=0,"", "-"),'Matrice usi'!$E8,IF('Matrice usi'!$E8=0,"", "-"),'Matrice usi'!$E9,IF('Matrice usi'!$E9=0,"", "-"),'Matrice usi'!$E10,IF('Matrice usi'!$E11=0,"", "-"),'Matrice usi'!$E11)</f>
        <v>09</v>
      </c>
      <c r="J6" s="70" t="str">
        <f>CONCATENATE('Matrice usi'!$E12,IF('Matrice usi'!$E12=0,"", "-"),'Matrice usi'!$E13,IF('Matrice usi'!$E13=0,"", "-"),'Matrice usi'!$E14,IF('Matrice usi'!$E14=0,"", "-"),'Matrice usi'!$E15,IF('Matrice usi'!$E15=0,"", "-"),'Matrice usi'!$E16,IF('Matrice usi'!$E16=0,"", "-"),'Matrice usi'!$E17,IF('Matrice usi'!$E17=0,"", "-"),'Matrice usi'!$E18)</f>
        <v>01-09-10</v>
      </c>
      <c r="K6" s="70" t="str">
        <f>CONCATENATE('Matrice usi'!$E19,IF('Matrice usi'!$E19=0,"", "-"),'Matrice usi'!$E20,IF('Matrice usi'!$E20=0,"", "-"),'Matrice usi'!$E21,IF('Matrice usi'!$E21=0,"", "-"),'Matrice usi'!$E22,IF('Matrice usi'!$E22=0,"", "-"),'Matrice usi'!$E23,IF('Matrice usi'!$E23=0,"", "-"),'Matrice usi'!$E24,IF('Matrice usi'!$E24=0,"", "-"),'Matrice usi'!$E25,IF('Matrice usi'!$E26=0,"", "-"),'Matrice usi'!$E26)</f>
        <v>01-03-09</v>
      </c>
      <c r="L6" s="70" t="str">
        <f>CONCATENATE('Matrice usi'!$E27,IF('Matrice usi'!$E27=0,"", "-"),'Matrice usi'!$E28,IF('Matrice usi'!$E28=0,"", "-"),'Matrice usi'!$E29,IF('Matrice usi'!$E29=0,"", "-"),'Matrice usi'!$E30,IF('Matrice usi'!$E30=0,"", "-"),'Matrice usi'!$E31,IF('Matrice usi'!$E31=0,"", "-"),'Matrice usi'!$E32,IF('Matrice usi'!$E32=0,"", "-"),'Matrice usi'!$E33,IF('Matrice usi'!$E33=0,"", "-"),'Matrice usi'!$E34,IF('Matrice usi'!$E34=0,"", "-"),'Matrice usi'!$E35,IF('Matrice usi'!$E35=0,"", "-"),'Matrice usi'!$E36)</f>
        <v>01-02-03-04-09-10</v>
      </c>
      <c r="M6" s="70" t="str">
        <f>CONCATENATE('Matrice usi'!$E37,IF('Matrice usi'!$E37=0,"", "-"),'Matrice usi'!$E38,IF('Matrice usi'!$E38=0,"", "-"),'Matrice usi'!$E39,IF('Matrice usi'!$E39=0,"", "-"),'Matrice usi'!$E40,IF('Matrice usi'!$E40=0,"", "-"),'Matrice usi'!$E41,IF('Matrice usi'!$E41=0,"", "-"),'Matrice usi'!$E42,IF('Matrice usi'!$E42=0,"", "-"),'Matrice usi'!$E43,IF('Matrice usi'!$E43=0,"", "-"),'Matrice usi'!$E44,IF('Matrice usi'!$E44=0,"", "-"),'Matrice usi'!$E45,IF('Matrice usi'!$E45=0,"", "-"),'Matrice usi'!$E46)</f>
        <v>01-02-03-04-09-10</v>
      </c>
      <c r="N6" s="70" t="str">
        <f>CONCATENATE('Matrice usi'!$E47,IF('Matrice usi'!$E47=0,"", "-"),'Matrice usi'!$E48,IF('Matrice usi'!$E48=0,"", "-"),'Matrice usi'!$E49,IF('Matrice usi'!$E49=0,"", "-"),'Matrice usi'!$E50,IF('Matrice usi'!$E50=0,"", "-"),'Matrice usi'!$E51,IF('Matrice usi'!$E51=0,"", "-"),'Matrice usi'!$E52,IF('Matrice usi'!$E52=0,"", "-"),'Matrice usi'!$E53,IF('Matrice usi'!$E53=0,"", "-"),'Matrice usi'!$E54,IF('Matrice usi'!$E54=0,"", "-"),'Matrice usi'!$E55,IF('Matrice usi'!$E55=0,"", "-"),'Matrice usi'!$E56)</f>
        <v>01-02-03-04-09-10</v>
      </c>
      <c r="O6" s="70" t="s">
        <v>383</v>
      </c>
      <c r="P6" s="71" t="s">
        <v>383</v>
      </c>
    </row>
    <row r="7" spans="1:16" ht="24" hidden="1" customHeight="1" x14ac:dyDescent="0.25">
      <c r="A7" s="146"/>
      <c r="B7" s="210"/>
      <c r="C7" s="105" t="str">
        <f>'Proprietà Modello'!E2</f>
        <v>Fabbricato</v>
      </c>
      <c r="D7" s="104"/>
      <c r="E7" s="101"/>
      <c r="F7" s="101"/>
      <c r="G7" s="101"/>
      <c r="H7" s="102"/>
      <c r="I7" s="103"/>
      <c r="J7" s="104"/>
      <c r="K7" s="102"/>
      <c r="L7" s="103"/>
      <c r="M7" s="105"/>
      <c r="N7" s="102"/>
      <c r="O7" s="103"/>
      <c r="P7" s="104"/>
    </row>
    <row r="8" spans="1:16" ht="15" customHeight="1" x14ac:dyDescent="0.25">
      <c r="A8" s="147" t="str">
        <f>'Proprietà Modello'!E3</f>
        <v>Fabbricato</v>
      </c>
      <c r="B8" s="106" t="s">
        <v>112</v>
      </c>
      <c r="C8" s="106" t="str">
        <f>'Proprietà Modello'!F3</f>
        <v>FabbricatoDatiAnagrafici</v>
      </c>
      <c r="D8" s="107" t="str">
        <f>'Proprietà Modello'!G3</f>
        <v>CodiceFabbricato</v>
      </c>
      <c r="E8" s="147" t="e">
        <f>'Proprietà Modello'!#REF!</f>
        <v>#REF!</v>
      </c>
      <c r="F8" s="107" t="str">
        <f>'Proprietà Modello'!H3</f>
        <v>IfcText</v>
      </c>
      <c r="G8" s="159" t="str">
        <f>'Proprietà Modello'!I3</f>
        <v>N.A.</v>
      </c>
      <c r="H8" s="121"/>
      <c r="I8" s="121"/>
      <c r="J8" s="121" t="s">
        <v>779</v>
      </c>
      <c r="K8" s="121"/>
      <c r="L8" s="110" t="s">
        <v>779</v>
      </c>
      <c r="M8" s="110" t="s">
        <v>779</v>
      </c>
      <c r="N8" s="110" t="s">
        <v>779</v>
      </c>
      <c r="O8" s="110" t="s">
        <v>779</v>
      </c>
      <c r="P8" s="110" t="s">
        <v>779</v>
      </c>
    </row>
    <row r="9" spans="1:16" ht="15" customHeight="1" x14ac:dyDescent="0.25">
      <c r="A9" s="148"/>
      <c r="B9" s="106" t="s">
        <v>112</v>
      </c>
      <c r="C9" s="112" t="s">
        <v>568</v>
      </c>
      <c r="D9" s="113" t="s">
        <v>770</v>
      </c>
      <c r="E9" s="148"/>
      <c r="F9" s="113"/>
      <c r="G9" s="160"/>
      <c r="H9" s="109"/>
      <c r="I9" s="109"/>
      <c r="J9" s="109" t="s">
        <v>779</v>
      </c>
      <c r="K9" s="109"/>
      <c r="L9" s="110" t="s">
        <v>779</v>
      </c>
      <c r="M9" s="110" t="s">
        <v>779</v>
      </c>
      <c r="N9" s="110" t="s">
        <v>779</v>
      </c>
      <c r="O9" s="110" t="s">
        <v>779</v>
      </c>
      <c r="P9" s="110" t="s">
        <v>779</v>
      </c>
    </row>
    <row r="10" spans="1:16" ht="15" customHeight="1" x14ac:dyDescent="0.25">
      <c r="A10" s="148" t="str">
        <f>'Proprietà Modello'!E5</f>
        <v>Fabbricato</v>
      </c>
      <c r="B10" s="106" t="s">
        <v>112</v>
      </c>
      <c r="C10" s="112" t="str">
        <f>'Proprietà Modello'!F5</f>
        <v>FabbricatoDatiAnagrafici</v>
      </c>
      <c r="D10" s="113" t="str">
        <f>'Proprietà Modello'!G5</f>
        <v>DestinazioneUso</v>
      </c>
      <c r="E10" s="148" t="e">
        <f>'Proprietà Modello'!#REF!</f>
        <v>#REF!</v>
      </c>
      <c r="F10" s="113">
        <f>'Proprietà Modello'!H5</f>
        <v>0</v>
      </c>
      <c r="G10" s="160">
        <f>'Proprietà Modello'!I5</f>
        <v>0</v>
      </c>
      <c r="H10" s="109"/>
      <c r="I10" s="109"/>
      <c r="J10" s="109" t="s">
        <v>779</v>
      </c>
      <c r="K10" s="109"/>
      <c r="L10" s="110" t="s">
        <v>779</v>
      </c>
      <c r="M10" s="110" t="s">
        <v>779</v>
      </c>
      <c r="N10" s="110" t="s">
        <v>779</v>
      </c>
      <c r="O10" s="110" t="s">
        <v>779</v>
      </c>
      <c r="P10" s="110" t="s">
        <v>779</v>
      </c>
    </row>
    <row r="11" spans="1:16" ht="15" customHeight="1" x14ac:dyDescent="0.25">
      <c r="A11" s="148" t="str">
        <f>'Proprietà Modello'!E6</f>
        <v>Fabbricato</v>
      </c>
      <c r="B11" s="106" t="s">
        <v>112</v>
      </c>
      <c r="C11" s="112" t="str">
        <f>'Proprietà Modello'!F6</f>
        <v>FabbricatoDatiAnagrafici</v>
      </c>
      <c r="D11" s="113" t="str">
        <f>'Proprietà Modello'!G6</f>
        <v>Foglio</v>
      </c>
      <c r="E11" s="148" t="e">
        <f>'Proprietà Modello'!#REF!</f>
        <v>#REF!</v>
      </c>
      <c r="F11" s="113" t="str">
        <f>'Proprietà Modello'!H6</f>
        <v>IfcText</v>
      </c>
      <c r="G11" s="160" t="str">
        <f>'Proprietà Modello'!I6</f>
        <v>N.A.</v>
      </c>
      <c r="H11" s="109"/>
      <c r="I11" s="109"/>
      <c r="J11" s="109" t="s">
        <v>779</v>
      </c>
      <c r="K11" s="109"/>
      <c r="L11" s="110" t="s">
        <v>779</v>
      </c>
      <c r="M11" s="110" t="s">
        <v>779</v>
      </c>
      <c r="N11" s="110" t="s">
        <v>779</v>
      </c>
      <c r="O11" s="110" t="s">
        <v>779</v>
      </c>
      <c r="P11" s="110" t="s">
        <v>779</v>
      </c>
    </row>
    <row r="12" spans="1:16" ht="15" customHeight="1" x14ac:dyDescent="0.25">
      <c r="A12" s="148" t="str">
        <f>'Proprietà Modello'!E7</f>
        <v>Fabbricato</v>
      </c>
      <c r="B12" s="106" t="s">
        <v>112</v>
      </c>
      <c r="C12" s="112" t="str">
        <f>'Proprietà Modello'!F7</f>
        <v>FabbricatoDatiAnagrafici</v>
      </c>
      <c r="D12" s="113" t="str">
        <f>'Proprietà Modello'!G7</f>
        <v>Particelle</v>
      </c>
      <c r="E12" s="148" t="e">
        <f>'Proprietà Modello'!#REF!</f>
        <v>#REF!</v>
      </c>
      <c r="F12" s="113" t="str">
        <f>'Proprietà Modello'!H7</f>
        <v>IfcText</v>
      </c>
      <c r="G12" s="160" t="str">
        <f>'Proprietà Modello'!I7</f>
        <v>N.A.</v>
      </c>
      <c r="H12" s="109"/>
      <c r="I12" s="109"/>
      <c r="J12" s="109" t="s">
        <v>779</v>
      </c>
      <c r="K12" s="109"/>
      <c r="L12" s="110" t="s">
        <v>779</v>
      </c>
      <c r="M12" s="110" t="s">
        <v>779</v>
      </c>
      <c r="N12" s="110" t="s">
        <v>779</v>
      </c>
      <c r="O12" s="110" t="s">
        <v>779</v>
      </c>
      <c r="P12" s="110" t="s">
        <v>779</v>
      </c>
    </row>
    <row r="13" spans="1:16" ht="15" customHeight="1" x14ac:dyDescent="0.25">
      <c r="A13" s="148" t="str">
        <f>'Proprietà Modello'!E8</f>
        <v>Fabbricato</v>
      </c>
      <c r="B13" s="106" t="s">
        <v>112</v>
      </c>
      <c r="C13" s="112" t="str">
        <f>'Proprietà Modello'!F8</f>
        <v>FabbricatoDatiAnagrafici</v>
      </c>
      <c r="D13" s="113" t="str">
        <f>'Proprietà Modello'!G8</f>
        <v>Sub</v>
      </c>
      <c r="E13" s="148" t="e">
        <f>'Proprietà Modello'!#REF!</f>
        <v>#REF!</v>
      </c>
      <c r="F13" s="113" t="str">
        <f>'Proprietà Modello'!H8</f>
        <v>IfcText</v>
      </c>
      <c r="G13" s="160" t="str">
        <f>'Proprietà Modello'!I8</f>
        <v>N.A.</v>
      </c>
      <c r="H13" s="109"/>
      <c r="I13" s="109"/>
      <c r="J13" s="109" t="s">
        <v>779</v>
      </c>
      <c r="K13" s="109"/>
      <c r="L13" s="110" t="s">
        <v>779</v>
      </c>
      <c r="M13" s="110" t="s">
        <v>779</v>
      </c>
      <c r="N13" s="110" t="s">
        <v>779</v>
      </c>
      <c r="O13" s="110" t="s">
        <v>779</v>
      </c>
      <c r="P13" s="110" t="s">
        <v>779</v>
      </c>
    </row>
    <row r="14" spans="1:16" ht="15" customHeight="1" x14ac:dyDescent="0.25">
      <c r="A14" s="148" t="str">
        <f>'Proprietà Modello'!E9</f>
        <v>Fabbricato</v>
      </c>
      <c r="B14" s="106" t="s">
        <v>112</v>
      </c>
      <c r="C14" s="112" t="str">
        <f>'Proprietà Modello'!F9</f>
        <v>FabbricatoDatiEnergetici</v>
      </c>
      <c r="D14" s="113" t="str">
        <f>'Proprietà Modello'!G9</f>
        <v>Area solare Equivalente estiva per unità di superficie utile</v>
      </c>
      <c r="E14" s="148" t="e">
        <f>'Proprietà Modello'!#REF!</f>
        <v>#REF!</v>
      </c>
      <c r="F14" s="113" t="str">
        <f>'Proprietà Modello'!H9</f>
        <v>IfcReal</v>
      </c>
      <c r="G14" s="160" t="str">
        <f>'Proprietà Modello'!I9</f>
        <v>N.A.</v>
      </c>
      <c r="H14" s="109"/>
      <c r="I14" s="109"/>
      <c r="J14" s="109" t="s">
        <v>779</v>
      </c>
      <c r="K14" s="109"/>
      <c r="L14" s="110" t="s">
        <v>779</v>
      </c>
      <c r="M14" s="110" t="s">
        <v>779</v>
      </c>
      <c r="N14" s="110" t="s">
        <v>779</v>
      </c>
      <c r="O14" s="110" t="s">
        <v>779</v>
      </c>
      <c r="P14" s="110" t="s">
        <v>779</v>
      </c>
    </row>
    <row r="15" spans="1:16" ht="15" customHeight="1" x14ac:dyDescent="0.25">
      <c r="A15" s="148" t="str">
        <f>'Proprietà Modello'!E10</f>
        <v>Fabbricato</v>
      </c>
      <c r="B15" s="106" t="s">
        <v>112</v>
      </c>
      <c r="C15" s="112" t="str">
        <f>'Proprietà Modello'!F10</f>
        <v>FabbricatoDatiEnergetici</v>
      </c>
      <c r="D15" s="113" t="str">
        <f>'Proprietà Modello'!G10</f>
        <v>Area solare Equivalente estiva per unità di superficie utile edificio equivalente</v>
      </c>
      <c r="E15" s="148" t="e">
        <f>'Proprietà Modello'!#REF!</f>
        <v>#REF!</v>
      </c>
      <c r="F15" s="113" t="str">
        <f>'Proprietà Modello'!H10</f>
        <v>IfcReal</v>
      </c>
      <c r="G15" s="160" t="str">
        <f>'Proprietà Modello'!I10</f>
        <v>N.A.</v>
      </c>
      <c r="H15" s="109"/>
      <c r="I15" s="109"/>
      <c r="J15" s="109" t="s">
        <v>779</v>
      </c>
      <c r="K15" s="109"/>
      <c r="L15" s="110" t="s">
        <v>779</v>
      </c>
      <c r="M15" s="110" t="s">
        <v>779</v>
      </c>
      <c r="N15" s="110" t="s">
        <v>779</v>
      </c>
      <c r="O15" s="110" t="s">
        <v>779</v>
      </c>
      <c r="P15" s="110" t="s">
        <v>779</v>
      </c>
    </row>
    <row r="16" spans="1:16" ht="15" customHeight="1" x14ac:dyDescent="0.25">
      <c r="A16" s="149" t="str">
        <f>'Proprietà Modello'!E11</f>
        <v>Fabbricato</v>
      </c>
      <c r="B16" s="106" t="s">
        <v>112</v>
      </c>
      <c r="C16" s="114" t="str">
        <f>'Proprietà Modello'!F11</f>
        <v>FabbricatoDatiEnergetici</v>
      </c>
      <c r="D16" s="115" t="str">
        <f>'Proprietà Modello'!G11</f>
        <v>CL_ES: Efficienza globale stagionale</v>
      </c>
      <c r="E16" s="149" t="e">
        <f>'Proprietà Modello'!#REF!</f>
        <v>#REF!</v>
      </c>
      <c r="F16" s="115" t="str">
        <f>'Proprietà Modello'!H11</f>
        <v>IfcReal</v>
      </c>
      <c r="G16" s="161" t="str">
        <f>'Proprietà Modello'!I11</f>
        <v>N.A.</v>
      </c>
      <c r="H16" s="116"/>
      <c r="I16" s="116"/>
      <c r="J16" s="116" t="s">
        <v>779</v>
      </c>
      <c r="K16" s="116"/>
      <c r="L16" s="110" t="s">
        <v>779</v>
      </c>
      <c r="M16" s="110" t="s">
        <v>779</v>
      </c>
      <c r="N16" s="110" t="s">
        <v>779</v>
      </c>
      <c r="O16" s="110" t="s">
        <v>779</v>
      </c>
      <c r="P16" s="110" t="s">
        <v>779</v>
      </c>
    </row>
    <row r="17" spans="1:16" ht="15" customHeight="1" x14ac:dyDescent="0.25">
      <c r="A17" s="147" t="str">
        <f>'Proprietà Modello'!E12</f>
        <v>Fabbricato</v>
      </c>
      <c r="B17" s="106" t="s">
        <v>112</v>
      </c>
      <c r="C17" s="106" t="str">
        <f>'Proprietà Modello'!F12</f>
        <v>FabbricatoDatiEnergetici</v>
      </c>
      <c r="D17" s="107" t="str">
        <f>'Proprietà Modello'!G12</f>
        <v>CL_ES: Indice di prestazione rinnovabile</v>
      </c>
      <c r="E17" s="147" t="e">
        <f>'Proprietà Modello'!#REF!</f>
        <v>#REF!</v>
      </c>
      <c r="F17" s="107" t="str">
        <f>'Proprietà Modello'!H12</f>
        <v>IfcReal</v>
      </c>
      <c r="G17" s="159" t="str">
        <f>'Proprietà Modello'!I12</f>
        <v>kWh/m²</v>
      </c>
      <c r="H17" s="123"/>
      <c r="I17" s="121"/>
      <c r="J17" s="121" t="s">
        <v>779</v>
      </c>
      <c r="K17" s="121"/>
      <c r="L17" s="122" t="s">
        <v>779</v>
      </c>
      <c r="M17" s="122" t="s">
        <v>779</v>
      </c>
      <c r="N17" s="122" t="s">
        <v>779</v>
      </c>
      <c r="O17" s="122" t="s">
        <v>779</v>
      </c>
      <c r="P17" s="122" t="s">
        <v>779</v>
      </c>
    </row>
    <row r="18" spans="1:16" ht="15" customHeight="1" x14ac:dyDescent="0.25">
      <c r="A18" s="148" t="str">
        <f>'Proprietà Modello'!E13</f>
        <v>Fabbricato</v>
      </c>
      <c r="B18" s="106" t="s">
        <v>112</v>
      </c>
      <c r="C18" s="112" t="str">
        <f>'Proprietà Modello'!F13</f>
        <v>FabbricatoDatiEnergetici</v>
      </c>
      <c r="D18" s="113" t="str">
        <f>'Proprietà Modello'!G13</f>
        <v xml:space="preserve">CL_ES: Indice di prestazione totale	</v>
      </c>
      <c r="E18" s="148" t="e">
        <f>'Proprietà Modello'!#REF!</f>
        <v>#REF!</v>
      </c>
      <c r="F18" s="113" t="str">
        <f>'Proprietà Modello'!H13</f>
        <v>IfcReal</v>
      </c>
      <c r="G18" s="160" t="str">
        <f>'Proprietà Modello'!I13</f>
        <v>kWh/m²</v>
      </c>
      <c r="H18" s="111"/>
      <c r="I18" s="109"/>
      <c r="J18" s="109" t="s">
        <v>779</v>
      </c>
      <c r="K18" s="109"/>
      <c r="L18" s="110" t="s">
        <v>779</v>
      </c>
      <c r="M18" s="110" t="s">
        <v>779</v>
      </c>
      <c r="N18" s="110" t="s">
        <v>779</v>
      </c>
      <c r="O18" s="110" t="s">
        <v>779</v>
      </c>
      <c r="P18" s="110" t="s">
        <v>779</v>
      </c>
    </row>
    <row r="19" spans="1:16" ht="15" customHeight="1" x14ac:dyDescent="0.25">
      <c r="A19" s="149" t="str">
        <f>'Proprietà Modello'!E14</f>
        <v>Fabbricato</v>
      </c>
      <c r="B19" s="106" t="s">
        <v>112</v>
      </c>
      <c r="C19" s="114" t="str">
        <f>'Proprietà Modello'!F14</f>
        <v>FabbricatoDatiEnergetici</v>
      </c>
      <c r="D19" s="115" t="str">
        <f>'Proprietà Modello'!G14</f>
        <v>CL_ES: Quota rinnovabile</v>
      </c>
      <c r="E19" s="149" t="e">
        <f>'Proprietà Modello'!#REF!</f>
        <v>#REF!</v>
      </c>
      <c r="F19" s="115" t="str">
        <f>'Proprietà Modello'!H14</f>
        <v>IfcReal</v>
      </c>
      <c r="G19" s="161" t="str">
        <f>'Proprietà Modello'!I14</f>
        <v>%</v>
      </c>
      <c r="H19" s="119"/>
      <c r="I19" s="116"/>
      <c r="J19" s="116" t="s">
        <v>779</v>
      </c>
      <c r="K19" s="116"/>
      <c r="L19" s="117" t="s">
        <v>779</v>
      </c>
      <c r="M19" s="117" t="s">
        <v>779</v>
      </c>
      <c r="N19" s="117" t="s">
        <v>779</v>
      </c>
      <c r="O19" s="117" t="s">
        <v>779</v>
      </c>
      <c r="P19" s="117" t="s">
        <v>779</v>
      </c>
    </row>
    <row r="20" spans="1:16" ht="15" hidden="1" customHeight="1" x14ac:dyDescent="0.25">
      <c r="A20" s="148" t="str">
        <f>'Proprietà Modello'!E23</f>
        <v>Fabbricato</v>
      </c>
      <c r="B20" s="106" t="s">
        <v>112</v>
      </c>
      <c r="C20" s="112" t="str">
        <f>'Proprietà Modello'!F23</f>
        <v>FabbricatoDatiEnergetici</v>
      </c>
      <c r="D20" s="113" t="str">
        <f>'Proprietà Modello'!G23</f>
        <v>CL_INV: Indice di prestazione rinnovabile</v>
      </c>
      <c r="E20" s="148" t="e">
        <f>'Proprietà Modello'!#REF!</f>
        <v>#REF!</v>
      </c>
      <c r="F20" s="113" t="str">
        <f>'Proprietà Modello'!H23</f>
        <v>IfcReal</v>
      </c>
      <c r="G20" s="160" t="str">
        <f>'Proprietà Modello'!I23</f>
        <v>kWh/m²</v>
      </c>
      <c r="H20" s="121"/>
      <c r="I20" s="109"/>
      <c r="J20" s="109"/>
      <c r="K20" s="109"/>
      <c r="L20" s="109"/>
      <c r="M20" s="111"/>
      <c r="N20" s="108"/>
      <c r="O20" s="110" t="s">
        <v>779</v>
      </c>
      <c r="P20" s="110" t="s">
        <v>779</v>
      </c>
    </row>
    <row r="21" spans="1:16" ht="15" hidden="1" customHeight="1" x14ac:dyDescent="0.25">
      <c r="A21" s="148" t="str">
        <f>'Proprietà Modello'!E24</f>
        <v>Fabbricato</v>
      </c>
      <c r="B21" s="106" t="s">
        <v>112</v>
      </c>
      <c r="C21" s="112" t="str">
        <f>'Proprietà Modello'!F24</f>
        <v>FabbricatoDatiEnergetici</v>
      </c>
      <c r="D21" s="113" t="str">
        <f>'Proprietà Modello'!G24</f>
        <v>CL_INV: Indice di prestazione totale</v>
      </c>
      <c r="E21" s="148" t="e">
        <f>'Proprietà Modello'!#REF!</f>
        <v>#REF!</v>
      </c>
      <c r="F21" s="113" t="str">
        <f>'Proprietà Modello'!H24</f>
        <v>IfcReal</v>
      </c>
      <c r="G21" s="160" t="str">
        <f>'Proprietà Modello'!I24</f>
        <v>kWh/m²</v>
      </c>
      <c r="H21" s="109"/>
      <c r="I21" s="109" t="s">
        <v>779</v>
      </c>
      <c r="J21" s="109"/>
      <c r="K21" s="109"/>
      <c r="L21" s="109"/>
      <c r="M21" s="111"/>
      <c r="N21" s="108"/>
      <c r="O21" s="110" t="s">
        <v>779</v>
      </c>
      <c r="P21" s="110" t="s">
        <v>779</v>
      </c>
    </row>
    <row r="22" spans="1:16" ht="15" hidden="1" customHeight="1" x14ac:dyDescent="0.25">
      <c r="A22" s="149" t="str">
        <f>'Proprietà Modello'!E25</f>
        <v>Fabbricato</v>
      </c>
      <c r="B22" s="106" t="s">
        <v>112</v>
      </c>
      <c r="C22" s="114" t="str">
        <f>'Proprietà Modello'!F25</f>
        <v>FabbricatoDatiEnergetici</v>
      </c>
      <c r="D22" s="115" t="str">
        <f>'Proprietà Modello'!G25</f>
        <v>CL_INV: Quota rinnovabile</v>
      </c>
      <c r="E22" s="149" t="e">
        <f>'Proprietà Modello'!#REF!</f>
        <v>#REF!</v>
      </c>
      <c r="F22" s="115" t="str">
        <f>'Proprietà Modello'!H25</f>
        <v>IfcReal</v>
      </c>
      <c r="G22" s="161" t="str">
        <f>'Proprietà Modello'!I25</f>
        <v>%</v>
      </c>
      <c r="H22" s="116"/>
      <c r="I22" s="109" t="s">
        <v>779</v>
      </c>
      <c r="J22" s="109"/>
      <c r="K22" s="109"/>
      <c r="L22" s="109"/>
      <c r="M22" s="111"/>
      <c r="N22" s="108"/>
      <c r="O22" s="108"/>
      <c r="P22" s="109"/>
    </row>
    <row r="23" spans="1:16" ht="15" customHeight="1" x14ac:dyDescent="0.25">
      <c r="A23" s="148" t="str">
        <f>'Proprietà Modello'!E15</f>
        <v>Fabbricato</v>
      </c>
      <c r="B23" s="106" t="s">
        <v>112</v>
      </c>
      <c r="C23" s="112" t="str">
        <f>'Proprietà Modello'!F15</f>
        <v>FabbricatoDatiEnergetici</v>
      </c>
      <c r="D23" s="113" t="str">
        <f>'Proprietà Modello'!G15</f>
        <v>CL_EST: Indice di prestazione non rinnovabile</v>
      </c>
      <c r="E23" s="112" t="e">
        <f>'Proprietà Modello'!#REF!</f>
        <v>#REF!</v>
      </c>
      <c r="F23" s="147" t="str">
        <f>'Proprietà Modello'!H15</f>
        <v>IfcReal</v>
      </c>
      <c r="G23" s="160" t="str">
        <f>'Proprietà Modello'!I15</f>
        <v>kWh/m²</v>
      </c>
      <c r="H23" s="111"/>
      <c r="I23" s="121"/>
      <c r="J23" s="121" t="s">
        <v>779</v>
      </c>
      <c r="K23" s="121"/>
      <c r="L23" s="121" t="s">
        <v>779</v>
      </c>
      <c r="M23" s="121" t="s">
        <v>779</v>
      </c>
      <c r="N23" s="121" t="s">
        <v>779</v>
      </c>
      <c r="O23" s="121" t="s">
        <v>779</v>
      </c>
      <c r="P23" s="121" t="s">
        <v>779</v>
      </c>
    </row>
    <row r="24" spans="1:16" ht="15" customHeight="1" x14ac:dyDescent="0.25">
      <c r="A24" s="148" t="str">
        <f>'Proprietà Modello'!E16</f>
        <v>Fabbricato</v>
      </c>
      <c r="B24" s="106" t="s">
        <v>112</v>
      </c>
      <c r="C24" s="112" t="str">
        <f>'Proprietà Modello'!F16</f>
        <v>FabbricatoDatiEnergetici</v>
      </c>
      <c r="D24" s="113" t="str">
        <f>'Proprietà Modello'!G16</f>
        <v>CL_EST_EDEQ: Efficienza globale stagionale</v>
      </c>
      <c r="E24" s="112" t="e">
        <f>'Proprietà Modello'!#REF!</f>
        <v>#REF!</v>
      </c>
      <c r="F24" s="148" t="str">
        <f>'Proprietà Modello'!H16</f>
        <v>IfcReal</v>
      </c>
      <c r="G24" s="160" t="str">
        <f>'Proprietà Modello'!I16</f>
        <v>N.A.</v>
      </c>
      <c r="H24" s="111"/>
      <c r="I24" s="109"/>
      <c r="J24" s="510"/>
      <c r="K24" s="109" t="s">
        <v>779</v>
      </c>
      <c r="L24" s="109" t="s">
        <v>779</v>
      </c>
      <c r="M24" s="109" t="s">
        <v>779</v>
      </c>
      <c r="N24" s="109" t="s">
        <v>779</v>
      </c>
      <c r="O24" s="109" t="s">
        <v>779</v>
      </c>
      <c r="P24" s="109" t="s">
        <v>779</v>
      </c>
    </row>
    <row r="25" spans="1:16" ht="15" customHeight="1" x14ac:dyDescent="0.25">
      <c r="A25" s="148" t="str">
        <f>'Proprietà Modello'!E17</f>
        <v>Fabbricato</v>
      </c>
      <c r="B25" s="106" t="s">
        <v>112</v>
      </c>
      <c r="C25" s="112" t="str">
        <f>'Proprietà Modello'!F17</f>
        <v>FabbricatoDatiEnergetici</v>
      </c>
      <c r="D25" s="113" t="str">
        <f>'Proprietà Modello'!G17</f>
        <v>CL_EST_EDEQ: Indice di prestazione non rinnovabile</v>
      </c>
      <c r="E25" s="112" t="e">
        <f>'Proprietà Modello'!#REF!</f>
        <v>#REF!</v>
      </c>
      <c r="F25" s="148" t="str">
        <f>'Proprietà Modello'!H17</f>
        <v>IfcReal</v>
      </c>
      <c r="G25" s="160" t="str">
        <f>'Proprietà Modello'!I17</f>
        <v>kWh/m²</v>
      </c>
      <c r="H25" s="111"/>
      <c r="I25" s="109"/>
      <c r="J25" s="510"/>
      <c r="K25" s="109" t="s">
        <v>779</v>
      </c>
      <c r="L25" s="109" t="s">
        <v>779</v>
      </c>
      <c r="M25" s="109" t="s">
        <v>779</v>
      </c>
      <c r="N25" s="109" t="s">
        <v>779</v>
      </c>
      <c r="O25" s="109" t="s">
        <v>779</v>
      </c>
      <c r="P25" s="109" t="s">
        <v>779</v>
      </c>
    </row>
    <row r="26" spans="1:16" ht="15" customHeight="1" x14ac:dyDescent="0.25">
      <c r="A26" s="148" t="str">
        <f>'Proprietà Modello'!E18</f>
        <v>Fabbricato</v>
      </c>
      <c r="B26" s="106" t="s">
        <v>112</v>
      </c>
      <c r="C26" s="112" t="str">
        <f>'Proprietà Modello'!F18</f>
        <v>FabbricatoDatiEnergetici</v>
      </c>
      <c r="D26" s="113" t="str">
        <f>'Proprietà Modello'!G18</f>
        <v>CL_EST_EDEQ: Indice di prestazione rinnovabile</v>
      </c>
      <c r="E26" s="112" t="e">
        <f>'Proprietà Modello'!#REF!</f>
        <v>#REF!</v>
      </c>
      <c r="F26" s="148" t="str">
        <f>'Proprietà Modello'!H18</f>
        <v>IfcReal</v>
      </c>
      <c r="G26" s="160" t="str">
        <f>'Proprietà Modello'!I18</f>
        <v>kWh/m²</v>
      </c>
      <c r="H26" s="111"/>
      <c r="I26" s="109"/>
      <c r="J26" s="109" t="s">
        <v>779</v>
      </c>
      <c r="K26" s="109"/>
      <c r="L26" s="109" t="s">
        <v>779</v>
      </c>
      <c r="M26" s="109" t="s">
        <v>779</v>
      </c>
      <c r="N26" s="109" t="s">
        <v>779</v>
      </c>
      <c r="O26" s="109" t="s">
        <v>779</v>
      </c>
      <c r="P26" s="109" t="s">
        <v>779</v>
      </c>
    </row>
    <row r="27" spans="1:16" ht="15" customHeight="1" x14ac:dyDescent="0.25">
      <c r="A27" s="148" t="str">
        <f>'Proprietà Modello'!E19</f>
        <v>Fabbricato</v>
      </c>
      <c r="B27" s="106" t="s">
        <v>112</v>
      </c>
      <c r="C27" s="112" t="str">
        <f>'Proprietà Modello'!F19</f>
        <v>FabbricatoDatiEnergetici</v>
      </c>
      <c r="D27" s="113" t="str">
        <f>'Proprietà Modello'!G19</f>
        <v xml:space="preserve">CL_EST_EDEQ: Indice di prestazione totale	</v>
      </c>
      <c r="E27" s="112" t="e">
        <f>'Proprietà Modello'!#REF!</f>
        <v>#REF!</v>
      </c>
      <c r="F27" s="148" t="str">
        <f>'Proprietà Modello'!H19</f>
        <v>IfcReal</v>
      </c>
      <c r="G27" s="160" t="str">
        <f>'Proprietà Modello'!I19</f>
        <v>kWh/m²</v>
      </c>
      <c r="H27" s="111"/>
      <c r="I27" s="109"/>
      <c r="J27" s="109" t="s">
        <v>779</v>
      </c>
      <c r="K27" s="109"/>
      <c r="L27" s="109" t="s">
        <v>779</v>
      </c>
      <c r="M27" s="109" t="s">
        <v>779</v>
      </c>
      <c r="N27" s="109" t="s">
        <v>779</v>
      </c>
      <c r="O27" s="109" t="s">
        <v>779</v>
      </c>
      <c r="P27" s="109" t="s">
        <v>779</v>
      </c>
    </row>
    <row r="28" spans="1:16" ht="15" customHeight="1" x14ac:dyDescent="0.25">
      <c r="A28" s="148" t="str">
        <f>'Proprietà Modello'!E20</f>
        <v>Fabbricato</v>
      </c>
      <c r="B28" s="106" t="s">
        <v>112</v>
      </c>
      <c r="C28" s="112" t="str">
        <f>'Proprietà Modello'!F20</f>
        <v>FabbricatoDatiEnergetici</v>
      </c>
      <c r="D28" s="113" t="str">
        <f>'Proprietà Modello'!G20</f>
        <v>CL_EST_EDEQ: Quota rinnovabile</v>
      </c>
      <c r="E28" s="112" t="e">
        <f>'Proprietà Modello'!#REF!</f>
        <v>#REF!</v>
      </c>
      <c r="F28" s="148" t="str">
        <f>'Proprietà Modello'!H20</f>
        <v>IfcReal</v>
      </c>
      <c r="G28" s="160" t="str">
        <f>'Proprietà Modello'!I20</f>
        <v>%</v>
      </c>
      <c r="H28" s="111"/>
      <c r="I28" s="109"/>
      <c r="J28" s="109" t="s">
        <v>779</v>
      </c>
      <c r="K28" s="109"/>
      <c r="L28" s="109" t="s">
        <v>779</v>
      </c>
      <c r="M28" s="109" t="s">
        <v>779</v>
      </c>
      <c r="N28" s="109" t="s">
        <v>779</v>
      </c>
      <c r="O28" s="109" t="s">
        <v>779</v>
      </c>
      <c r="P28" s="109" t="s">
        <v>779</v>
      </c>
    </row>
    <row r="29" spans="1:16" ht="15" customHeight="1" x14ac:dyDescent="0.25">
      <c r="A29" s="148" t="str">
        <f>'Proprietà Modello'!E21</f>
        <v>Fabbricato</v>
      </c>
      <c r="B29" s="106" t="s">
        <v>112</v>
      </c>
      <c r="C29" s="112" t="str">
        <f>'Proprietà Modello'!F21</f>
        <v>FabbricatoDatiEnergetici</v>
      </c>
      <c r="D29" s="113" t="str">
        <f>'Proprietà Modello'!G21</f>
        <v>CL_INV: Efficienza globale stagionale</v>
      </c>
      <c r="E29" s="112" t="e">
        <f>'Proprietà Modello'!#REF!</f>
        <v>#REF!</v>
      </c>
      <c r="F29" s="148" t="str">
        <f>'Proprietà Modello'!H21</f>
        <v>IfcReal</v>
      </c>
      <c r="G29" s="160" t="str">
        <f>'Proprietà Modello'!I21</f>
        <v>N.A.</v>
      </c>
      <c r="H29" s="111"/>
      <c r="I29" s="109"/>
      <c r="J29" s="109" t="s">
        <v>779</v>
      </c>
      <c r="K29" s="109"/>
      <c r="L29" s="109" t="s">
        <v>779</v>
      </c>
      <c r="M29" s="109" t="s">
        <v>779</v>
      </c>
      <c r="N29" s="109" t="s">
        <v>779</v>
      </c>
      <c r="O29" s="109" t="s">
        <v>779</v>
      </c>
      <c r="P29" s="109" t="s">
        <v>779</v>
      </c>
    </row>
    <row r="30" spans="1:16" s="126" customFormat="1" ht="15" customHeight="1" x14ac:dyDescent="0.25">
      <c r="A30" s="148" t="str">
        <f>'Proprietà Modello'!E22</f>
        <v>Fabbricato</v>
      </c>
      <c r="B30" s="132" t="s">
        <v>112</v>
      </c>
      <c r="C30" s="114" t="str">
        <f>'Proprietà Modello'!F22</f>
        <v>FabbricatoDatiEnergetici</v>
      </c>
      <c r="D30" s="115" t="str">
        <f>'Proprietà Modello'!G22</f>
        <v>CL_INV: Indice di prestazione non rinnovabile</v>
      </c>
      <c r="E30" s="114" t="e">
        <f>'Proprietà Modello'!#REF!</f>
        <v>#REF!</v>
      </c>
      <c r="F30" s="149" t="str">
        <f>'Proprietà Modello'!H22</f>
        <v>IfcReal</v>
      </c>
      <c r="G30" s="161" t="str">
        <f>'Proprietà Modello'!I22</f>
        <v>kWh/m²</v>
      </c>
      <c r="H30" s="119"/>
      <c r="I30" s="116"/>
      <c r="J30" s="512"/>
      <c r="K30" s="116" t="s">
        <v>779</v>
      </c>
      <c r="L30" s="116" t="s">
        <v>779</v>
      </c>
      <c r="M30" s="116" t="s">
        <v>779</v>
      </c>
      <c r="N30" s="116" t="s">
        <v>779</v>
      </c>
      <c r="O30" s="116" t="s">
        <v>779</v>
      </c>
      <c r="P30" s="116" t="s">
        <v>779</v>
      </c>
    </row>
    <row r="31" spans="1:16" ht="24" hidden="1" customHeight="1" x14ac:dyDescent="0.25">
      <c r="A31" s="151"/>
      <c r="B31" s="211"/>
      <c r="C31" s="228" t="str">
        <f>'Proprietà Modello'!E26</f>
        <v>Fabbricato</v>
      </c>
      <c r="D31" s="229"/>
      <c r="E31" s="127"/>
      <c r="F31" s="127"/>
      <c r="G31" s="127"/>
      <c r="H31" s="128"/>
      <c r="I31" s="129"/>
      <c r="J31" s="130"/>
      <c r="K31" s="128"/>
      <c r="L31" s="129"/>
      <c r="M31" s="131"/>
      <c r="N31" s="128"/>
      <c r="O31" s="128"/>
      <c r="P31" s="129"/>
    </row>
    <row r="32" spans="1:16" ht="15" customHeight="1" x14ac:dyDescent="0.25">
      <c r="A32" s="147" t="str">
        <f>'Proprietà Modello'!E27</f>
        <v>Fabbricato</v>
      </c>
      <c r="B32" s="106" t="s">
        <v>155</v>
      </c>
      <c r="C32" s="106" t="str">
        <f>'Proprietà Modello'!F27</f>
        <v>FabbricatoDatiEnergetici</v>
      </c>
      <c r="D32" s="107" t="str">
        <f>'Proprietà Modello'!G27</f>
        <v>CL_INV_EDEQ: Indice di prestazione non rinnovabile</v>
      </c>
      <c r="E32" s="107" t="e">
        <f>'Proprietà Modello'!#REF!</f>
        <v>#REF!</v>
      </c>
      <c r="F32" s="107" t="str">
        <f>'Proprietà Modello'!H27</f>
        <v>IfcReal</v>
      </c>
      <c r="G32" s="159" t="str">
        <f>'Proprietà Modello'!I27</f>
        <v>kWh/m²</v>
      </c>
      <c r="H32" s="481"/>
      <c r="I32" s="109"/>
      <c r="J32" s="121" t="s">
        <v>779</v>
      </c>
      <c r="K32" s="121"/>
      <c r="L32" s="110" t="s">
        <v>779</v>
      </c>
      <c r="M32" s="110" t="s">
        <v>779</v>
      </c>
      <c r="N32" s="110" t="s">
        <v>779</v>
      </c>
      <c r="O32" s="110" t="s">
        <v>779</v>
      </c>
      <c r="P32" s="110" t="s">
        <v>779</v>
      </c>
    </row>
    <row r="33" spans="1:16" ht="15" customHeight="1" x14ac:dyDescent="0.25">
      <c r="A33" s="148"/>
      <c r="B33" s="106" t="s">
        <v>155</v>
      </c>
      <c r="C33" s="112" t="s">
        <v>572</v>
      </c>
      <c r="D33" s="113" t="s">
        <v>770</v>
      </c>
      <c r="E33" s="113"/>
      <c r="F33" s="113"/>
      <c r="G33" s="160"/>
      <c r="H33" s="481"/>
      <c r="I33" s="109"/>
      <c r="J33" s="109" t="s">
        <v>779</v>
      </c>
      <c r="K33" s="109"/>
      <c r="L33" s="110" t="s">
        <v>779</v>
      </c>
      <c r="M33" s="110" t="s">
        <v>779</v>
      </c>
      <c r="N33" s="110" t="s">
        <v>779</v>
      </c>
      <c r="O33" s="110" t="s">
        <v>779</v>
      </c>
      <c r="P33" s="110" t="s">
        <v>779</v>
      </c>
    </row>
    <row r="34" spans="1:16" ht="15" customHeight="1" x14ac:dyDescent="0.25">
      <c r="A34" s="148" t="str">
        <f>'Proprietà Modello'!E28</f>
        <v>Fabbricato</v>
      </c>
      <c r="B34" s="106" t="s">
        <v>155</v>
      </c>
      <c r="C34" s="112" t="str">
        <f>'Proprietà Modello'!F28</f>
        <v>FabbricatoDatiEnergetici</v>
      </c>
      <c r="D34" s="113" t="str">
        <f>'Proprietà Modello'!G28</f>
        <v>CL_INV_EDEQ: Indice di prestazione rinnovabile</v>
      </c>
      <c r="E34" s="113" t="e">
        <f>'Proprietà Modello'!#REF!</f>
        <v>#REF!</v>
      </c>
      <c r="F34" s="113" t="str">
        <f>'Proprietà Modello'!H28</f>
        <v>IfcReal</v>
      </c>
      <c r="G34" s="160" t="str">
        <f>'Proprietà Modello'!I28</f>
        <v>kWh/m²</v>
      </c>
      <c r="H34" s="481"/>
      <c r="I34" s="109"/>
      <c r="J34" s="109" t="s">
        <v>779</v>
      </c>
      <c r="K34" s="109"/>
      <c r="L34" s="110" t="s">
        <v>779</v>
      </c>
      <c r="M34" s="110" t="s">
        <v>779</v>
      </c>
      <c r="N34" s="110" t="s">
        <v>779</v>
      </c>
      <c r="O34" s="110" t="s">
        <v>779</v>
      </c>
      <c r="P34" s="110" t="s">
        <v>779</v>
      </c>
    </row>
    <row r="35" spans="1:16" ht="15" customHeight="1" x14ac:dyDescent="0.25">
      <c r="A35" s="148" t="str">
        <f>'Proprietà Modello'!E30</f>
        <v>Fabbricato</v>
      </c>
      <c r="B35" s="106" t="s">
        <v>155</v>
      </c>
      <c r="C35" s="112" t="str">
        <f>'Proprietà Modello'!F30</f>
        <v>FabbricatoDatiEnergetici</v>
      </c>
      <c r="D35" s="113" t="str">
        <f>'Proprietà Modello'!G30</f>
        <v>CL_INV_EDEQ: Quota rinnovabile</v>
      </c>
      <c r="E35" s="113" t="e">
        <f>'Proprietà Modello'!#REF!</f>
        <v>#REF!</v>
      </c>
      <c r="F35" s="113" t="str">
        <f>'Proprietà Modello'!H30</f>
        <v>IfcReal</v>
      </c>
      <c r="G35" s="160" t="str">
        <f>'Proprietà Modello'!I30</f>
        <v>%</v>
      </c>
      <c r="H35" s="481"/>
      <c r="I35" s="109"/>
      <c r="J35" s="109" t="s">
        <v>779</v>
      </c>
      <c r="K35" s="109"/>
      <c r="L35" s="110" t="s">
        <v>779</v>
      </c>
      <c r="M35" s="110" t="s">
        <v>779</v>
      </c>
      <c r="N35" s="110" t="s">
        <v>779</v>
      </c>
      <c r="O35" s="110" t="s">
        <v>779</v>
      </c>
      <c r="P35" s="110" t="s">
        <v>779</v>
      </c>
    </row>
    <row r="36" spans="1:16" ht="15" customHeight="1" x14ac:dyDescent="0.25">
      <c r="A36" s="148" t="str">
        <f>'Proprietà Modello'!E31</f>
        <v>Fabbricato</v>
      </c>
      <c r="B36" s="106" t="s">
        <v>155</v>
      </c>
      <c r="C36" s="112" t="str">
        <f>'Proprietà Modello'!F31</f>
        <v>FabbricatoDatiEnergetici</v>
      </c>
      <c r="D36" s="113" t="str">
        <f>'Proprietà Modello'!G31</f>
        <v xml:space="preserve">Classe energetica complessiva </v>
      </c>
      <c r="E36" s="113" t="e">
        <f>'Proprietà Modello'!#REF!</f>
        <v>#REF!</v>
      </c>
      <c r="F36" s="113" t="str">
        <f>'Proprietà Modello'!H31</f>
        <v>IfcText</v>
      </c>
      <c r="G36" s="160" t="str">
        <f>'Proprietà Modello'!I31</f>
        <v>N.A.</v>
      </c>
      <c r="H36" s="481"/>
      <c r="I36" s="109"/>
      <c r="J36" s="109" t="s">
        <v>779</v>
      </c>
      <c r="K36" s="109"/>
      <c r="L36" s="110" t="s">
        <v>779</v>
      </c>
      <c r="M36" s="110" t="s">
        <v>779</v>
      </c>
      <c r="N36" s="110" t="s">
        <v>779</v>
      </c>
      <c r="O36" s="110" t="s">
        <v>779</v>
      </c>
      <c r="P36" s="110" t="s">
        <v>779</v>
      </c>
    </row>
    <row r="37" spans="1:16" ht="15" customHeight="1" x14ac:dyDescent="0.25">
      <c r="A37" s="149" t="str">
        <f>'Proprietà Modello'!E32</f>
        <v>Fabbricato</v>
      </c>
      <c r="B37" s="106" t="s">
        <v>155</v>
      </c>
      <c r="C37" s="114" t="str">
        <f>'Proprietà Modello'!F32</f>
        <v>FabbricatoDatiEnergetici</v>
      </c>
      <c r="D37" s="115" t="str">
        <f>'Proprietà Modello'!G32</f>
        <v xml:space="preserve">Coefficiente medio globale di scambio </v>
      </c>
      <c r="E37" s="115" t="e">
        <f>'Proprietà Modello'!#REF!</f>
        <v>#REF!</v>
      </c>
      <c r="F37" s="115" t="str">
        <f>'Proprietà Modello'!H32</f>
        <v>IfcReal</v>
      </c>
      <c r="G37" s="161" t="str">
        <f>'Proprietà Modello'!I32</f>
        <v>W/m²K</v>
      </c>
      <c r="H37" s="513"/>
      <c r="I37" s="109"/>
      <c r="J37" s="116" t="s">
        <v>779</v>
      </c>
      <c r="K37" s="116"/>
      <c r="L37" s="110" t="s">
        <v>779</v>
      </c>
      <c r="M37" s="110" t="s">
        <v>779</v>
      </c>
      <c r="N37" s="110" t="s">
        <v>779</v>
      </c>
      <c r="O37" s="110" t="s">
        <v>779</v>
      </c>
      <c r="P37" s="110" t="s">
        <v>779</v>
      </c>
    </row>
    <row r="38" spans="1:16" ht="15" customHeight="1" x14ac:dyDescent="0.25">
      <c r="A38" s="147" t="str">
        <f>'Proprietà Modello'!E33</f>
        <v>Fabbricato</v>
      </c>
      <c r="B38" s="106" t="s">
        <v>155</v>
      </c>
      <c r="C38" s="106" t="str">
        <f>'Proprietà Modello'!F33</f>
        <v>FabbricatoDatiEnergetici</v>
      </c>
      <c r="D38" s="107" t="str">
        <f>'Proprietà Modello'!G33</f>
        <v>Coefficiente medio globale di scambio edificio equivalente</v>
      </c>
      <c r="E38" s="107" t="e">
        <f>'Proprietà Modello'!#REF!</f>
        <v>#REF!</v>
      </c>
      <c r="F38" s="107" t="str">
        <f>'Proprietà Modello'!H33</f>
        <v>IfcReal</v>
      </c>
      <c r="G38" s="159" t="str">
        <f>'Proprietà Modello'!I33</f>
        <v>W/m²K</v>
      </c>
      <c r="H38" s="481"/>
      <c r="I38" s="121"/>
      <c r="J38" s="109" t="s">
        <v>779</v>
      </c>
      <c r="K38" s="109"/>
      <c r="L38" s="121" t="s">
        <v>779</v>
      </c>
      <c r="M38" s="121" t="s">
        <v>779</v>
      </c>
      <c r="N38" s="121" t="s">
        <v>779</v>
      </c>
      <c r="O38" s="121" t="s">
        <v>779</v>
      </c>
      <c r="P38" s="121" t="s">
        <v>779</v>
      </c>
    </row>
    <row r="39" spans="1:16" ht="15" customHeight="1" x14ac:dyDescent="0.25">
      <c r="A39" s="148" t="str">
        <f>'Proprietà Modello'!E34</f>
        <v>Fabbricato</v>
      </c>
      <c r="B39" s="106" t="s">
        <v>155</v>
      </c>
      <c r="C39" s="112" t="str">
        <f>'Proprietà Modello'!F34</f>
        <v>FabbricatoDatiEnergetici</v>
      </c>
      <c r="D39" s="113" t="str">
        <f>'Proprietà Modello'!G34</f>
        <v xml:space="preserve">Consumo annuo energia elettrica </v>
      </c>
      <c r="E39" s="113" t="e">
        <f>'Proprietà Modello'!#REF!</f>
        <v>#REF!</v>
      </c>
      <c r="F39" s="113" t="str">
        <f>'Proprietà Modello'!H34</f>
        <v>IfcReal</v>
      </c>
      <c r="G39" s="160" t="str">
        <f>'Proprietà Modello'!I34</f>
        <v>kWh</v>
      </c>
      <c r="H39" s="481"/>
      <c r="I39" s="109"/>
      <c r="J39" s="109" t="s">
        <v>779</v>
      </c>
      <c r="K39" s="109"/>
      <c r="L39" s="109" t="s">
        <v>779</v>
      </c>
      <c r="M39" s="109" t="s">
        <v>779</v>
      </c>
      <c r="N39" s="109" t="s">
        <v>779</v>
      </c>
      <c r="O39" s="109" t="s">
        <v>779</v>
      </c>
      <c r="P39" s="109" t="s">
        <v>779</v>
      </c>
    </row>
    <row r="40" spans="1:16" ht="15" customHeight="1" x14ac:dyDescent="0.25">
      <c r="A40" s="148" t="str">
        <f>'Proprietà Modello'!E35</f>
        <v>Fabbricato</v>
      </c>
      <c r="B40" s="106" t="s">
        <v>155</v>
      </c>
      <c r="C40" s="112" t="str">
        <f>'Proprietà Modello'!F35</f>
        <v>FabbricatoDatiEnergetici</v>
      </c>
      <c r="D40" s="113" t="str">
        <f>'Proprietà Modello'!G35</f>
        <v>Consumo annuo gas</v>
      </c>
      <c r="E40" s="113" t="e">
        <f>'Proprietà Modello'!#REF!</f>
        <v>#REF!</v>
      </c>
      <c r="F40" s="113" t="str">
        <f>'Proprietà Modello'!H35</f>
        <v>IfcReal</v>
      </c>
      <c r="G40" s="160" t="str">
        <f>'Proprietà Modello'!I35</f>
        <v>smc</v>
      </c>
      <c r="H40" s="481"/>
      <c r="I40" s="109"/>
      <c r="J40" s="109" t="s">
        <v>779</v>
      </c>
      <c r="K40" s="109"/>
      <c r="L40" s="109" t="s">
        <v>779</v>
      </c>
      <c r="M40" s="109" t="s">
        <v>779</v>
      </c>
      <c r="N40" s="109" t="s">
        <v>779</v>
      </c>
      <c r="O40" s="109" t="s">
        <v>779</v>
      </c>
      <c r="P40" s="109" t="s">
        <v>779</v>
      </c>
    </row>
    <row r="41" spans="1:16" ht="15" customHeight="1" x14ac:dyDescent="0.25">
      <c r="A41" s="148" t="str">
        <f>'Proprietà Modello'!E36</f>
        <v>Fabbricato</v>
      </c>
      <c r="B41" s="106" t="s">
        <v>155</v>
      </c>
      <c r="C41" s="112" t="str">
        <f>'Proprietà Modello'!F36</f>
        <v>FabbricatoDatiEnergetici</v>
      </c>
      <c r="D41" s="113" t="str">
        <f>'Proprietà Modello'!G36</f>
        <v>FA_GLOB: Indice di prestazione non rinnovabile</v>
      </c>
      <c r="E41" s="113" t="e">
        <f>'Proprietà Modello'!#REF!</f>
        <v>#REF!</v>
      </c>
      <c r="F41" s="113" t="str">
        <f>'Proprietà Modello'!H36</f>
        <v>IfcReal</v>
      </c>
      <c r="G41" s="160" t="str">
        <f>'Proprietà Modello'!I36</f>
        <v>kWh/m²</v>
      </c>
      <c r="H41" s="481"/>
      <c r="I41" s="109"/>
      <c r="J41" s="109" t="s">
        <v>779</v>
      </c>
      <c r="K41" s="109"/>
      <c r="L41" s="109" t="s">
        <v>779</v>
      </c>
      <c r="M41" s="109" t="s">
        <v>779</v>
      </c>
      <c r="N41" s="109" t="s">
        <v>779</v>
      </c>
      <c r="O41" s="109" t="s">
        <v>779</v>
      </c>
      <c r="P41" s="109" t="s">
        <v>779</v>
      </c>
    </row>
    <row r="42" spans="1:16" ht="15" customHeight="1" x14ac:dyDescent="0.25">
      <c r="A42" s="148" t="str">
        <f>'Proprietà Modello'!E37</f>
        <v>Fabbricato</v>
      </c>
      <c r="B42" s="106" t="s">
        <v>155</v>
      </c>
      <c r="C42" s="112" t="str">
        <f>'Proprietà Modello'!F37</f>
        <v>FabbricatoDatiEnergetici</v>
      </c>
      <c r="D42" s="113" t="str">
        <f>'Proprietà Modello'!G37</f>
        <v>FA_GLOB: Indice di prestazione rinnovabile</v>
      </c>
      <c r="E42" s="113" t="e">
        <f>'Proprietà Modello'!#REF!</f>
        <v>#REF!</v>
      </c>
      <c r="F42" s="113" t="str">
        <f>'Proprietà Modello'!H37</f>
        <v>IfcReal</v>
      </c>
      <c r="G42" s="160" t="str">
        <f>'Proprietà Modello'!I37</f>
        <v>kWh/m²</v>
      </c>
      <c r="H42" s="481"/>
      <c r="I42" s="109" t="s">
        <v>779</v>
      </c>
      <c r="J42" s="510"/>
      <c r="K42" s="109"/>
      <c r="L42" s="109" t="s">
        <v>779</v>
      </c>
      <c r="M42" s="109" t="s">
        <v>779</v>
      </c>
      <c r="N42" s="109" t="s">
        <v>779</v>
      </c>
      <c r="O42" s="109" t="s">
        <v>779</v>
      </c>
      <c r="P42" s="109" t="s">
        <v>779</v>
      </c>
    </row>
    <row r="43" spans="1:16" ht="15" customHeight="1" x14ac:dyDescent="0.25">
      <c r="A43" s="148" t="str">
        <f>'Proprietà Modello'!E38</f>
        <v>Fabbricato</v>
      </c>
      <c r="B43" s="106" t="s">
        <v>155</v>
      </c>
      <c r="C43" s="112" t="str">
        <f>'Proprietà Modello'!F38</f>
        <v>FabbricatoDatiEnergetici</v>
      </c>
      <c r="D43" s="113" t="str">
        <f>'Proprietà Modello'!G38</f>
        <v>FA_GLOB: Indice di prestazione totale</v>
      </c>
      <c r="E43" s="113" t="e">
        <f>'Proprietà Modello'!#REF!</f>
        <v>#REF!</v>
      </c>
      <c r="F43" s="113" t="str">
        <f>'Proprietà Modello'!H38</f>
        <v>IfcReal</v>
      </c>
      <c r="G43" s="160" t="str">
        <f>'Proprietà Modello'!I38</f>
        <v>kWh/m²</v>
      </c>
      <c r="H43" s="481"/>
      <c r="I43" s="109"/>
      <c r="J43" s="109" t="s">
        <v>779</v>
      </c>
      <c r="K43" s="109"/>
      <c r="L43" s="109"/>
      <c r="M43" s="109" t="s">
        <v>779</v>
      </c>
      <c r="N43" s="109" t="s">
        <v>779</v>
      </c>
      <c r="O43" s="109" t="s">
        <v>779</v>
      </c>
      <c r="P43" s="109" t="s">
        <v>779</v>
      </c>
    </row>
    <row r="44" spans="1:16" ht="15" customHeight="1" x14ac:dyDescent="0.25">
      <c r="A44" s="148" t="str">
        <f>'Proprietà Modello'!E39</f>
        <v>Fabbricato</v>
      </c>
      <c r="B44" s="106" t="s">
        <v>155</v>
      </c>
      <c r="C44" s="112" t="str">
        <f>'Proprietà Modello'!F39</f>
        <v>FabbricatoDatiEnergetici</v>
      </c>
      <c r="D44" s="113" t="str">
        <f>'Proprietà Modello'!G39</f>
        <v>FA_GLOB: Quota rinnovabile</v>
      </c>
      <c r="E44" s="113" t="e">
        <f>'Proprietà Modello'!#REF!</f>
        <v>#REF!</v>
      </c>
      <c r="F44" s="113" t="str">
        <f>'Proprietà Modello'!H39</f>
        <v>IfcReal</v>
      </c>
      <c r="G44" s="160" t="str">
        <f>'Proprietà Modello'!I39</f>
        <v>%</v>
      </c>
      <c r="H44" s="481"/>
      <c r="I44" s="109"/>
      <c r="J44" s="109" t="s">
        <v>779</v>
      </c>
      <c r="K44" s="109"/>
      <c r="L44" s="109"/>
      <c r="M44" s="109" t="s">
        <v>779</v>
      </c>
      <c r="N44" s="109" t="s">
        <v>779</v>
      </c>
      <c r="O44" s="109" t="s">
        <v>779</v>
      </c>
      <c r="P44" s="109" t="s">
        <v>779</v>
      </c>
    </row>
    <row r="45" spans="1:16" ht="15" customHeight="1" x14ac:dyDescent="0.25">
      <c r="A45" s="148" t="str">
        <f>'Proprietà Modello'!E40</f>
        <v>Fabbricato</v>
      </c>
      <c r="B45" s="106" t="s">
        <v>155</v>
      </c>
      <c r="C45" s="112" t="str">
        <f>'Proprietà Modello'!F40</f>
        <v>FabbricatoDatiEnergetici</v>
      </c>
      <c r="D45" s="113" t="str">
        <f>'Proprietà Modello'!G40</f>
        <v>FA_GLOB_EDEQ: Indice di prestazione non rinnovabile</v>
      </c>
      <c r="E45" s="113" t="e">
        <f>'Proprietà Modello'!#REF!</f>
        <v>#REF!</v>
      </c>
      <c r="F45" s="113" t="str">
        <f>'Proprietà Modello'!H40</f>
        <v>IfcReal</v>
      </c>
      <c r="G45" s="160" t="str">
        <f>'Proprietà Modello'!I40</f>
        <v>kWh/m²</v>
      </c>
      <c r="H45" s="481"/>
      <c r="I45" s="109"/>
      <c r="J45" s="109" t="s">
        <v>779</v>
      </c>
      <c r="K45" s="109"/>
      <c r="L45" s="109"/>
      <c r="M45" s="109" t="s">
        <v>779</v>
      </c>
      <c r="N45" s="109" t="s">
        <v>779</v>
      </c>
      <c r="O45" s="109" t="s">
        <v>779</v>
      </c>
      <c r="P45" s="109" t="s">
        <v>779</v>
      </c>
    </row>
    <row r="46" spans="1:16" ht="15" customHeight="1" x14ac:dyDescent="0.25">
      <c r="A46" s="149" t="str">
        <f>'Proprietà Modello'!E41</f>
        <v>Fabbricato</v>
      </c>
      <c r="B46" s="106" t="s">
        <v>155</v>
      </c>
      <c r="C46" s="114" t="str">
        <f>'Proprietà Modello'!F41</f>
        <v>FabbricatoDatiEnergetici</v>
      </c>
      <c r="D46" s="115" t="str">
        <f>'Proprietà Modello'!G41</f>
        <v>FA_GLOB_EDEQ: Indice di prestazione rinnovabile</v>
      </c>
      <c r="E46" s="115" t="e">
        <f>'Proprietà Modello'!#REF!</f>
        <v>#REF!</v>
      </c>
      <c r="F46" s="115" t="str">
        <f>'Proprietà Modello'!H41</f>
        <v>IfcReal</v>
      </c>
      <c r="G46" s="161" t="str">
        <f>'Proprietà Modello'!I41</f>
        <v>kWh/m²</v>
      </c>
      <c r="H46" s="513"/>
      <c r="I46" s="109"/>
      <c r="J46" s="109"/>
      <c r="K46" s="109" t="s">
        <v>779</v>
      </c>
      <c r="L46" s="109" t="s">
        <v>779</v>
      </c>
      <c r="M46" s="109" t="s">
        <v>779</v>
      </c>
      <c r="N46" s="109" t="s">
        <v>779</v>
      </c>
      <c r="O46" s="109" t="s">
        <v>779</v>
      </c>
      <c r="P46" s="109" t="s">
        <v>779</v>
      </c>
    </row>
    <row r="47" spans="1:16" ht="15" customHeight="1" x14ac:dyDescent="0.25">
      <c r="A47" s="147" t="str">
        <f>'Proprietà Modello'!E42</f>
        <v>Fabbricato</v>
      </c>
      <c r="B47" s="106" t="s">
        <v>155</v>
      </c>
      <c r="C47" s="106" t="str">
        <f>'Proprietà Modello'!F42</f>
        <v>FabbricatoDatiEnergetici</v>
      </c>
      <c r="D47" s="107" t="str">
        <f>'Proprietà Modello'!G42</f>
        <v>FA_GLOB_EDEQ: Indice di prestazione totale</v>
      </c>
      <c r="E47" s="107" t="e">
        <f>'Proprietà Modello'!#REF!</f>
        <v>#REF!</v>
      </c>
      <c r="F47" s="107" t="str">
        <f>'Proprietà Modello'!H42</f>
        <v>IfcReal</v>
      </c>
      <c r="G47" s="159" t="str">
        <f>'Proprietà Modello'!I42</f>
        <v>kWh/m²</v>
      </c>
      <c r="H47" s="481"/>
      <c r="I47" s="121"/>
      <c r="J47" s="121" t="s">
        <v>779</v>
      </c>
      <c r="K47" s="121"/>
      <c r="L47" s="121" t="s">
        <v>779</v>
      </c>
      <c r="M47" s="121" t="s">
        <v>779</v>
      </c>
      <c r="N47" s="121" t="s">
        <v>779</v>
      </c>
      <c r="O47" s="121" t="s">
        <v>779</v>
      </c>
      <c r="P47" s="121" t="s">
        <v>779</v>
      </c>
    </row>
    <row r="48" spans="1:16" ht="15" customHeight="1" x14ac:dyDescent="0.25">
      <c r="A48" s="148" t="str">
        <f>'Proprietà Modello'!E43</f>
        <v>Fabbricato</v>
      </c>
      <c r="B48" s="106" t="s">
        <v>155</v>
      </c>
      <c r="C48" s="112" t="str">
        <f>'Proprietà Modello'!F43</f>
        <v>FabbricatoDatiEnergetici</v>
      </c>
      <c r="D48" s="113" t="str">
        <f>'Proprietà Modello'!G43</f>
        <v>FA_GLOB_EDEQ: Quota rinnovabile</v>
      </c>
      <c r="E48" s="113" t="e">
        <f>'Proprietà Modello'!#REF!</f>
        <v>#REF!</v>
      </c>
      <c r="F48" s="113" t="str">
        <f>'Proprietà Modello'!H43</f>
        <v>IfcReal</v>
      </c>
      <c r="G48" s="160" t="str">
        <f>'Proprietà Modello'!I43</f>
        <v>%</v>
      </c>
      <c r="H48" s="481"/>
      <c r="I48" s="109"/>
      <c r="J48" s="510"/>
      <c r="K48" s="109" t="s">
        <v>779</v>
      </c>
      <c r="L48" s="109" t="s">
        <v>779</v>
      </c>
      <c r="M48" s="109" t="s">
        <v>779</v>
      </c>
      <c r="N48" s="109" t="s">
        <v>779</v>
      </c>
      <c r="O48" s="109" t="s">
        <v>779</v>
      </c>
      <c r="P48" s="109" t="s">
        <v>779</v>
      </c>
    </row>
    <row r="49" spans="1:16" ht="15" customHeight="1" x14ac:dyDescent="0.25">
      <c r="A49" s="148" t="str">
        <f>'Proprietà Modello'!E44</f>
        <v>Fabbricato</v>
      </c>
      <c r="B49" s="106" t="s">
        <v>155</v>
      </c>
      <c r="C49" s="112" t="str">
        <f>'Proprietà Modello'!F44</f>
        <v>FabbricatoDatiEnergetici</v>
      </c>
      <c r="D49" s="113" t="str">
        <f>'Proprietà Modello'!G44</f>
        <v>FA_TER: Indice di prestazione termica utile acs</v>
      </c>
      <c r="E49" s="113" t="e">
        <f>'Proprietà Modello'!#REF!</f>
        <v>#REF!</v>
      </c>
      <c r="F49" s="113" t="str">
        <f>'Proprietà Modello'!H44</f>
        <v>IfcReal</v>
      </c>
      <c r="G49" s="160" t="str">
        <f>'Proprietà Modello'!I44</f>
        <v>kWh/m²</v>
      </c>
      <c r="H49" s="481"/>
      <c r="I49" s="109"/>
      <c r="J49" s="510"/>
      <c r="K49" s="109" t="s">
        <v>779</v>
      </c>
      <c r="L49" s="109" t="s">
        <v>779</v>
      </c>
      <c r="M49" s="109" t="s">
        <v>779</v>
      </c>
      <c r="N49" s="109" t="s">
        <v>779</v>
      </c>
      <c r="O49" s="109" t="s">
        <v>779</v>
      </c>
      <c r="P49" s="109" t="s">
        <v>779</v>
      </c>
    </row>
    <row r="50" spans="1:16" ht="15" customHeight="1" x14ac:dyDescent="0.25">
      <c r="A50" s="148" t="str">
        <f>'Proprietà Modello'!E45</f>
        <v>Fabbricato</v>
      </c>
      <c r="B50" s="106" t="s">
        <v>155</v>
      </c>
      <c r="C50" s="112" t="str">
        <f>'Proprietà Modello'!F45</f>
        <v>FabbricatoDatiEnergetici</v>
      </c>
      <c r="D50" s="113" t="str">
        <f>'Proprietà Modello'!G45</f>
        <v>FA_TER: Indice di prestazione termica utile raffrescamento</v>
      </c>
      <c r="E50" s="113" t="e">
        <f>'Proprietà Modello'!#REF!</f>
        <v>#REF!</v>
      </c>
      <c r="F50" s="113" t="str">
        <f>'Proprietà Modello'!H45</f>
        <v>IfcReal</v>
      </c>
      <c r="G50" s="160" t="str">
        <f>'Proprietà Modello'!I45</f>
        <v>kWh/m²</v>
      </c>
      <c r="H50" s="481"/>
      <c r="I50" s="109"/>
      <c r="J50" s="109" t="s">
        <v>779</v>
      </c>
      <c r="K50" s="109"/>
      <c r="L50" s="109" t="s">
        <v>779</v>
      </c>
      <c r="M50" s="109" t="s">
        <v>779</v>
      </c>
      <c r="N50" s="109" t="s">
        <v>779</v>
      </c>
      <c r="O50" s="109" t="s">
        <v>779</v>
      </c>
      <c r="P50" s="109" t="s">
        <v>779</v>
      </c>
    </row>
    <row r="51" spans="1:16" ht="15" customHeight="1" x14ac:dyDescent="0.25">
      <c r="A51" s="148" t="str">
        <f>'Proprietà Modello'!E46</f>
        <v>Fabbricato</v>
      </c>
      <c r="B51" s="106" t="s">
        <v>155</v>
      </c>
      <c r="C51" s="112" t="str">
        <f>'Proprietà Modello'!F46</f>
        <v>FabbricatoDatiEnergetici</v>
      </c>
      <c r="D51" s="113" t="str">
        <f>'Proprietà Modello'!G46</f>
        <v>FA_TER: Indice di prestazione termica utile riscaldamento</v>
      </c>
      <c r="E51" s="113" t="e">
        <f>'Proprietà Modello'!#REF!</f>
        <v>#REF!</v>
      </c>
      <c r="F51" s="113" t="str">
        <f>'Proprietà Modello'!H46</f>
        <v>IfcReal</v>
      </c>
      <c r="G51" s="160" t="str">
        <f>'Proprietà Modello'!I46</f>
        <v>kWh/m²</v>
      </c>
      <c r="H51" s="481"/>
      <c r="I51" s="109"/>
      <c r="J51" s="109" t="s">
        <v>779</v>
      </c>
      <c r="K51" s="109"/>
      <c r="L51" s="109" t="s">
        <v>779</v>
      </c>
      <c r="M51" s="109" t="s">
        <v>779</v>
      </c>
      <c r="N51" s="109" t="s">
        <v>779</v>
      </c>
      <c r="O51" s="109" t="s">
        <v>779</v>
      </c>
      <c r="P51" s="109" t="s">
        <v>779</v>
      </c>
    </row>
    <row r="52" spans="1:16" ht="15" customHeight="1" x14ac:dyDescent="0.25">
      <c r="A52" s="148" t="str">
        <f>'Proprietà Modello'!E47</f>
        <v>Fabbricato</v>
      </c>
      <c r="B52" s="106" t="s">
        <v>155</v>
      </c>
      <c r="C52" s="112" t="str">
        <f>'Proprietà Modello'!F47</f>
        <v>FabbricatoDatiEnergetici</v>
      </c>
      <c r="D52" s="113" t="str">
        <f>'Proprietà Modello'!G47</f>
        <v>FA_TER_EDEQ: Indice di prestazione termica utile acs</v>
      </c>
      <c r="E52" s="113" t="e">
        <f>'Proprietà Modello'!#REF!</f>
        <v>#REF!</v>
      </c>
      <c r="F52" s="113" t="str">
        <f>'Proprietà Modello'!H47</f>
        <v>IfcReal</v>
      </c>
      <c r="G52" s="160" t="str">
        <f>'Proprietà Modello'!I47</f>
        <v>kWh/m²</v>
      </c>
      <c r="H52" s="481"/>
      <c r="I52" s="109"/>
      <c r="J52" s="109" t="s">
        <v>779</v>
      </c>
      <c r="K52" s="109"/>
      <c r="L52" s="109" t="s">
        <v>779</v>
      </c>
      <c r="M52" s="109" t="s">
        <v>779</v>
      </c>
      <c r="N52" s="109" t="s">
        <v>779</v>
      </c>
      <c r="O52" s="109" t="s">
        <v>779</v>
      </c>
      <c r="P52" s="109" t="s">
        <v>779</v>
      </c>
    </row>
    <row r="53" spans="1:16" ht="15" customHeight="1" x14ac:dyDescent="0.25">
      <c r="A53" s="148" t="str">
        <f>'Proprietà Modello'!E48</f>
        <v>Fabbricato</v>
      </c>
      <c r="B53" s="106" t="s">
        <v>155</v>
      </c>
      <c r="C53" s="112" t="str">
        <f>'Proprietà Modello'!F48</f>
        <v>FabbricatoDatiEnergetici</v>
      </c>
      <c r="D53" s="113" t="str">
        <f>'Proprietà Modello'!G48</f>
        <v>FA_TER_EDEQ: Indice di prestazione termica utile raffrescamento</v>
      </c>
      <c r="E53" s="113" t="e">
        <f>'Proprietà Modello'!#REF!</f>
        <v>#REF!</v>
      </c>
      <c r="F53" s="113" t="str">
        <f>'Proprietà Modello'!H48</f>
        <v>IfcReal</v>
      </c>
      <c r="G53" s="160" t="str">
        <f>'Proprietà Modello'!I48</f>
        <v>kWh/m²</v>
      </c>
      <c r="H53" s="481"/>
      <c r="I53" s="109"/>
      <c r="J53" s="109" t="s">
        <v>779</v>
      </c>
      <c r="K53" s="109"/>
      <c r="L53" s="109" t="s">
        <v>779</v>
      </c>
      <c r="M53" s="109" t="s">
        <v>779</v>
      </c>
      <c r="N53" s="109" t="s">
        <v>779</v>
      </c>
      <c r="O53" s="109" t="s">
        <v>779</v>
      </c>
      <c r="P53" s="109" t="s">
        <v>779</v>
      </c>
    </row>
    <row r="54" spans="1:16" ht="15" customHeight="1" x14ac:dyDescent="0.25">
      <c r="A54" s="149" t="str">
        <f>'Proprietà Modello'!E49</f>
        <v>Fabbricato</v>
      </c>
      <c r="B54" s="106" t="s">
        <v>155</v>
      </c>
      <c r="C54" s="114" t="str">
        <f>'Proprietà Modello'!F49</f>
        <v>FabbricatoDatiEnergetici</v>
      </c>
      <c r="D54" s="115" t="str">
        <f>'Proprietà Modello'!G49</f>
        <v>FA_TER_EDEQ: Indice di prestazione termica utile riscaldamento</v>
      </c>
      <c r="E54" s="115" t="e">
        <f>'Proprietà Modello'!#REF!</f>
        <v>#REF!</v>
      </c>
      <c r="F54" s="115" t="str">
        <f>'Proprietà Modello'!H49</f>
        <v>IfcReal</v>
      </c>
      <c r="G54" s="161" t="str">
        <f>'Proprietà Modello'!I49</f>
        <v>kWh/m²</v>
      </c>
      <c r="H54" s="513"/>
      <c r="I54" s="510"/>
      <c r="J54" s="116"/>
      <c r="K54" s="116" t="s">
        <v>779</v>
      </c>
      <c r="L54" s="109" t="s">
        <v>779</v>
      </c>
      <c r="M54" s="109" t="s">
        <v>779</v>
      </c>
      <c r="N54" s="109" t="s">
        <v>779</v>
      </c>
      <c r="O54" s="109" t="s">
        <v>779</v>
      </c>
      <c r="P54" s="109" t="s">
        <v>779</v>
      </c>
    </row>
    <row r="55" spans="1:16" ht="15" customHeight="1" x14ac:dyDescent="0.25">
      <c r="A55" s="147" t="str">
        <f>'Proprietà Modello'!E50</f>
        <v>Fabbricato</v>
      </c>
      <c r="B55" s="106" t="s">
        <v>155</v>
      </c>
      <c r="C55" s="106" t="str">
        <f>'Proprietà Modello'!F50</f>
        <v>FabbricatoDatiEnergetici</v>
      </c>
      <c r="D55" s="107" t="str">
        <f>'Proprietà Modello'!G50</f>
        <v>PR_ACS: Efficienza globale stagionale</v>
      </c>
      <c r="E55" s="107" t="e">
        <f>'Proprietà Modello'!#REF!</f>
        <v>#REF!</v>
      </c>
      <c r="F55" s="107" t="str">
        <f>'Proprietà Modello'!H50</f>
        <v>IfcReal</v>
      </c>
      <c r="G55" s="159" t="str">
        <f>'Proprietà Modello'!I50</f>
        <v>ηW,tot</v>
      </c>
      <c r="H55" s="481"/>
      <c r="I55" s="121"/>
      <c r="J55" s="109"/>
      <c r="K55" s="121" t="s">
        <v>779</v>
      </c>
      <c r="L55" s="121" t="s">
        <v>779</v>
      </c>
      <c r="M55" s="121" t="s">
        <v>779</v>
      </c>
      <c r="N55" s="121" t="s">
        <v>779</v>
      </c>
      <c r="O55" s="121" t="s">
        <v>779</v>
      </c>
      <c r="P55" s="121" t="s">
        <v>779</v>
      </c>
    </row>
    <row r="56" spans="1:16" ht="15" customHeight="1" x14ac:dyDescent="0.25">
      <c r="A56" s="148" t="str">
        <f>'Proprietà Modello'!E51</f>
        <v>Fabbricato</v>
      </c>
      <c r="B56" s="106" t="s">
        <v>155</v>
      </c>
      <c r="C56" s="112" t="str">
        <f>'Proprietà Modello'!F51</f>
        <v>FabbricatoDatiEnergetici</v>
      </c>
      <c r="D56" s="113" t="str">
        <f>'Proprietà Modello'!G51</f>
        <v xml:space="preserve">PR_ACS: Indice di prestazione non rinnovabile	</v>
      </c>
      <c r="E56" s="113" t="e">
        <f>'Proprietà Modello'!#REF!</f>
        <v>#REF!</v>
      </c>
      <c r="F56" s="113" t="str">
        <f>'Proprietà Modello'!H51</f>
        <v>IfcReal</v>
      </c>
      <c r="G56" s="160" t="str">
        <f>'Proprietà Modello'!I51</f>
        <v>kWh/m²</v>
      </c>
      <c r="H56" s="481"/>
      <c r="I56" s="109"/>
      <c r="J56" s="109" t="s">
        <v>779</v>
      </c>
      <c r="K56" s="109"/>
      <c r="L56" s="109" t="s">
        <v>779</v>
      </c>
      <c r="M56" s="109" t="s">
        <v>779</v>
      </c>
      <c r="N56" s="109" t="s">
        <v>779</v>
      </c>
      <c r="O56" s="109" t="s">
        <v>779</v>
      </c>
      <c r="P56" s="109" t="s">
        <v>779</v>
      </c>
    </row>
    <row r="57" spans="1:16" ht="15" customHeight="1" x14ac:dyDescent="0.25">
      <c r="A57" s="148" t="str">
        <f>'Proprietà Modello'!E52</f>
        <v>Fabbricato</v>
      </c>
      <c r="B57" s="106" t="s">
        <v>155</v>
      </c>
      <c r="C57" s="112" t="str">
        <f>'Proprietà Modello'!F52</f>
        <v>FabbricatoDatiEnergetici</v>
      </c>
      <c r="D57" s="113" t="str">
        <f>'Proprietà Modello'!G52</f>
        <v>PR_ACS: Indice di prestazione rinnovabile</v>
      </c>
      <c r="E57" s="113" t="e">
        <f>'Proprietà Modello'!#REF!</f>
        <v>#REF!</v>
      </c>
      <c r="F57" s="113" t="str">
        <f>'Proprietà Modello'!H52</f>
        <v>IfcReal</v>
      </c>
      <c r="G57" s="160" t="str">
        <f>'Proprietà Modello'!I52</f>
        <v>kWh/m²</v>
      </c>
      <c r="H57" s="481"/>
      <c r="I57" s="109" t="s">
        <v>779</v>
      </c>
      <c r="J57" s="109"/>
      <c r="K57" s="109"/>
      <c r="L57" s="109" t="s">
        <v>779</v>
      </c>
      <c r="M57" s="109" t="s">
        <v>779</v>
      </c>
      <c r="N57" s="109" t="s">
        <v>779</v>
      </c>
      <c r="O57" s="109" t="s">
        <v>779</v>
      </c>
      <c r="P57" s="109" t="s">
        <v>779</v>
      </c>
    </row>
    <row r="58" spans="1:16" ht="15" customHeight="1" x14ac:dyDescent="0.25">
      <c r="A58" s="149" t="str">
        <f>'Proprietà Modello'!E53</f>
        <v>Fabbricato</v>
      </c>
      <c r="B58" s="106" t="s">
        <v>155</v>
      </c>
      <c r="C58" s="114" t="str">
        <f>'Proprietà Modello'!F53</f>
        <v>FabbricatoDatiEnergetici</v>
      </c>
      <c r="D58" s="115" t="str">
        <f>'Proprietà Modello'!G53</f>
        <v>PR_ACS: Indice di prestazione totale</v>
      </c>
      <c r="E58" s="115" t="e">
        <f>'Proprietà Modello'!#REF!</f>
        <v>#REF!</v>
      </c>
      <c r="F58" s="115" t="str">
        <f>'Proprietà Modello'!H53</f>
        <v>IfcReal</v>
      </c>
      <c r="G58" s="161" t="str">
        <f>'Proprietà Modello'!I53</f>
        <v>kWh/m²</v>
      </c>
      <c r="H58" s="513"/>
      <c r="I58" s="116" t="s">
        <v>779</v>
      </c>
      <c r="J58" s="116"/>
      <c r="K58" s="109"/>
      <c r="L58" s="109" t="s">
        <v>779</v>
      </c>
      <c r="M58" s="109" t="s">
        <v>779</v>
      </c>
      <c r="N58" s="109" t="s">
        <v>779</v>
      </c>
      <c r="O58" s="109" t="s">
        <v>779</v>
      </c>
      <c r="P58" s="109" t="s">
        <v>779</v>
      </c>
    </row>
    <row r="59" spans="1:16" ht="15" hidden="1" customHeight="1" x14ac:dyDescent="0.25">
      <c r="A59" s="147" t="str">
        <f>'Proprietà Modello'!E54</f>
        <v>Fabbricato</v>
      </c>
      <c r="B59" s="106" t="s">
        <v>155</v>
      </c>
      <c r="C59" s="106" t="str">
        <f>'Proprietà Modello'!F54</f>
        <v>FabbricatoDatiEnergetici</v>
      </c>
      <c r="D59" s="107" t="str">
        <f>'Proprietà Modello'!G54</f>
        <v>PR_ACS: Quota rinnovabile</v>
      </c>
      <c r="E59" s="107" t="e">
        <f>'Proprietà Modello'!#REF!</f>
        <v>#REF!</v>
      </c>
      <c r="F59" s="107" t="str">
        <f>'Proprietà Modello'!H54</f>
        <v>IfcReal</v>
      </c>
      <c r="G59" s="159" t="str">
        <f>'Proprietà Modello'!I54</f>
        <v>QR,W</v>
      </c>
      <c r="H59" s="481"/>
      <c r="I59" s="121" t="s">
        <v>779</v>
      </c>
      <c r="J59" s="121"/>
      <c r="K59" s="121"/>
      <c r="L59" s="121"/>
      <c r="M59" s="123"/>
      <c r="N59" s="120"/>
      <c r="O59" s="120" t="s">
        <v>779</v>
      </c>
      <c r="P59" s="121"/>
    </row>
    <row r="60" spans="1:16" ht="15" hidden="1" customHeight="1" x14ac:dyDescent="0.25">
      <c r="A60" s="149" t="str">
        <f>'Proprietà Modello'!E55</f>
        <v>Fabbricato</v>
      </c>
      <c r="B60" s="106" t="s">
        <v>155</v>
      </c>
      <c r="C60" s="114" t="str">
        <f>'Proprietà Modello'!F55</f>
        <v>FabbricatoDatiEnergetici</v>
      </c>
      <c r="D60" s="115" t="str">
        <f>'Proprietà Modello'!G55</f>
        <v>PR_ACS_EDEQ: Efficienza globale stagionale</v>
      </c>
      <c r="E60" s="115" t="e">
        <f>'Proprietà Modello'!#REF!</f>
        <v>#REF!</v>
      </c>
      <c r="F60" s="115" t="str">
        <f>'Proprietà Modello'!H55</f>
        <v>IfcReal</v>
      </c>
      <c r="G60" s="161" t="str">
        <f>'Proprietà Modello'!I55</f>
        <v>ηW,tot</v>
      </c>
      <c r="H60" s="513"/>
      <c r="I60" s="116" t="s">
        <v>779</v>
      </c>
      <c r="J60" s="116"/>
      <c r="K60" s="116"/>
      <c r="L60" s="116"/>
      <c r="M60" s="119"/>
      <c r="N60" s="118"/>
      <c r="O60" s="118" t="s">
        <v>779</v>
      </c>
      <c r="P60" s="116"/>
    </row>
    <row r="61" spans="1:16" hidden="1" x14ac:dyDescent="0.25">
      <c r="A61" s="147" t="str">
        <f>'Proprietà Modello'!E56</f>
        <v>Fabbricato</v>
      </c>
      <c r="B61" s="106" t="s">
        <v>155</v>
      </c>
      <c r="C61" s="106" t="str">
        <f>'Proprietà Modello'!F56</f>
        <v>FabbricatoDatiEnergetici</v>
      </c>
      <c r="D61" s="156" t="str">
        <f>'Proprietà Modello'!G56</f>
        <v>PR_ACS_EDEQ: Indice di prestazione non rinnovabile</v>
      </c>
      <c r="E61" s="152"/>
      <c r="F61" s="147" t="str">
        <f>'Proprietà Modello'!H56</f>
        <v>IfcReal</v>
      </c>
      <c r="G61" s="159" t="str">
        <f>'Proprietà Modello'!I56</f>
        <v>kWh/m²</v>
      </c>
      <c r="H61" s="481"/>
      <c r="I61" s="109"/>
      <c r="J61" s="109"/>
      <c r="K61" s="109"/>
      <c r="L61" s="121"/>
      <c r="M61" s="123"/>
      <c r="N61" s="120"/>
      <c r="O61" s="120"/>
      <c r="P61" s="121"/>
    </row>
    <row r="62" spans="1:16" hidden="1" x14ac:dyDescent="0.25">
      <c r="A62" s="148" t="str">
        <f>'Proprietà Modello'!E57</f>
        <v>Fabbricato</v>
      </c>
      <c r="B62" s="106" t="s">
        <v>155</v>
      </c>
      <c r="C62" s="112" t="str">
        <f>'Proprietà Modello'!F57</f>
        <v>FabbricatoDatiEnergetici</v>
      </c>
      <c r="D62" s="157" t="str">
        <f>'Proprietà Modello'!G57</f>
        <v>PR_ACS_EDEQ: Indice di prestazione rinnovabile</v>
      </c>
      <c r="E62" s="153"/>
      <c r="F62" s="148" t="str">
        <f>'Proprietà Modello'!H57</f>
        <v>IfcReal</v>
      </c>
      <c r="G62" s="160" t="str">
        <f>'Proprietà Modello'!I57</f>
        <v>kWh/m²</v>
      </c>
      <c r="H62" s="109"/>
      <c r="I62" s="109"/>
      <c r="J62" s="109"/>
      <c r="K62" s="108"/>
      <c r="L62" s="109"/>
      <c r="M62" s="111"/>
      <c r="N62" s="108"/>
      <c r="O62" s="108"/>
      <c r="P62" s="109"/>
    </row>
    <row r="63" spans="1:16" hidden="1" x14ac:dyDescent="0.25">
      <c r="A63" s="148" t="str">
        <f>'Proprietà Modello'!E58</f>
        <v>Fabbricato</v>
      </c>
      <c r="B63" s="106" t="s">
        <v>155</v>
      </c>
      <c r="C63" s="112" t="str">
        <f>'Proprietà Modello'!F58</f>
        <v>FabbricatoDatiEnergetici</v>
      </c>
      <c r="D63" s="157" t="str">
        <f>'Proprietà Modello'!G58</f>
        <v>PR_ACS_EDEQ: Indice di prestazione totale</v>
      </c>
      <c r="E63" s="153"/>
      <c r="F63" s="148" t="str">
        <f>'Proprietà Modello'!H58</f>
        <v>IfcReal</v>
      </c>
      <c r="G63" s="160" t="str">
        <f>'Proprietà Modello'!I58</f>
        <v>kWh/m²</v>
      </c>
      <c r="H63" s="109"/>
      <c r="I63" s="109"/>
      <c r="J63" s="109"/>
      <c r="K63" s="108"/>
      <c r="L63" s="109"/>
      <c r="M63" s="111"/>
      <c r="N63" s="108"/>
      <c r="O63" s="108"/>
      <c r="P63" s="109"/>
    </row>
    <row r="64" spans="1:16" hidden="1" x14ac:dyDescent="0.25">
      <c r="A64" s="148" t="str">
        <f>'Proprietà Modello'!E59</f>
        <v>Fabbricato</v>
      </c>
      <c r="B64" s="106" t="s">
        <v>155</v>
      </c>
      <c r="C64" s="112" t="str">
        <f>'Proprietà Modello'!F59</f>
        <v>FabbricatoDatiEnergetici</v>
      </c>
      <c r="D64" s="157" t="str">
        <f>'Proprietà Modello'!G59</f>
        <v>PR_ACS_EDEQ: Quota rinnovabile</v>
      </c>
      <c r="E64" s="153"/>
      <c r="F64" s="148" t="str">
        <f>'Proprietà Modello'!H59</f>
        <v>IfcReal</v>
      </c>
      <c r="G64" s="160" t="str">
        <f>'Proprietà Modello'!I59</f>
        <v>QR,W</v>
      </c>
      <c r="H64" s="109"/>
      <c r="I64" s="109"/>
      <c r="J64" s="109"/>
      <c r="K64" s="108"/>
      <c r="L64" s="109"/>
      <c r="M64" s="111"/>
      <c r="N64" s="108"/>
      <c r="O64" s="108"/>
      <c r="P64" s="109"/>
    </row>
    <row r="65" spans="1:16" hidden="1" x14ac:dyDescent="0.25">
      <c r="A65" s="148" t="str">
        <f>'Proprietà Modello'!E60</f>
        <v>Fabbricato</v>
      </c>
      <c r="B65" s="106" t="s">
        <v>155</v>
      </c>
      <c r="C65" s="112" t="str">
        <f>'Proprietà Modello'!F60</f>
        <v>FabbricatoDatiQualitativi</v>
      </c>
      <c r="D65" s="157" t="str">
        <f>'Proprietà Modello'!G60</f>
        <v>AccessibilitaDisabili</v>
      </c>
      <c r="E65" s="153"/>
      <c r="F65" s="148" t="str">
        <f>'Proprietà Modello'!H60</f>
        <v>IfcBoolean</v>
      </c>
      <c r="G65" s="160" t="str">
        <f>'Proprietà Modello'!I60</f>
        <v>N.A.</v>
      </c>
      <c r="H65" s="109"/>
      <c r="I65" s="109"/>
      <c r="J65" s="109"/>
      <c r="K65" s="108"/>
      <c r="L65" s="109"/>
      <c r="M65" s="111"/>
      <c r="N65" s="108"/>
      <c r="O65" s="108"/>
      <c r="P65" s="109"/>
    </row>
    <row r="66" spans="1:16" hidden="1" x14ac:dyDescent="0.25">
      <c r="A66" s="148" t="str">
        <f>'Proprietà Modello'!E61</f>
        <v>Fabbricato</v>
      </c>
      <c r="B66" s="106" t="s">
        <v>155</v>
      </c>
      <c r="C66" s="112" t="str">
        <f>'Proprietà Modello'!F61</f>
        <v>FabbricatoDatiQualitativi</v>
      </c>
      <c r="D66" s="157" t="str">
        <f>'Proprietà Modello'!G61</f>
        <v>AnnoProgettazione</v>
      </c>
      <c r="E66" s="153"/>
      <c r="F66" s="148" t="str">
        <f>'Proprietà Modello'!H61</f>
        <v>IfcInteger</v>
      </c>
      <c r="G66" s="160" t="str">
        <f>'Proprietà Modello'!I61</f>
        <v>N.A.</v>
      </c>
      <c r="H66" s="108"/>
      <c r="I66" s="109"/>
      <c r="J66" s="110"/>
      <c r="K66" s="108"/>
      <c r="L66" s="109"/>
      <c r="M66" s="111"/>
      <c r="N66" s="108"/>
      <c r="O66" s="108"/>
      <c r="P66" s="109"/>
    </row>
    <row r="67" spans="1:16" hidden="1" x14ac:dyDescent="0.25">
      <c r="A67" s="148" t="str">
        <f>'Proprietà Modello'!E62</f>
        <v>Fabbricato</v>
      </c>
      <c r="B67" s="106" t="s">
        <v>155</v>
      </c>
      <c r="C67" s="112" t="str">
        <f>'Proprietà Modello'!F62</f>
        <v>FabbricatoDatiQualitativi</v>
      </c>
      <c r="D67" s="157" t="str">
        <f>'Proprietà Modello'!G62</f>
        <v>AnnoRealizzazione</v>
      </c>
      <c r="E67" s="153"/>
      <c r="F67" s="148" t="str">
        <f>'Proprietà Modello'!H62</f>
        <v>IfcInteger</v>
      </c>
      <c r="G67" s="160" t="str">
        <f>'Proprietà Modello'!I62</f>
        <v>N.A.</v>
      </c>
      <c r="H67" s="108"/>
      <c r="I67" s="109"/>
      <c r="J67" s="110"/>
      <c r="K67" s="108"/>
      <c r="L67" s="109"/>
      <c r="M67" s="111"/>
      <c r="N67" s="108"/>
      <c r="O67" s="108"/>
      <c r="P67" s="109"/>
    </row>
    <row r="68" spans="1:16" hidden="1" x14ac:dyDescent="0.25">
      <c r="A68" s="148" t="str">
        <f>'Proprietà Modello'!E63</f>
        <v>Fabbricato</v>
      </c>
      <c r="B68" s="106" t="s">
        <v>155</v>
      </c>
      <c r="C68" s="112" t="str">
        <f>'Proprietà Modello'!F63</f>
        <v>FabbricatoDatiQualitativi</v>
      </c>
      <c r="D68" s="157" t="str">
        <f>'Proprietà Modello'!G63</f>
        <v>AttualmenteUtilizzato</v>
      </c>
      <c r="E68" s="153"/>
      <c r="F68" s="148" t="str">
        <f>'Proprietà Modello'!H63</f>
        <v>IfcBoolean</v>
      </c>
      <c r="G68" s="160" t="str">
        <f>'Proprietà Modello'!I63</f>
        <v>N.A.</v>
      </c>
      <c r="H68" s="108"/>
      <c r="I68" s="109"/>
      <c r="J68" s="110"/>
      <c r="K68" s="108"/>
      <c r="L68" s="109"/>
      <c r="M68" s="111"/>
      <c r="N68" s="108"/>
      <c r="O68" s="108"/>
      <c r="P68" s="109"/>
    </row>
    <row r="69" spans="1:16" hidden="1" x14ac:dyDescent="0.25">
      <c r="A69" s="148" t="str">
        <f>'Proprietà Modello'!E64</f>
        <v>Fabbricato</v>
      </c>
      <c r="B69" s="106" t="s">
        <v>155</v>
      </c>
      <c r="C69" s="112" t="str">
        <f>'Proprietà Modello'!F64</f>
        <v>FabbricatoDatiQualitativi</v>
      </c>
      <c r="D69" s="157" t="str">
        <f>'Proprietà Modello'!G64</f>
        <v>ImmobileCieloTerra</v>
      </c>
      <c r="E69" s="153"/>
      <c r="F69" s="148" t="str">
        <f>'Proprietà Modello'!H64</f>
        <v>IfcBoolean</v>
      </c>
      <c r="G69" s="160" t="str">
        <f>'Proprietà Modello'!I64</f>
        <v>N.A.</v>
      </c>
      <c r="H69" s="108"/>
      <c r="I69" s="109"/>
      <c r="J69" s="110"/>
      <c r="K69" s="108"/>
      <c r="L69" s="109"/>
      <c r="M69" s="111"/>
      <c r="N69" s="108"/>
      <c r="O69" s="108"/>
      <c r="P69" s="109"/>
    </row>
    <row r="70" spans="1:16" hidden="1" x14ac:dyDescent="0.25">
      <c r="A70" s="148" t="str">
        <f>'Proprietà Modello'!E65</f>
        <v>Fabbricato</v>
      </c>
      <c r="B70" s="106" t="s">
        <v>155</v>
      </c>
      <c r="C70" s="112" t="str">
        <f>'Proprietà Modello'!F65</f>
        <v>FabbricatoDatiQualitativi</v>
      </c>
      <c r="D70" s="157" t="str">
        <f>'Proprietà Modello'!G65</f>
        <v>PianiFuoriTerra</v>
      </c>
      <c r="E70" s="153"/>
      <c r="F70" s="148" t="str">
        <f>'Proprietà Modello'!H65</f>
        <v>IfcInteger</v>
      </c>
      <c r="G70" s="160" t="str">
        <f>'Proprietà Modello'!I65</f>
        <v>N.A.</v>
      </c>
      <c r="H70" s="108"/>
      <c r="I70" s="109"/>
      <c r="J70" s="110"/>
      <c r="K70" s="108"/>
      <c r="L70" s="109"/>
      <c r="M70" s="111"/>
      <c r="N70" s="108"/>
      <c r="O70" s="108"/>
      <c r="P70" s="109"/>
    </row>
    <row r="71" spans="1:16" hidden="1" x14ac:dyDescent="0.25">
      <c r="A71" s="148" t="str">
        <f>'Proprietà Modello'!E66</f>
        <v>Fabbricato</v>
      </c>
      <c r="B71" s="106" t="s">
        <v>155</v>
      </c>
      <c r="C71" s="112" t="str">
        <f>'Proprietà Modello'!F66</f>
        <v>FabbricatoDatiQualitativi</v>
      </c>
      <c r="D71" s="157" t="str">
        <f>'Proprietà Modello'!G66</f>
        <v>PianiInterrati</v>
      </c>
      <c r="E71" s="153"/>
      <c r="F71" s="148" t="str">
        <f>'Proprietà Modello'!H66</f>
        <v>IfcInteger</v>
      </c>
      <c r="G71" s="160" t="str">
        <f>'Proprietà Modello'!I66</f>
        <v>N.A.</v>
      </c>
      <c r="H71" s="108"/>
      <c r="I71" s="109"/>
      <c r="J71" s="110"/>
      <c r="K71" s="108"/>
      <c r="L71" s="109"/>
      <c r="M71" s="111"/>
      <c r="N71" s="108"/>
      <c r="O71" s="108"/>
      <c r="P71" s="109"/>
    </row>
    <row r="72" spans="1:16" hidden="1" x14ac:dyDescent="0.25">
      <c r="A72" s="148" t="str">
        <f>'Proprietà Modello'!E67</f>
        <v>Fabbricato</v>
      </c>
      <c r="B72" s="106" t="s">
        <v>155</v>
      </c>
      <c r="C72" s="112" t="str">
        <f>'Proprietà Modello'!F67</f>
        <v>FabbricatoDatiQualitativi</v>
      </c>
      <c r="D72" s="157" t="str">
        <f>'Proprietà Modello'!G67</f>
        <v>PianiTotali</v>
      </c>
      <c r="E72" s="153"/>
      <c r="F72" s="148" t="str">
        <f>'Proprietà Modello'!H67</f>
        <v>IfcInteger</v>
      </c>
      <c r="G72" s="160" t="str">
        <f>'Proprietà Modello'!I67</f>
        <v>N.A.</v>
      </c>
      <c r="H72" s="108"/>
      <c r="I72" s="109"/>
      <c r="J72" s="110"/>
      <c r="K72" s="108"/>
      <c r="L72" s="109"/>
      <c r="M72" s="111"/>
      <c r="N72" s="108"/>
      <c r="O72" s="108"/>
      <c r="P72" s="109"/>
    </row>
    <row r="73" spans="1:16" hidden="1" x14ac:dyDescent="0.25">
      <c r="A73" s="148" t="str">
        <f>'Proprietà Modello'!E68</f>
        <v>Fabbricato</v>
      </c>
      <c r="B73" s="106" t="s">
        <v>155</v>
      </c>
      <c r="C73" s="112" t="str">
        <f>'Proprietà Modello'!F68</f>
        <v>FabbricatoDatiQualitativi</v>
      </c>
      <c r="D73" s="157" t="str">
        <f>'Proprietà Modello'!G68</f>
        <v>TipologiaEdilizia</v>
      </c>
      <c r="E73" s="153"/>
      <c r="F73" s="148" t="str">
        <f>'Proprietà Modello'!H68</f>
        <v>IfcText</v>
      </c>
      <c r="G73" s="160" t="str">
        <f>'Proprietà Modello'!I68</f>
        <v>N.A.</v>
      </c>
      <c r="H73" s="108"/>
      <c r="I73" s="109"/>
      <c r="J73" s="110"/>
      <c r="K73" s="108"/>
      <c r="L73" s="109"/>
      <c r="M73" s="111"/>
      <c r="N73" s="108"/>
      <c r="O73" s="108"/>
      <c r="P73" s="109"/>
    </row>
    <row r="74" spans="1:16" hidden="1" x14ac:dyDescent="0.25">
      <c r="A74" s="148" t="str">
        <f>'Proprietà Modello'!E69</f>
        <v>Fabbricato</v>
      </c>
      <c r="B74" s="106" t="s">
        <v>155</v>
      </c>
      <c r="C74" s="112" t="str">
        <f>'Proprietà Modello'!F69</f>
        <v>FabbricatoDatiQuantitativi</v>
      </c>
      <c r="D74" s="157" t="str">
        <f>'Proprietà Modello'!G69</f>
        <v>SupCalpestabile</v>
      </c>
      <c r="E74" s="153"/>
      <c r="F74" s="148" t="str">
        <f>'Proprietà Modello'!H69</f>
        <v>IfcReal</v>
      </c>
      <c r="G74" s="160" t="str">
        <f>'Proprietà Modello'!I69</f>
        <v>m2</v>
      </c>
      <c r="H74" s="108"/>
      <c r="I74" s="109"/>
      <c r="J74" s="110"/>
      <c r="K74" s="108"/>
      <c r="L74" s="109"/>
      <c r="M74" s="111"/>
      <c r="N74" s="108"/>
      <c r="O74" s="108"/>
      <c r="P74" s="109"/>
    </row>
    <row r="75" spans="1:16" hidden="1" x14ac:dyDescent="0.25">
      <c r="A75" s="148" t="str">
        <f>'Proprietà Modello'!E70</f>
        <v>Fabbricato</v>
      </c>
      <c r="B75" s="106" t="s">
        <v>155</v>
      </c>
      <c r="C75" s="112" t="str">
        <f>'Proprietà Modello'!F70</f>
        <v>FabbricatoDatiQuantitativi</v>
      </c>
      <c r="D75" s="157" t="str">
        <f>'Proprietà Modello'!G70</f>
        <v>SupCoperta</v>
      </c>
      <c r="E75" s="153"/>
      <c r="F75" s="148" t="str">
        <f>'Proprietà Modello'!H70</f>
        <v>IfcReal</v>
      </c>
      <c r="G75" s="160" t="str">
        <f>'Proprietà Modello'!I70</f>
        <v>m2</v>
      </c>
      <c r="H75" s="108"/>
      <c r="I75" s="109"/>
      <c r="J75" s="110"/>
      <c r="K75" s="108"/>
      <c r="L75" s="109"/>
      <c r="M75" s="111"/>
      <c r="N75" s="108"/>
      <c r="O75" s="108"/>
      <c r="P75" s="109"/>
    </row>
    <row r="76" spans="1:16" hidden="1" x14ac:dyDescent="0.25">
      <c r="A76" s="148" t="str">
        <f>'Proprietà Modello'!E71</f>
        <v>Fabbricato</v>
      </c>
      <c r="B76" s="106" t="s">
        <v>155</v>
      </c>
      <c r="C76" s="112" t="str">
        <f>'Proprietà Modello'!F71</f>
        <v>FabbricatoDatiQuantitativi</v>
      </c>
      <c r="D76" s="157" t="str">
        <f>'Proprietà Modello'!G71</f>
        <v>SupLorda</v>
      </c>
      <c r="E76" s="153"/>
      <c r="F76" s="148" t="str">
        <f>'Proprietà Modello'!H71</f>
        <v>IfcReal</v>
      </c>
      <c r="G76" s="160" t="str">
        <f>'Proprietà Modello'!I71</f>
        <v>m2</v>
      </c>
      <c r="H76" s="108"/>
      <c r="I76" s="109"/>
      <c r="J76" s="110"/>
      <c r="K76" s="108"/>
      <c r="L76" s="109"/>
      <c r="M76" s="111"/>
      <c r="N76" s="108"/>
      <c r="O76" s="108"/>
      <c r="P76" s="109"/>
    </row>
    <row r="77" spans="1:16" hidden="1" x14ac:dyDescent="0.25">
      <c r="A77" s="148" t="str">
        <f>'Proprietà Modello'!E72</f>
        <v>Fabbricato</v>
      </c>
      <c r="B77" s="106" t="s">
        <v>155</v>
      </c>
      <c r="C77" s="112" t="str">
        <f>'Proprietà Modello'!F72</f>
        <v>FabbricatoDatiQuantitativi</v>
      </c>
      <c r="D77" s="157" t="str">
        <f>'Proprietà Modello'!G72</f>
        <v>SupRiscaldata</v>
      </c>
      <c r="E77" s="153"/>
      <c r="F77" s="148" t="str">
        <f>'Proprietà Modello'!H72</f>
        <v>IfcReal</v>
      </c>
      <c r="G77" s="160" t="str">
        <f>'Proprietà Modello'!I72</f>
        <v>m2</v>
      </c>
      <c r="H77" s="108"/>
      <c r="I77" s="109"/>
      <c r="J77" s="110"/>
      <c r="K77" s="108"/>
      <c r="L77" s="109"/>
      <c r="M77" s="111"/>
      <c r="N77" s="108"/>
      <c r="O77" s="108"/>
      <c r="P77" s="109"/>
    </row>
    <row r="78" spans="1:16" hidden="1" x14ac:dyDescent="0.25">
      <c r="A78" s="148" t="str">
        <f>'Proprietà Modello'!E73</f>
        <v>Fabbricato</v>
      </c>
      <c r="B78" s="106" t="s">
        <v>155</v>
      </c>
      <c r="C78" s="112" t="str">
        <f>'Proprietà Modello'!F73</f>
        <v>FabbricatoDatiQuantitativi</v>
      </c>
      <c r="D78" s="157" t="str">
        <f>'Proprietà Modello'!G73</f>
        <v>SupScoperta</v>
      </c>
      <c r="E78" s="153"/>
      <c r="F78" s="148" t="str">
        <f>'Proprietà Modello'!H73</f>
        <v>IfcReal</v>
      </c>
      <c r="G78" s="160" t="str">
        <f>'Proprietà Modello'!I73</f>
        <v>m2</v>
      </c>
      <c r="H78" s="108"/>
      <c r="I78" s="109"/>
      <c r="J78" s="110"/>
      <c r="K78" s="108"/>
      <c r="L78" s="109"/>
      <c r="M78" s="111"/>
      <c r="N78" s="108"/>
      <c r="O78" s="108"/>
      <c r="P78" s="109"/>
    </row>
    <row r="79" spans="1:16" hidden="1" x14ac:dyDescent="0.25">
      <c r="A79" s="148" t="str">
        <f>'Proprietà Modello'!E74</f>
        <v>Fabbricato</v>
      </c>
      <c r="B79" s="106" t="s">
        <v>155</v>
      </c>
      <c r="C79" s="112" t="str">
        <f>'Proprietà Modello'!F74</f>
        <v>FabbricatoDatiQuantitativi</v>
      </c>
      <c r="D79" s="157" t="str">
        <f>'Proprietà Modello'!G74</f>
        <v>VolumeLordo</v>
      </c>
      <c r="E79" s="153"/>
      <c r="F79" s="148" t="str">
        <f>'Proprietà Modello'!H74</f>
        <v>IfcReal</v>
      </c>
      <c r="G79" s="160" t="str">
        <f>'Proprietà Modello'!I74</f>
        <v>m3</v>
      </c>
      <c r="H79" s="108"/>
      <c r="I79" s="109"/>
      <c r="J79" s="110"/>
      <c r="K79" s="108"/>
      <c r="L79" s="109"/>
      <c r="M79" s="111"/>
      <c r="N79" s="108"/>
      <c r="O79" s="108"/>
      <c r="P79" s="109"/>
    </row>
    <row r="80" spans="1:16" hidden="1" x14ac:dyDescent="0.25">
      <c r="A80" s="148" t="str">
        <f>'Proprietà Modello'!E75</f>
        <v>Fabbricato</v>
      </c>
      <c r="B80" s="106" t="s">
        <v>155</v>
      </c>
      <c r="C80" s="112" t="str">
        <f>'Proprietà Modello'!F75</f>
        <v>FabbricatoDatiQuantitativi</v>
      </c>
      <c r="D80" s="157" t="str">
        <f>'Proprietà Modello'!G75</f>
        <v>VolumeNetto</v>
      </c>
      <c r="E80" s="153"/>
      <c r="F80" s="148" t="str">
        <f>'Proprietà Modello'!H75</f>
        <v>IfcReal</v>
      </c>
      <c r="G80" s="160" t="str">
        <f>'Proprietà Modello'!I75</f>
        <v>m3</v>
      </c>
      <c r="H80" s="108"/>
      <c r="I80" s="109"/>
      <c r="J80" s="110"/>
      <c r="K80" s="108"/>
      <c r="L80" s="109"/>
      <c r="M80" s="111"/>
      <c r="N80" s="108"/>
      <c r="O80" s="108"/>
      <c r="P80" s="109"/>
    </row>
    <row r="81" spans="1:16" hidden="1" x14ac:dyDescent="0.25">
      <c r="A81" s="148" t="str">
        <f>'Proprietà Modello'!E76</f>
        <v>Fabbricato</v>
      </c>
      <c r="B81" s="106" t="s">
        <v>155</v>
      </c>
      <c r="C81" s="112" t="str">
        <f>'Proprietà Modello'!F76</f>
        <v>FabbricatoDatiQuantitativi</v>
      </c>
      <c r="D81" s="157" t="str">
        <f>'Proprietà Modello'!G76</f>
        <v>VolumeRiscaldato</v>
      </c>
      <c r="E81" s="153"/>
      <c r="F81" s="148" t="str">
        <f>'Proprietà Modello'!H76</f>
        <v>IfcReal</v>
      </c>
      <c r="G81" s="160" t="str">
        <f>'Proprietà Modello'!I76</f>
        <v>m3</v>
      </c>
      <c r="H81" s="108"/>
      <c r="I81" s="109"/>
      <c r="J81" s="110"/>
      <c r="K81" s="108"/>
      <c r="L81" s="109"/>
      <c r="M81" s="111"/>
      <c r="N81" s="108"/>
      <c r="O81" s="108"/>
      <c r="P81" s="109"/>
    </row>
    <row r="82" spans="1:16" hidden="1" x14ac:dyDescent="0.25">
      <c r="A82" s="148" t="str">
        <f>'Proprietà Modello'!E77</f>
        <v>Fabbricato</v>
      </c>
      <c r="B82" s="106" t="s">
        <v>155</v>
      </c>
      <c r="C82" s="112" t="str">
        <f>'Proprietà Modello'!F77</f>
        <v>FabbricatoDatiStrutturali</v>
      </c>
      <c r="D82" s="157" t="str">
        <f>'Proprietà Modello'!G77</f>
        <v>ClasseDiRischioSismico</v>
      </c>
      <c r="E82" s="153"/>
      <c r="F82" s="148" t="str">
        <f>'Proprietà Modello'!H77</f>
        <v>IfcReal</v>
      </c>
      <c r="G82" s="160" t="str">
        <f>'Proprietà Modello'!I77</f>
        <v>N.A.</v>
      </c>
      <c r="H82" s="108"/>
      <c r="I82" s="109"/>
      <c r="J82" s="110"/>
      <c r="K82" s="108"/>
      <c r="L82" s="109"/>
      <c r="M82" s="111"/>
      <c r="N82" s="108"/>
      <c r="O82" s="108"/>
      <c r="P82" s="109"/>
    </row>
    <row r="83" spans="1:16" hidden="1" x14ac:dyDescent="0.25">
      <c r="A83" s="148" t="str">
        <f>'Proprietà Modello'!E78</f>
        <v>Fabbricato</v>
      </c>
      <c r="B83" s="106" t="s">
        <v>155</v>
      </c>
      <c r="C83" s="112" t="str">
        <f>'Proprietà Modello'!F78</f>
        <v>FabbricatoDatiStrutturali</v>
      </c>
      <c r="D83" s="157" t="str">
        <f>'Proprietà Modello'!G78</f>
        <v>TecnologiaCostruttiva</v>
      </c>
      <c r="E83" s="153"/>
      <c r="F83" s="148" t="str">
        <f>'Proprietà Modello'!H78</f>
        <v>IfcText</v>
      </c>
      <c r="G83" s="160" t="str">
        <f>'Proprietà Modello'!I78</f>
        <v>N.A.</v>
      </c>
      <c r="H83" s="108"/>
      <c r="I83" s="109"/>
      <c r="J83" s="110"/>
      <c r="K83" s="108"/>
      <c r="L83" s="109"/>
      <c r="M83" s="111"/>
      <c r="N83" s="108"/>
      <c r="O83" s="108"/>
      <c r="P83" s="109"/>
    </row>
    <row r="84" spans="1:16" hidden="1" x14ac:dyDescent="0.25">
      <c r="A84" s="148" t="str">
        <f>'Proprietà Modello'!E79</f>
        <v>Fabbricato</v>
      </c>
      <c r="B84" s="106" t="s">
        <v>155</v>
      </c>
      <c r="C84" s="112" t="str">
        <f>'Proprietà Modello'!F79</f>
        <v>FabbricatoDatiStrutturali</v>
      </c>
      <c r="D84" s="157" t="str">
        <f>'Proprietà Modello'!G79</f>
        <v>TipologiaFondazioni</v>
      </c>
      <c r="E84" s="153"/>
      <c r="F84" s="148" t="str">
        <f>'Proprietà Modello'!H79</f>
        <v>IfcText</v>
      </c>
      <c r="G84" s="160" t="str">
        <f>'Proprietà Modello'!I79</f>
        <v>N.A.</v>
      </c>
      <c r="H84" s="108"/>
      <c r="I84" s="109"/>
      <c r="J84" s="110"/>
      <c r="K84" s="108"/>
      <c r="L84" s="109"/>
      <c r="M84" s="111"/>
      <c r="N84" s="108"/>
      <c r="O84" s="108"/>
      <c r="P84" s="109"/>
    </row>
    <row r="85" spans="1:16" hidden="1" x14ac:dyDescent="0.25">
      <c r="A85" s="148" t="str">
        <f>'Proprietà Modello'!E80</f>
        <v>Fabbricato</v>
      </c>
      <c r="B85" s="106" t="s">
        <v>155</v>
      </c>
      <c r="C85" s="112" t="str">
        <f>'Proprietà Modello'!F80</f>
        <v>FabbricatoDatiStrutturali</v>
      </c>
      <c r="D85" s="157" t="str">
        <f>'Proprietà Modello'!G80</f>
        <v>TipologiaStrutturale</v>
      </c>
      <c r="E85" s="153"/>
      <c r="F85" s="148" t="str">
        <f>'Proprietà Modello'!H80</f>
        <v>IfcText</v>
      </c>
      <c r="G85" s="160" t="str">
        <f>'Proprietà Modello'!I80</f>
        <v>N.A.</v>
      </c>
      <c r="H85" s="108"/>
      <c r="I85" s="109"/>
      <c r="J85" s="110"/>
      <c r="K85" s="108"/>
      <c r="L85" s="109"/>
      <c r="M85" s="111"/>
      <c r="N85" s="108"/>
      <c r="O85" s="108"/>
      <c r="P85" s="109"/>
    </row>
    <row r="86" spans="1:16" hidden="1" x14ac:dyDescent="0.25">
      <c r="A86" s="148" t="str">
        <f>'Proprietà Modello'!E81</f>
        <v>Fabbricato</v>
      </c>
      <c r="B86" s="106" t="s">
        <v>155</v>
      </c>
      <c r="C86" s="112" t="str">
        <f>'Proprietà Modello'!F81</f>
        <v>FabbricatoDocumenti</v>
      </c>
      <c r="D86" s="157" t="str">
        <f>'Proprietà Modello'!G81</f>
        <v>EsitiProveLab</v>
      </c>
      <c r="E86" s="153"/>
      <c r="F86" s="148" t="str">
        <f>'Proprietà Modello'!H81</f>
        <v>IfcText</v>
      </c>
      <c r="G86" s="160" t="str">
        <f>'Proprietà Modello'!I81</f>
        <v>N.A.</v>
      </c>
      <c r="H86" s="108"/>
      <c r="I86" s="109"/>
      <c r="J86" s="110"/>
      <c r="K86" s="108"/>
      <c r="L86" s="109"/>
      <c r="M86" s="111"/>
      <c r="N86" s="108"/>
      <c r="O86" s="108"/>
      <c r="P86" s="109"/>
    </row>
    <row r="87" spans="1:16" hidden="1" x14ac:dyDescent="0.25">
      <c r="A87" s="148" t="str">
        <f>'Proprietà Modello'!E82</f>
        <v>Fabbricato</v>
      </c>
      <c r="B87" s="106" t="s">
        <v>155</v>
      </c>
      <c r="C87" s="112" t="str">
        <f>'Proprietà Modello'!F82</f>
        <v>FabbricatoDocumenti</v>
      </c>
      <c r="D87" s="157" t="str">
        <f>'Proprietà Modello'!G82</f>
        <v>EsitiProveSitu</v>
      </c>
      <c r="E87" s="153"/>
      <c r="F87" s="148" t="str">
        <f>'Proprietà Modello'!H82</f>
        <v>IfcText</v>
      </c>
      <c r="G87" s="160" t="str">
        <f>'Proprietà Modello'!I82</f>
        <v>N.A.</v>
      </c>
      <c r="H87" s="108"/>
      <c r="I87" s="109"/>
      <c r="J87" s="110"/>
      <c r="K87" s="108"/>
      <c r="L87" s="109"/>
      <c r="M87" s="111"/>
      <c r="N87" s="108"/>
      <c r="O87" s="108"/>
      <c r="P87" s="109"/>
    </row>
    <row r="88" spans="1:16" hidden="1" x14ac:dyDescent="0.25">
      <c r="A88" s="148" t="str">
        <f>'Proprietà Modello'!E83</f>
        <v>Elemento</v>
      </c>
      <c r="B88" s="106" t="s">
        <v>155</v>
      </c>
      <c r="C88" s="112">
        <f>'Proprietà Modello'!F83</f>
        <v>0</v>
      </c>
      <c r="D88" s="157">
        <f>'Proprietà Modello'!G83</f>
        <v>0</v>
      </c>
      <c r="E88" s="153"/>
      <c r="F88" s="148">
        <f>'Proprietà Modello'!H83</f>
        <v>0</v>
      </c>
      <c r="G88" s="160">
        <f>'Proprietà Modello'!I83</f>
        <v>0</v>
      </c>
      <c r="H88" s="108"/>
      <c r="I88" s="109"/>
      <c r="J88" s="110"/>
      <c r="K88" s="108"/>
      <c r="L88" s="109"/>
      <c r="M88" s="111"/>
      <c r="N88" s="108"/>
      <c r="O88" s="108"/>
      <c r="P88" s="109"/>
    </row>
    <row r="89" spans="1:16" hidden="1" x14ac:dyDescent="0.25">
      <c r="A89" s="148" t="str">
        <f>'Proprietà Modello'!E84</f>
        <v>Elemento</v>
      </c>
      <c r="B89" s="106" t="s">
        <v>155</v>
      </c>
      <c r="C89" s="112" t="str">
        <f>'Proprietà Modello'!F84</f>
        <v>ElementoCodifica</v>
      </c>
      <c r="D89" s="157" t="str">
        <f>'Proprietà Modello'!G84</f>
        <v>ClasseElementoTecnico</v>
      </c>
      <c r="E89" s="153"/>
      <c r="F89" s="148" t="str">
        <f>'Proprietà Modello'!H84</f>
        <v>IfcText</v>
      </c>
      <c r="G89" s="160" t="str">
        <f>'Proprietà Modello'!I84</f>
        <v>N.A.</v>
      </c>
      <c r="H89" s="108"/>
      <c r="I89" s="109"/>
      <c r="J89" s="110"/>
      <c r="K89" s="108"/>
      <c r="L89" s="109"/>
      <c r="M89" s="111"/>
      <c r="N89" s="108"/>
      <c r="O89" s="108"/>
      <c r="P89" s="109"/>
    </row>
    <row r="90" spans="1:16" hidden="1" x14ac:dyDescent="0.25">
      <c r="A90" s="148" t="str">
        <f>'Proprietà Modello'!E85</f>
        <v>Elemento</v>
      </c>
      <c r="B90" s="106" t="s">
        <v>155</v>
      </c>
      <c r="C90" s="112" t="str">
        <f>'Proprietà Modello'!F85</f>
        <v>ElementoDatiAnagrafici</v>
      </c>
      <c r="D90" s="157" t="str">
        <f>'Proprietà Modello'!G85</f>
        <v>Descrizione</v>
      </c>
      <c r="E90" s="153"/>
      <c r="F90" s="148" t="str">
        <f>'Proprietà Modello'!H85</f>
        <v>IfcText</v>
      </c>
      <c r="G90" s="160" t="str">
        <f>'Proprietà Modello'!I85</f>
        <v>N.A.</v>
      </c>
      <c r="H90" s="108"/>
      <c r="I90" s="109"/>
      <c r="J90" s="110"/>
      <c r="K90" s="108"/>
      <c r="L90" s="109"/>
      <c r="M90" s="111"/>
      <c r="N90" s="108"/>
      <c r="O90" s="108"/>
      <c r="P90" s="109"/>
    </row>
    <row r="91" spans="1:16" hidden="1" x14ac:dyDescent="0.25">
      <c r="A91" s="148" t="str">
        <f>'Proprietà Modello'!E86</f>
        <v>Elemento</v>
      </c>
      <c r="B91" s="106" t="s">
        <v>155</v>
      </c>
      <c r="C91" s="112" t="str">
        <f>'Proprietà Modello'!F86</f>
        <v>ElementoDatiAnagrafici</v>
      </c>
      <c r="D91" s="157" t="str">
        <f>'Proprietà Modello'!G86</f>
        <v>Fornitore</v>
      </c>
      <c r="E91" s="153"/>
      <c r="F91" s="148" t="str">
        <f>'Proprietà Modello'!H86</f>
        <v>IfcText</v>
      </c>
      <c r="G91" s="160" t="str">
        <f>'Proprietà Modello'!I86</f>
        <v>N.A.</v>
      </c>
      <c r="H91" s="108"/>
      <c r="I91" s="109"/>
      <c r="J91" s="110"/>
      <c r="K91" s="108"/>
      <c r="L91" s="109"/>
      <c r="M91" s="111"/>
      <c r="N91" s="108"/>
      <c r="O91" s="108"/>
      <c r="P91" s="109"/>
    </row>
    <row r="92" spans="1:16" hidden="1" x14ac:dyDescent="0.25">
      <c r="A92" s="148" t="str">
        <f>'Proprietà Modello'!E87</f>
        <v>Elemento</v>
      </c>
      <c r="B92" s="106" t="s">
        <v>155</v>
      </c>
      <c r="C92" s="112" t="str">
        <f>'Proprietà Modello'!F87</f>
        <v>ElementoDatiAnagrafici</v>
      </c>
      <c r="D92" s="157" t="str">
        <f>'Proprietà Modello'!G87</f>
        <v>Installatore</v>
      </c>
      <c r="E92" s="153"/>
      <c r="F92" s="148" t="str">
        <f>'Proprietà Modello'!H87</f>
        <v>IfcText</v>
      </c>
      <c r="G92" s="160" t="str">
        <f>'Proprietà Modello'!I87</f>
        <v>N.A.</v>
      </c>
      <c r="H92" s="108"/>
      <c r="I92" s="109"/>
      <c r="J92" s="110"/>
      <c r="K92" s="108"/>
      <c r="L92" s="109"/>
      <c r="M92" s="111"/>
      <c r="N92" s="108"/>
      <c r="O92" s="108"/>
      <c r="P92" s="109"/>
    </row>
    <row r="93" spans="1:16" hidden="1" x14ac:dyDescent="0.25">
      <c r="A93" s="148" t="str">
        <f>'Proprietà Modello'!E88</f>
        <v>Elemento</v>
      </c>
      <c r="B93" s="106" t="s">
        <v>155</v>
      </c>
      <c r="C93" s="112" t="str">
        <f>'Proprietà Modello'!F88</f>
        <v>ElementoDatiAnagrafici</v>
      </c>
      <c r="D93" s="157" t="str">
        <f>'Proprietà Modello'!G88</f>
        <v>Modello</v>
      </c>
      <c r="E93" s="153"/>
      <c r="F93" s="148" t="str">
        <f>'Proprietà Modello'!H88</f>
        <v>IfcText</v>
      </c>
      <c r="G93" s="160" t="str">
        <f>'Proprietà Modello'!I88</f>
        <v>N.A.</v>
      </c>
      <c r="H93" s="108"/>
      <c r="I93" s="109"/>
      <c r="J93" s="110"/>
      <c r="K93" s="108"/>
      <c r="L93" s="109"/>
      <c r="M93" s="111"/>
      <c r="N93" s="108"/>
      <c r="O93" s="108"/>
      <c r="P93" s="109"/>
    </row>
    <row r="94" spans="1:16" hidden="1" x14ac:dyDescent="0.25">
      <c r="A94" s="148" t="str">
        <f>'Proprietà Modello'!E89</f>
        <v>Elemento</v>
      </c>
      <c r="B94" s="106" t="s">
        <v>155</v>
      </c>
      <c r="C94" s="112" t="str">
        <f>'Proprietà Modello'!F89</f>
        <v>ElementoDatiAnagrafici</v>
      </c>
      <c r="D94" s="157" t="str">
        <f>'Proprietà Modello'!G89</f>
        <v>NumeroDiSerie</v>
      </c>
      <c r="E94" s="153"/>
      <c r="F94" s="148" t="str">
        <f>'Proprietà Modello'!H89</f>
        <v>IfcText</v>
      </c>
      <c r="G94" s="160" t="str">
        <f>'Proprietà Modello'!I89</f>
        <v>N.A.</v>
      </c>
      <c r="H94" s="108"/>
      <c r="I94" s="109"/>
      <c r="J94" s="110"/>
      <c r="K94" s="108"/>
      <c r="L94" s="109"/>
      <c r="M94" s="111"/>
      <c r="N94" s="108"/>
      <c r="O94" s="108"/>
      <c r="P94" s="109"/>
    </row>
    <row r="95" spans="1:16" hidden="1" x14ac:dyDescent="0.25">
      <c r="A95" s="148" t="str">
        <f>'Proprietà Modello'!E90</f>
        <v>Elemento</v>
      </c>
      <c r="B95" s="106" t="s">
        <v>155</v>
      </c>
      <c r="C95" s="112" t="str">
        <f>'Proprietà Modello'!F90</f>
        <v>ElementoDatiAnagrafici</v>
      </c>
      <c r="D95" s="157" t="str">
        <f>'Proprietà Modello'!G90</f>
        <v>Produttore</v>
      </c>
      <c r="E95" s="153"/>
      <c r="F95" s="148" t="str">
        <f>'Proprietà Modello'!H90</f>
        <v>IfcText</v>
      </c>
      <c r="G95" s="160" t="str">
        <f>'Proprietà Modello'!I90</f>
        <v>N.A.</v>
      </c>
      <c r="H95" s="108"/>
      <c r="I95" s="109"/>
      <c r="J95" s="110"/>
      <c r="K95" s="108"/>
      <c r="L95" s="109"/>
      <c r="M95" s="111"/>
      <c r="N95" s="108"/>
      <c r="O95" s="108"/>
      <c r="P95" s="109"/>
    </row>
    <row r="96" spans="1:16" hidden="1" x14ac:dyDescent="0.25">
      <c r="A96" s="148" t="str">
        <f>'Proprietà Modello'!E91</f>
        <v>Elemento</v>
      </c>
      <c r="B96" s="106" t="s">
        <v>155</v>
      </c>
      <c r="C96" s="112" t="str">
        <f>'Proprietà Modello'!F91</f>
        <v>ElementoDatiAntincendio</v>
      </c>
      <c r="D96" s="157" t="str">
        <f>'Proprietà Modello'!G91</f>
        <v>ClassePropagazioneFiamma</v>
      </c>
      <c r="E96" s="153"/>
      <c r="F96" s="148" t="str">
        <f>'Proprietà Modello'!H91</f>
        <v>IfcText</v>
      </c>
      <c r="G96" s="160" t="str">
        <f>'Proprietà Modello'!I91</f>
        <v>N.A.</v>
      </c>
      <c r="H96" s="108"/>
      <c r="I96" s="109"/>
      <c r="J96" s="110"/>
      <c r="K96" s="108"/>
      <c r="L96" s="109"/>
      <c r="M96" s="111"/>
      <c r="N96" s="108"/>
      <c r="O96" s="108"/>
      <c r="P96" s="109"/>
    </row>
    <row r="97" spans="1:16" hidden="1" x14ac:dyDescent="0.25">
      <c r="A97" s="148" t="str">
        <f>'Proprietà Modello'!E92</f>
        <v>Elemento</v>
      </c>
      <c r="B97" s="106" t="s">
        <v>155</v>
      </c>
      <c r="C97" s="112" t="str">
        <f>'Proprietà Modello'!F92</f>
        <v>ElementoDatiAntincendio</v>
      </c>
      <c r="D97" s="157" t="str">
        <f>'Proprietà Modello'!G92</f>
        <v>Combustibile</v>
      </c>
      <c r="E97" s="153"/>
      <c r="F97" s="148" t="str">
        <f>'Proprietà Modello'!H92</f>
        <v>IfcBoolean</v>
      </c>
      <c r="G97" s="160" t="str">
        <f>'Proprietà Modello'!I92</f>
        <v>N.A.</v>
      </c>
      <c r="H97" s="108"/>
      <c r="I97" s="109"/>
      <c r="J97" s="110"/>
      <c r="K97" s="108"/>
      <c r="L97" s="109"/>
      <c r="M97" s="111"/>
      <c r="N97" s="108"/>
      <c r="O97" s="108"/>
      <c r="P97" s="109"/>
    </row>
    <row r="98" spans="1:16" hidden="1" x14ac:dyDescent="0.25">
      <c r="A98" s="148" t="str">
        <f>'Proprietà Modello'!E93</f>
        <v>Elemento</v>
      </c>
      <c r="B98" s="106" t="s">
        <v>155</v>
      </c>
      <c r="C98" s="112" t="str">
        <f>'Proprietà Modello'!F93</f>
        <v>ElementoDatiAntincendio</v>
      </c>
      <c r="D98" s="157" t="str">
        <f>'Proprietà Modello'!G93</f>
        <v>REI</v>
      </c>
      <c r="E98" s="153"/>
      <c r="F98" s="148" t="str">
        <f>'Proprietà Modello'!H93</f>
        <v>IfcInteger</v>
      </c>
      <c r="G98" s="160" t="str">
        <f>'Proprietà Modello'!I93</f>
        <v>N.A.</v>
      </c>
      <c r="H98" s="108"/>
      <c r="I98" s="109"/>
      <c r="J98" s="110"/>
      <c r="K98" s="108"/>
      <c r="L98" s="109"/>
      <c r="M98" s="111"/>
      <c r="N98" s="108"/>
      <c r="O98" s="108"/>
      <c r="P98" s="109"/>
    </row>
    <row r="99" spans="1:16" hidden="1" x14ac:dyDescent="0.25">
      <c r="A99" s="148" t="str">
        <f>'Proprietà Modello'!E94</f>
        <v>Elemento</v>
      </c>
      <c r="B99" s="106" t="s">
        <v>155</v>
      </c>
      <c r="C99" s="112" t="str">
        <f>'Proprietà Modello'!F94</f>
        <v>ElementoDatiAntincendio</v>
      </c>
      <c r="D99" s="157" t="str">
        <f>'Proprietà Modello'!G94</f>
        <v>UscitaEmergenza</v>
      </c>
      <c r="E99" s="153"/>
      <c r="F99" s="148" t="str">
        <f>'Proprietà Modello'!H94</f>
        <v>IfcBoolean</v>
      </c>
      <c r="G99" s="160" t="str">
        <f>'Proprietà Modello'!I94</f>
        <v>N.A.</v>
      </c>
      <c r="H99" s="108"/>
      <c r="I99" s="109"/>
      <c r="J99" s="110"/>
      <c r="K99" s="108"/>
      <c r="L99" s="109"/>
      <c r="M99" s="111"/>
      <c r="N99" s="108"/>
      <c r="O99" s="108"/>
      <c r="P99" s="109"/>
    </row>
    <row r="100" spans="1:16" hidden="1" x14ac:dyDescent="0.25">
      <c r="A100" s="148" t="str">
        <f>'Proprietà Modello'!E95</f>
        <v>Elemento</v>
      </c>
      <c r="B100" s="106" t="s">
        <v>155</v>
      </c>
      <c r="C100" s="112" t="str">
        <f>'Proprietà Modello'!F95</f>
        <v>ElementoDatiEnergetici</v>
      </c>
      <c r="D100" s="157" t="str">
        <f>'Proprietà Modello'!G95</f>
        <v>ResistenzaTermica</v>
      </c>
      <c r="E100" s="153"/>
      <c r="F100" s="148" t="str">
        <f>'Proprietà Modello'!H95</f>
        <v>IfcReal</v>
      </c>
      <c r="G100" s="160" t="str">
        <f>'Proprietà Modello'!I95</f>
        <v>K/W</v>
      </c>
      <c r="H100" s="108"/>
      <c r="I100" s="109"/>
      <c r="J100" s="110"/>
      <c r="K100" s="108"/>
      <c r="L100" s="109"/>
      <c r="M100" s="111"/>
      <c r="N100" s="108"/>
      <c r="O100" s="108"/>
      <c r="P100" s="109"/>
    </row>
    <row r="101" spans="1:16" hidden="1" x14ac:dyDescent="0.25">
      <c r="A101" s="148" t="str">
        <f>'Proprietà Modello'!E96</f>
        <v>Elemento</v>
      </c>
      <c r="B101" s="106" t="s">
        <v>155</v>
      </c>
      <c r="C101" s="112" t="str">
        <f>'Proprietà Modello'!F96</f>
        <v>ElementoDatiEnergetici</v>
      </c>
      <c r="D101" s="157" t="str">
        <f>'Proprietà Modello'!G96</f>
        <v>TrasmittanzaTermica</v>
      </c>
      <c r="E101" s="153"/>
      <c r="F101" s="148" t="str">
        <f>'Proprietà Modello'!H96</f>
        <v>IfcReal</v>
      </c>
      <c r="G101" s="160" t="str">
        <f>'Proprietà Modello'!I96</f>
        <v>W/(m2K)</v>
      </c>
      <c r="H101" s="108"/>
      <c r="I101" s="109"/>
      <c r="J101" s="110"/>
      <c r="K101" s="108"/>
      <c r="L101" s="109"/>
      <c r="M101" s="111"/>
      <c r="N101" s="108"/>
      <c r="O101" s="108"/>
      <c r="P101" s="109"/>
    </row>
    <row r="102" spans="1:16" hidden="1" x14ac:dyDescent="0.25">
      <c r="A102" s="148" t="str">
        <f>'Proprietà Modello'!E97</f>
        <v>Elemento</v>
      </c>
      <c r="B102" s="106" t="s">
        <v>155</v>
      </c>
      <c r="C102" s="112" t="str">
        <f>'Proprietà Modello'!F97</f>
        <v>ElementoDatiQualitativi</v>
      </c>
      <c r="D102" s="157" t="str">
        <f>'Proprietà Modello'!G97</f>
        <v>AccessibilitaDisabili</v>
      </c>
      <c r="E102" s="153"/>
      <c r="F102" s="148" t="str">
        <f>'Proprietà Modello'!H97</f>
        <v>IfcBoolean</v>
      </c>
      <c r="G102" s="160" t="str">
        <f>'Proprietà Modello'!I97</f>
        <v>N.A.</v>
      </c>
      <c r="H102" s="108"/>
      <c r="I102" s="109"/>
      <c r="J102" s="110"/>
      <c r="K102" s="108"/>
      <c r="L102" s="109"/>
      <c r="M102" s="111"/>
      <c r="N102" s="108"/>
      <c r="O102" s="108"/>
      <c r="P102" s="109"/>
    </row>
    <row r="103" spans="1:16" hidden="1" x14ac:dyDescent="0.25">
      <c r="A103" s="148" t="str">
        <f>'Proprietà Modello'!E98</f>
        <v>Elemento</v>
      </c>
      <c r="B103" s="106" t="s">
        <v>155</v>
      </c>
      <c r="C103" s="112" t="str">
        <f>'Proprietà Modello'!F98</f>
        <v>ElementoDatiQualitativi</v>
      </c>
      <c r="D103" s="157" t="str">
        <f>'Proprietà Modello'!G98</f>
        <v>CriticitaRiscontrata</v>
      </c>
      <c r="E103" s="153"/>
      <c r="F103" s="148" t="str">
        <f>'Proprietà Modello'!H98</f>
        <v>IfcText</v>
      </c>
      <c r="G103" s="160" t="str">
        <f>'Proprietà Modello'!I98</f>
        <v>N.A.</v>
      </c>
      <c r="H103" s="108"/>
      <c r="I103" s="109"/>
      <c r="J103" s="110"/>
      <c r="K103" s="108"/>
      <c r="L103" s="109"/>
      <c r="M103" s="111"/>
      <c r="N103" s="108"/>
      <c r="O103" s="108"/>
      <c r="P103" s="109"/>
    </row>
    <row r="104" spans="1:16" hidden="1" x14ac:dyDescent="0.25">
      <c r="A104" s="148" t="str">
        <f>'Proprietà Modello'!E99</f>
        <v>Elemento</v>
      </c>
      <c r="B104" s="106" t="s">
        <v>155</v>
      </c>
      <c r="C104" s="112" t="str">
        <f>'Proprietà Modello'!F99</f>
        <v>ElementoDatiQualitativi</v>
      </c>
      <c r="D104" s="157" t="str">
        <f>'Proprietà Modello'!G99</f>
        <v>Esterno</v>
      </c>
      <c r="E104" s="153"/>
      <c r="F104" s="148" t="str">
        <f>'Proprietà Modello'!H99</f>
        <v>IfcBoolean</v>
      </c>
      <c r="G104" s="160" t="str">
        <f>'Proprietà Modello'!I99</f>
        <v>N.A.</v>
      </c>
      <c r="H104" s="108"/>
      <c r="I104" s="109"/>
      <c r="J104" s="110"/>
      <c r="K104" s="108"/>
      <c r="L104" s="109"/>
      <c r="M104" s="111"/>
      <c r="N104" s="108"/>
      <c r="O104" s="108"/>
      <c r="P104" s="109"/>
    </row>
    <row r="105" spans="1:16" hidden="1" x14ac:dyDescent="0.25">
      <c r="A105" s="148" t="str">
        <f>'Proprietà Modello'!E100</f>
        <v>Elemento</v>
      </c>
      <c r="B105" s="106" t="s">
        <v>155</v>
      </c>
      <c r="C105" s="112" t="str">
        <f>'Proprietà Modello'!F100</f>
        <v>ElementoDatiQualitativi</v>
      </c>
      <c r="D105" s="157" t="str">
        <f>'Proprietà Modello'!G100</f>
        <v>IndicePrestazioneAcustica</v>
      </c>
      <c r="E105" s="153"/>
      <c r="F105" s="148" t="str">
        <f>'Proprietà Modello'!H100</f>
        <v>IfcText</v>
      </c>
      <c r="G105" s="160" t="str">
        <f>'Proprietà Modello'!I100</f>
        <v>N.A.</v>
      </c>
      <c r="H105" s="108"/>
      <c r="I105" s="109"/>
      <c r="J105" s="110"/>
      <c r="K105" s="108"/>
      <c r="L105" s="109"/>
      <c r="M105" s="111"/>
      <c r="N105" s="108"/>
      <c r="O105" s="108"/>
      <c r="P105" s="109"/>
    </row>
    <row r="106" spans="1:16" hidden="1" x14ac:dyDescent="0.25">
      <c r="A106" s="148" t="str">
        <f>'Proprietà Modello'!E101</f>
        <v>Elemento</v>
      </c>
      <c r="B106" s="106" t="s">
        <v>155</v>
      </c>
      <c r="C106" s="112" t="str">
        <f>'Proprietà Modello'!F101</f>
        <v>ElementoDatiQualitativi</v>
      </c>
      <c r="D106" s="157" t="str">
        <f>'Proprietà Modello'!G101</f>
        <v>Portante</v>
      </c>
      <c r="E106" s="153"/>
      <c r="F106" s="148" t="str">
        <f>'Proprietà Modello'!H101</f>
        <v>IfcBoolean</v>
      </c>
      <c r="G106" s="160" t="str">
        <f>'Proprietà Modello'!I101</f>
        <v>N.A.</v>
      </c>
      <c r="H106" s="108"/>
      <c r="I106" s="109"/>
      <c r="J106" s="110"/>
      <c r="K106" s="108"/>
      <c r="L106" s="109"/>
      <c r="M106" s="111"/>
      <c r="N106" s="108"/>
      <c r="O106" s="108"/>
      <c r="P106" s="109"/>
    </row>
    <row r="107" spans="1:16" hidden="1" x14ac:dyDescent="0.25">
      <c r="A107" s="148" t="str">
        <f>'Proprietà Modello'!E102</f>
        <v>Elemento</v>
      </c>
      <c r="B107" s="106" t="s">
        <v>155</v>
      </c>
      <c r="C107" s="112" t="str">
        <f>'Proprietà Modello'!F102</f>
        <v>ElementoDatiQualitativi</v>
      </c>
      <c r="D107" s="157" t="str">
        <f>'Proprietà Modello'!G102</f>
        <v>Tipologia costruttiva</v>
      </c>
      <c r="E107" s="153"/>
      <c r="F107" s="148" t="str">
        <f>'Proprietà Modello'!H102</f>
        <v>IfcText</v>
      </c>
      <c r="G107" s="160" t="str">
        <f>'Proprietà Modello'!I102</f>
        <v>N.A.</v>
      </c>
      <c r="H107" s="108"/>
      <c r="I107" s="109"/>
      <c r="J107" s="110"/>
      <c r="K107" s="108"/>
      <c r="L107" s="109"/>
      <c r="M107" s="111"/>
      <c r="N107" s="108"/>
      <c r="O107" s="108"/>
      <c r="P107" s="109"/>
    </row>
    <row r="108" spans="1:16" hidden="1" x14ac:dyDescent="0.25">
      <c r="A108" s="148" t="str">
        <f>'Proprietà Modello'!E103</f>
        <v>Elemento</v>
      </c>
      <c r="B108" s="106" t="s">
        <v>155</v>
      </c>
      <c r="C108" s="112" t="str">
        <f>'Proprietà Modello'!F103</f>
        <v>ElementoDocumenti</v>
      </c>
      <c r="D108" s="157" t="str">
        <f>'Proprietà Modello'!G103</f>
        <v>CertOmo</v>
      </c>
      <c r="E108" s="153"/>
      <c r="F108" s="148" t="str">
        <f>'Proprietà Modello'!H103</f>
        <v>IfcText</v>
      </c>
      <c r="G108" s="160" t="str">
        <f>'Proprietà Modello'!I103</f>
        <v>N.A.</v>
      </c>
      <c r="H108" s="108"/>
      <c r="I108" s="109"/>
      <c r="J108" s="110"/>
      <c r="K108" s="108"/>
      <c r="L108" s="109"/>
      <c r="M108" s="111"/>
      <c r="N108" s="108"/>
      <c r="O108" s="108"/>
      <c r="P108" s="109"/>
    </row>
    <row r="109" spans="1:16" hidden="1" x14ac:dyDescent="0.25">
      <c r="A109" s="148" t="str">
        <f>'Proprietà Modello'!E104</f>
        <v>Elemento</v>
      </c>
      <c r="B109" s="106" t="s">
        <v>155</v>
      </c>
      <c r="C109" s="112" t="str">
        <f>'Proprietà Modello'!F104</f>
        <v>ElementoDocumenti</v>
      </c>
      <c r="D109" s="157" t="str">
        <f>'Proprietà Modello'!G104</f>
        <v>CertProd</v>
      </c>
      <c r="E109" s="153"/>
      <c r="F109" s="148" t="str">
        <f>'Proprietà Modello'!H104</f>
        <v>IfcText</v>
      </c>
      <c r="G109" s="160" t="str">
        <f>'Proprietà Modello'!I104</f>
        <v>N.A.</v>
      </c>
      <c r="H109" s="108"/>
      <c r="I109" s="109"/>
      <c r="J109" s="110"/>
      <c r="K109" s="108"/>
      <c r="L109" s="109"/>
      <c r="M109" s="111"/>
      <c r="N109" s="108"/>
      <c r="O109" s="108"/>
      <c r="P109" s="109"/>
    </row>
    <row r="110" spans="1:16" hidden="1" x14ac:dyDescent="0.25">
      <c r="A110" s="148" t="str">
        <f>'Proprietà Modello'!E105</f>
        <v>Elemento</v>
      </c>
      <c r="B110" s="106" t="s">
        <v>155</v>
      </c>
      <c r="C110" s="112" t="str">
        <f>'Proprietà Modello'!F105</f>
        <v>ElementoDocumenti</v>
      </c>
      <c r="D110" s="157" t="str">
        <f>'Proprietà Modello'!G105</f>
        <v>Collaudo</v>
      </c>
      <c r="E110" s="153"/>
      <c r="F110" s="148" t="str">
        <f>'Proprietà Modello'!H105</f>
        <v>IfcText</v>
      </c>
      <c r="G110" s="160" t="str">
        <f>'Proprietà Modello'!I105</f>
        <v>N.A.</v>
      </c>
      <c r="H110" s="108"/>
      <c r="I110" s="109"/>
      <c r="J110" s="110"/>
      <c r="K110" s="108"/>
      <c r="L110" s="109"/>
      <c r="M110" s="111"/>
      <c r="N110" s="108"/>
      <c r="O110" s="108"/>
      <c r="P110" s="109"/>
    </row>
    <row r="111" spans="1:16" hidden="1" x14ac:dyDescent="0.25">
      <c r="A111" s="149" t="str">
        <f>'Proprietà Modello'!E106</f>
        <v>Elemento</v>
      </c>
      <c r="B111" s="106" t="s">
        <v>155</v>
      </c>
      <c r="C111" s="114" t="str">
        <f>'Proprietà Modello'!F106</f>
        <v>ElementoDocumenti</v>
      </c>
      <c r="D111" s="158" t="str">
        <f>'Proprietà Modello'!G106</f>
        <v>Conformità</v>
      </c>
      <c r="E111" s="154"/>
      <c r="F111" s="149" t="str">
        <f>'Proprietà Modello'!H106</f>
        <v>IfcText</v>
      </c>
      <c r="G111" s="161" t="str">
        <f>'Proprietà Modello'!I106</f>
        <v>N.A.</v>
      </c>
      <c r="H111" s="108"/>
      <c r="I111" s="109"/>
      <c r="J111" s="110"/>
      <c r="K111" s="108"/>
      <c r="L111" s="109"/>
      <c r="M111" s="111"/>
      <c r="N111" s="108"/>
      <c r="O111" s="108"/>
      <c r="P111" s="109"/>
    </row>
    <row r="112" spans="1:16" ht="24" hidden="1" customHeight="1" x14ac:dyDescent="0.25">
      <c r="A112" s="151"/>
      <c r="B112" s="211"/>
      <c r="C112" s="667" t="str">
        <f>'Proprietà Modello'!E107</f>
        <v>Elemento</v>
      </c>
      <c r="D112" s="668"/>
      <c r="E112" s="101"/>
      <c r="F112" s="101"/>
      <c r="G112" s="101"/>
      <c r="H112" s="138"/>
      <c r="I112" s="139"/>
      <c r="J112" s="140"/>
      <c r="K112" s="138"/>
      <c r="L112" s="139"/>
      <c r="M112" s="141"/>
      <c r="N112" s="138"/>
      <c r="O112" s="138"/>
      <c r="P112" s="139"/>
    </row>
    <row r="113" spans="1:16" ht="15" customHeight="1" x14ac:dyDescent="0.25">
      <c r="A113" s="148" t="str">
        <f>'Proprietà Modello'!E108</f>
        <v>Elemento</v>
      </c>
      <c r="B113" s="112" t="s">
        <v>621</v>
      </c>
      <c r="C113" s="112" t="str">
        <f>'Proprietà Modello'!F108</f>
        <v>ElementoDocumenti</v>
      </c>
      <c r="D113" s="113" t="str">
        <f>'Proprietà Modello'!G108</f>
        <v>Installazione</v>
      </c>
      <c r="E113" s="125"/>
      <c r="F113" s="125"/>
      <c r="G113" s="162"/>
      <c r="H113" s="108"/>
      <c r="I113" s="109"/>
      <c r="J113" s="110"/>
      <c r="K113" s="108"/>
      <c r="L113" s="109"/>
      <c r="M113" s="111" t="s">
        <v>779</v>
      </c>
      <c r="N113" s="108" t="s">
        <v>779</v>
      </c>
      <c r="O113" s="108" t="s">
        <v>779</v>
      </c>
      <c r="P113" s="109" t="s">
        <v>779</v>
      </c>
    </row>
    <row r="114" spans="1:16" ht="15" customHeight="1" x14ac:dyDescent="0.25">
      <c r="A114" s="148"/>
      <c r="B114" s="112" t="s">
        <v>621</v>
      </c>
      <c r="C114" s="112" t="str">
        <f>'Proprietà Modello'!F109</f>
        <v>ElementoDocumenti</v>
      </c>
      <c r="D114" s="113" t="str">
        <f>'Proprietà Modello'!G109</f>
        <v>MatSupp</v>
      </c>
      <c r="E114" s="125"/>
      <c r="F114" s="125"/>
      <c r="G114" s="162"/>
      <c r="H114" s="108"/>
      <c r="I114" s="109"/>
      <c r="J114" s="110" t="s">
        <v>779</v>
      </c>
      <c r="K114" s="108"/>
      <c r="L114" s="109" t="s">
        <v>779</v>
      </c>
      <c r="M114" s="111" t="s">
        <v>779</v>
      </c>
      <c r="N114" s="108" t="s">
        <v>779</v>
      </c>
      <c r="O114" s="108" t="s">
        <v>779</v>
      </c>
      <c r="P114" s="109" t="s">
        <v>779</v>
      </c>
    </row>
    <row r="115" spans="1:16" ht="15" customHeight="1" x14ac:dyDescent="0.25">
      <c r="A115" s="148" t="str">
        <f>'Proprietà Modello'!E110</f>
        <v>Elemento</v>
      </c>
      <c r="B115" s="112" t="s">
        <v>621</v>
      </c>
      <c r="C115" s="112" t="str">
        <f>'Proprietà Modello'!F110</f>
        <v>ElementoDocumenti</v>
      </c>
      <c r="D115" s="113" t="str">
        <f>'Proprietà Modello'!G110</f>
        <v>MUM</v>
      </c>
      <c r="E115" s="125"/>
      <c r="F115" s="125"/>
      <c r="G115" s="162"/>
      <c r="H115" s="108"/>
      <c r="I115" s="109"/>
      <c r="J115" s="110"/>
      <c r="K115" s="108" t="s">
        <v>779</v>
      </c>
      <c r="L115" s="109" t="s">
        <v>779</v>
      </c>
      <c r="M115" s="111" t="s">
        <v>779</v>
      </c>
      <c r="N115" s="108" t="s">
        <v>779</v>
      </c>
      <c r="O115" s="108" t="s">
        <v>779</v>
      </c>
      <c r="P115" s="109" t="s">
        <v>779</v>
      </c>
    </row>
    <row r="116" spans="1:16" ht="24" hidden="1" customHeight="1" x14ac:dyDescent="0.25">
      <c r="A116" s="146"/>
      <c r="B116" s="209"/>
      <c r="C116" s="667" t="str">
        <f>'Proprietà Modello'!E111</f>
        <v>Elemento</v>
      </c>
      <c r="D116" s="668"/>
      <c r="E116" s="101"/>
      <c r="F116" s="101"/>
      <c r="G116" s="101"/>
      <c r="H116" s="138"/>
      <c r="I116" s="139"/>
      <c r="J116" s="140"/>
      <c r="K116" s="138"/>
      <c r="L116" s="139"/>
      <c r="M116" s="141"/>
      <c r="N116" s="138"/>
      <c r="O116" s="138"/>
      <c r="P116" s="139"/>
    </row>
    <row r="117" spans="1:16" ht="15" hidden="1" customHeight="1" x14ac:dyDescent="0.25">
      <c r="A117" s="148" t="str">
        <f>'Proprietà Modello'!E112</f>
        <v>Elemento</v>
      </c>
      <c r="B117" s="112" t="s">
        <v>194</v>
      </c>
      <c r="C117" s="112" t="str">
        <f>'Proprietà Modello'!F112</f>
        <v>ElementoDocumenti</v>
      </c>
      <c r="D117" s="113" t="str">
        <f>'Proprietà Modello'!G112</f>
        <v>SchedaTecnica</v>
      </c>
      <c r="E117" s="113" t="e">
        <f>'Proprietà Modello'!#REF!</f>
        <v>#REF!</v>
      </c>
      <c r="F117" s="113" t="str">
        <f>'Proprietà Modello'!H112</f>
        <v>IfcText</v>
      </c>
      <c r="G117" s="160" t="str">
        <f>'Proprietà Modello'!I112</f>
        <v>N.A.</v>
      </c>
      <c r="H117" s="108"/>
      <c r="I117" s="109"/>
      <c r="J117" s="110"/>
      <c r="K117" s="108"/>
      <c r="L117" s="109"/>
      <c r="M117" s="111"/>
      <c r="N117" s="108"/>
      <c r="O117" s="108"/>
      <c r="P117" s="109"/>
    </row>
    <row r="118" spans="1:16" ht="15" hidden="1" customHeight="1" x14ac:dyDescent="0.25">
      <c r="A118" s="149" t="str">
        <f>'Proprietà Modello'!E113</f>
        <v>Elemento</v>
      </c>
      <c r="B118" s="112" t="s">
        <v>194</v>
      </c>
      <c r="C118" s="114" t="str">
        <f>'Proprietà Modello'!F113</f>
        <v>ElementoDocumenti</v>
      </c>
      <c r="D118" s="115" t="str">
        <f>'Proprietà Modello'!G113</f>
        <v>SertSupl</v>
      </c>
      <c r="E118" s="115" t="e">
        <f>'Proprietà Modello'!#REF!</f>
        <v>#REF!</v>
      </c>
      <c r="F118" s="115" t="str">
        <f>'Proprietà Modello'!H113</f>
        <v>IfcText</v>
      </c>
      <c r="G118" s="161" t="str">
        <f>'Proprietà Modello'!I113</f>
        <v>N.A.</v>
      </c>
      <c r="H118" s="118"/>
      <c r="I118" s="116"/>
      <c r="J118" s="117"/>
      <c r="K118" s="118"/>
      <c r="L118" s="116"/>
      <c r="M118" s="119"/>
      <c r="N118" s="118"/>
      <c r="O118" s="118"/>
      <c r="P118" s="116"/>
    </row>
    <row r="119" spans="1:16" ht="15" hidden="1" customHeight="1" x14ac:dyDescent="0.25">
      <c r="A119" s="147" t="str">
        <f>'Proprietà Modello'!E114</f>
        <v>Elemento</v>
      </c>
      <c r="B119" s="112" t="s">
        <v>194</v>
      </c>
      <c r="C119" s="106" t="str">
        <f>'Proprietà Modello'!F114</f>
        <v>ElementoDocumenti</v>
      </c>
      <c r="D119" s="107" t="str">
        <f>'Proprietà Modello'!G114</f>
        <v>Website</v>
      </c>
      <c r="E119" s="107" t="e">
        <f>'Proprietà Modello'!#REF!</f>
        <v>#REF!</v>
      </c>
      <c r="F119" s="107" t="str">
        <f>'Proprietà Modello'!H114</f>
        <v>IfcText</v>
      </c>
      <c r="G119" s="159" t="str">
        <f>'Proprietà Modello'!I114</f>
        <v>N.A.</v>
      </c>
      <c r="H119" s="120"/>
      <c r="I119" s="121"/>
      <c r="J119" s="122"/>
      <c r="K119" s="120"/>
      <c r="L119" s="121"/>
      <c r="M119" s="123"/>
      <c r="N119" s="120"/>
      <c r="O119" s="120"/>
      <c r="P119" s="121"/>
    </row>
    <row r="120" spans="1:16" ht="15" hidden="1" customHeight="1" x14ac:dyDescent="0.25">
      <c r="A120" s="148" t="str">
        <f>'Proprietà Modello'!E115</f>
        <v>Elemento</v>
      </c>
      <c r="B120" s="112" t="s">
        <v>194</v>
      </c>
      <c r="C120" s="112" t="str">
        <f>'Proprietà Modello'!F115</f>
        <v>ElementoFase</v>
      </c>
      <c r="D120" s="113" t="str">
        <f>'Proprietà Modello'!G115</f>
        <v>Stato</v>
      </c>
      <c r="E120" s="113" t="e">
        <f>'Proprietà Modello'!#REF!</f>
        <v>#REF!</v>
      </c>
      <c r="F120" s="113">
        <f>'Proprietà Modello'!H115</f>
        <v>0</v>
      </c>
      <c r="G120" s="160">
        <f>'Proprietà Modello'!I115</f>
        <v>0</v>
      </c>
      <c r="H120" s="108"/>
      <c r="I120" s="109"/>
      <c r="J120" s="110"/>
      <c r="K120" s="108"/>
      <c r="L120" s="109"/>
      <c r="M120" s="111"/>
      <c r="N120" s="108"/>
      <c r="O120" s="108"/>
      <c r="P120" s="109"/>
    </row>
    <row r="121" spans="1:16" ht="15" hidden="1" customHeight="1" x14ac:dyDescent="0.25">
      <c r="A121" s="148" t="str">
        <f>'Proprietà Modello'!E116</f>
        <v>Bene</v>
      </c>
      <c r="B121" s="112" t="s">
        <v>194</v>
      </c>
      <c r="C121" s="112">
        <f>'Proprietà Modello'!F116</f>
        <v>0</v>
      </c>
      <c r="D121" s="113">
        <f>'Proprietà Modello'!G116</f>
        <v>0</v>
      </c>
      <c r="E121" s="113" t="e">
        <f>'Proprietà Modello'!#REF!</f>
        <v>#REF!</v>
      </c>
      <c r="F121" s="113">
        <f>'Proprietà Modello'!H116</f>
        <v>0</v>
      </c>
      <c r="G121" s="160">
        <f>'Proprietà Modello'!I116</f>
        <v>0</v>
      </c>
      <c r="H121" s="108"/>
      <c r="I121" s="109"/>
      <c r="J121" s="110"/>
      <c r="K121" s="108"/>
      <c r="L121" s="109"/>
      <c r="M121" s="111"/>
      <c r="N121" s="108"/>
      <c r="O121" s="108"/>
      <c r="P121" s="109"/>
    </row>
    <row r="122" spans="1:16" ht="15" hidden="1" customHeight="1" x14ac:dyDescent="0.25">
      <c r="A122" s="148" t="str">
        <f>'Proprietà Modello'!E117</f>
        <v>Bene</v>
      </c>
      <c r="B122" s="112" t="s">
        <v>194</v>
      </c>
      <c r="C122" s="112" t="str">
        <f>'Proprietà Modello'!F117</f>
        <v>BeneDatiAnagrafici</v>
      </c>
      <c r="D122" s="113" t="str">
        <f>'Proprietà Modello'!G117</f>
        <v>CodiceBene</v>
      </c>
      <c r="E122" s="113" t="e">
        <f>'Proprietà Modello'!#REF!</f>
        <v>#REF!</v>
      </c>
      <c r="F122" s="113" t="str">
        <f>'Proprietà Modello'!H117</f>
        <v>IfcText</v>
      </c>
      <c r="G122" s="160" t="str">
        <f>'Proprietà Modello'!I117</f>
        <v>N.A.</v>
      </c>
      <c r="H122" s="108"/>
      <c r="I122" s="109"/>
      <c r="J122" s="110"/>
      <c r="K122" s="108"/>
      <c r="L122" s="109"/>
      <c r="M122" s="111"/>
      <c r="N122" s="108"/>
      <c r="O122" s="108"/>
      <c r="P122" s="109"/>
    </row>
    <row r="123" spans="1:16" ht="15" hidden="1" customHeight="1" x14ac:dyDescent="0.25">
      <c r="A123" s="148" t="str">
        <f>'Proprietà Modello'!E118</f>
        <v>Bene</v>
      </c>
      <c r="B123" s="112" t="s">
        <v>194</v>
      </c>
      <c r="C123" s="112" t="str">
        <f>'Proprietà Modello'!F118</f>
        <v>BeneDatiAnagrafici</v>
      </c>
      <c r="D123" s="113" t="str">
        <f>'Proprietà Modello'!G118</f>
        <v>Comune</v>
      </c>
      <c r="E123" s="113" t="e">
        <f>'Proprietà Modello'!#REF!</f>
        <v>#REF!</v>
      </c>
      <c r="F123" s="113" t="str">
        <f>'Proprietà Modello'!H118</f>
        <v>IfcText</v>
      </c>
      <c r="G123" s="160" t="str">
        <f>'Proprietà Modello'!I118</f>
        <v>N.A.</v>
      </c>
      <c r="H123" s="108"/>
      <c r="I123" s="109"/>
      <c r="J123" s="110"/>
      <c r="K123" s="108"/>
      <c r="L123" s="109"/>
      <c r="M123" s="111"/>
      <c r="N123" s="108"/>
      <c r="O123" s="108"/>
      <c r="P123" s="109"/>
    </row>
    <row r="124" spans="1:16" ht="15" hidden="1" customHeight="1" x14ac:dyDescent="0.25">
      <c r="A124" s="148" t="str">
        <f>'Proprietà Modello'!E119</f>
        <v>Bene</v>
      </c>
      <c r="B124" s="112" t="s">
        <v>194</v>
      </c>
      <c r="C124" s="112" t="str">
        <f>'Proprietà Modello'!F119</f>
        <v>BeneDatiAnagrafici</v>
      </c>
      <c r="D124" s="113" t="str">
        <f>'Proprietà Modello'!G119</f>
        <v>Denominazione</v>
      </c>
      <c r="E124" s="113" t="e">
        <f>'Proprietà Modello'!#REF!</f>
        <v>#REF!</v>
      </c>
      <c r="F124" s="113" t="str">
        <f>'Proprietà Modello'!H119</f>
        <v>IfcText</v>
      </c>
      <c r="G124" s="160" t="str">
        <f>'Proprietà Modello'!I119</f>
        <v>N.A.</v>
      </c>
      <c r="H124" s="108"/>
      <c r="I124" s="109"/>
      <c r="J124" s="110"/>
      <c r="K124" s="108"/>
      <c r="L124" s="109"/>
      <c r="M124" s="111"/>
      <c r="N124" s="108"/>
      <c r="O124" s="108"/>
      <c r="P124" s="109"/>
    </row>
    <row r="125" spans="1:16" ht="15" hidden="1" customHeight="1" x14ac:dyDescent="0.25">
      <c r="A125" s="149" t="str">
        <f>'Proprietà Modello'!E120</f>
        <v>Bene</v>
      </c>
      <c r="B125" s="112" t="s">
        <v>194</v>
      </c>
      <c r="C125" s="114" t="str">
        <f>'Proprietà Modello'!F120</f>
        <v>BeneDatiAnagrafici</v>
      </c>
      <c r="D125" s="115" t="str">
        <f>'Proprietà Modello'!G120</f>
        <v>DestinazioneUso</v>
      </c>
      <c r="E125" s="115" t="e">
        <f>'Proprietà Modello'!#REF!</f>
        <v>#REF!</v>
      </c>
      <c r="F125" s="115">
        <f>'Proprietà Modello'!H120</f>
        <v>0</v>
      </c>
      <c r="G125" s="161">
        <f>'Proprietà Modello'!I120</f>
        <v>0</v>
      </c>
      <c r="H125" s="118"/>
      <c r="I125" s="116"/>
      <c r="J125" s="117"/>
      <c r="K125" s="118"/>
      <c r="L125" s="116"/>
      <c r="M125" s="119"/>
      <c r="N125" s="118"/>
      <c r="O125" s="118"/>
      <c r="P125" s="116"/>
    </row>
    <row r="126" spans="1:16" ht="15" hidden="1" customHeight="1" x14ac:dyDescent="0.25">
      <c r="A126" s="147" t="str">
        <f>'Proprietà Modello'!E121</f>
        <v>Bene</v>
      </c>
      <c r="B126" s="112" t="s">
        <v>194</v>
      </c>
      <c r="C126" s="106" t="str">
        <f>'Proprietà Modello'!F121</f>
        <v>BeneDatiAnagrafici</v>
      </c>
      <c r="D126" s="107" t="str">
        <f>'Proprietà Modello'!G121</f>
        <v>Indirizzo</v>
      </c>
      <c r="E126" s="107" t="e">
        <f>'Proprietà Modello'!#REF!</f>
        <v>#REF!</v>
      </c>
      <c r="F126" s="107" t="str">
        <f>'Proprietà Modello'!H121</f>
        <v>IfcText</v>
      </c>
      <c r="G126" s="159" t="str">
        <f>'Proprietà Modello'!I121</f>
        <v>N.A.</v>
      </c>
      <c r="H126" s="120"/>
      <c r="I126" s="121"/>
      <c r="J126" s="122"/>
      <c r="K126" s="120"/>
      <c r="L126" s="121"/>
      <c r="M126" s="123"/>
      <c r="N126" s="120"/>
      <c r="O126" s="120"/>
      <c r="P126" s="121"/>
    </row>
    <row r="127" spans="1:16" ht="15" hidden="1" customHeight="1" x14ac:dyDescent="0.25">
      <c r="A127" s="149" t="str">
        <f>'Proprietà Modello'!E122</f>
        <v>Bene</v>
      </c>
      <c r="B127" s="112" t="s">
        <v>194</v>
      </c>
      <c r="C127" s="114" t="str">
        <f>'Proprietà Modello'!F122</f>
        <v>BeneDatiAnagrafici</v>
      </c>
      <c r="D127" s="115" t="str">
        <f>'Proprietà Modello'!G122</f>
        <v>Latitudine</v>
      </c>
      <c r="E127" s="115" t="e">
        <f>'Proprietà Modello'!#REF!</f>
        <v>#REF!</v>
      </c>
      <c r="F127" s="115" t="str">
        <f>'Proprietà Modello'!H122</f>
        <v>IfcText</v>
      </c>
      <c r="G127" s="161" t="str">
        <f>'Proprietà Modello'!I122</f>
        <v>N.A.</v>
      </c>
      <c r="H127" s="118"/>
      <c r="I127" s="116"/>
      <c r="J127" s="117"/>
      <c r="K127" s="118"/>
      <c r="L127" s="116"/>
      <c r="M127" s="119"/>
      <c r="N127" s="118"/>
      <c r="O127" s="118"/>
      <c r="P127" s="116"/>
    </row>
    <row r="128" spans="1:16" ht="15" hidden="1" customHeight="1" x14ac:dyDescent="0.25">
      <c r="A128" s="155" t="str">
        <f>'Proprietà Modello'!E123</f>
        <v>Bene</v>
      </c>
      <c r="B128" s="112" t="s">
        <v>194</v>
      </c>
      <c r="C128" s="132" t="str">
        <f>'Proprietà Modello'!F123</f>
        <v>BeneDatiAnagrafici</v>
      </c>
      <c r="D128" s="133" t="str">
        <f>'Proprietà Modello'!G123</f>
        <v>Longitudine</v>
      </c>
      <c r="E128" s="133" t="e">
        <f>'Proprietà Modello'!#REF!</f>
        <v>#REF!</v>
      </c>
      <c r="F128" s="133" t="str">
        <f>'Proprietà Modello'!H123</f>
        <v>IfcText</v>
      </c>
      <c r="G128" s="164" t="str">
        <f>'Proprietà Modello'!I123</f>
        <v>N.A.</v>
      </c>
      <c r="H128" s="134"/>
      <c r="I128" s="135"/>
      <c r="J128" s="136"/>
      <c r="K128" s="134"/>
      <c r="L128" s="135"/>
      <c r="M128" s="137"/>
      <c r="N128" s="134"/>
      <c r="O128" s="134"/>
      <c r="P128" s="135"/>
    </row>
    <row r="129" spans="1:16" ht="15" hidden="1" customHeight="1" x14ac:dyDescent="0.25">
      <c r="A129" s="147" t="str">
        <f>'Proprietà Modello'!E124</f>
        <v>Bene</v>
      </c>
      <c r="B129" s="112" t="s">
        <v>194</v>
      </c>
      <c r="C129" s="106" t="str">
        <f>'Proprietà Modello'!F124</f>
        <v>BeneDatiAnagrafici</v>
      </c>
      <c r="D129" s="107" t="str">
        <f>'Proprietà Modello'!G124</f>
        <v>Provincia</v>
      </c>
      <c r="E129" s="107" t="e">
        <f>'Proprietà Modello'!#REF!</f>
        <v>#REF!</v>
      </c>
      <c r="F129" s="107" t="str">
        <f>'Proprietà Modello'!H124</f>
        <v>IfcText</v>
      </c>
      <c r="G129" s="159" t="str">
        <f>'Proprietà Modello'!I124</f>
        <v>N.A.</v>
      </c>
      <c r="H129" s="120"/>
      <c r="I129" s="121"/>
      <c r="J129" s="122"/>
      <c r="K129" s="120"/>
      <c r="L129" s="121"/>
      <c r="M129" s="123"/>
      <c r="N129" s="120"/>
      <c r="O129" s="120"/>
      <c r="P129" s="121"/>
    </row>
    <row r="130" spans="1:16" ht="15" hidden="1" customHeight="1" x14ac:dyDescent="0.25">
      <c r="A130" s="148" t="str">
        <f>'Proprietà Modello'!E125</f>
        <v>Bene</v>
      </c>
      <c r="B130" s="112" t="s">
        <v>194</v>
      </c>
      <c r="C130" s="112" t="str">
        <f>'Proprietà Modello'!F125</f>
        <v>BeneDatiAnagrafici</v>
      </c>
      <c r="D130" s="113" t="str">
        <f>'Proprietà Modello'!G125</f>
        <v>Regione</v>
      </c>
      <c r="E130" s="113" t="e">
        <f>'Proprietà Modello'!#REF!</f>
        <v>#REF!</v>
      </c>
      <c r="F130" s="113" t="str">
        <f>'Proprietà Modello'!H125</f>
        <v>IfcText</v>
      </c>
      <c r="G130" s="160" t="str">
        <f>'Proprietà Modello'!I125</f>
        <v>N.A.</v>
      </c>
      <c r="H130" s="108"/>
      <c r="I130" s="109"/>
      <c r="J130" s="110"/>
      <c r="K130" s="108"/>
      <c r="L130" s="109"/>
      <c r="M130" s="111"/>
      <c r="N130" s="108"/>
      <c r="O130" s="108"/>
      <c r="P130" s="109"/>
    </row>
    <row r="131" spans="1:16" ht="15" hidden="1" customHeight="1" x14ac:dyDescent="0.25">
      <c r="A131" s="148" t="str">
        <f>'Proprietà Modello'!E126</f>
        <v>Bene</v>
      </c>
      <c r="B131" s="112" t="s">
        <v>194</v>
      </c>
      <c r="C131" s="112" t="str">
        <f>'Proprietà Modello'!F126</f>
        <v>BeneDatiQualitativi</v>
      </c>
      <c r="D131" s="113" t="str">
        <f>'Proprietà Modello'!G126</f>
        <v>CategoriaTopografica</v>
      </c>
      <c r="E131" s="113" t="e">
        <f>'Proprietà Modello'!#REF!</f>
        <v>#REF!</v>
      </c>
      <c r="F131" s="113" t="str">
        <f>'Proprietà Modello'!H126</f>
        <v>IfcText</v>
      </c>
      <c r="G131" s="160" t="str">
        <f>'Proprietà Modello'!I126</f>
        <v>N.A.</v>
      </c>
      <c r="H131" s="108"/>
      <c r="I131" s="109"/>
      <c r="J131" s="110"/>
      <c r="K131" s="108"/>
      <c r="L131" s="109"/>
      <c r="M131" s="111"/>
      <c r="N131" s="108"/>
      <c r="O131" s="108"/>
      <c r="P131" s="109"/>
    </row>
    <row r="132" spans="1:16" ht="15" hidden="1" customHeight="1" x14ac:dyDescent="0.25">
      <c r="A132" s="148" t="str">
        <f>'Proprietà Modello'!E127</f>
        <v>Bene</v>
      </c>
      <c r="B132" s="112" t="s">
        <v>194</v>
      </c>
      <c r="C132" s="112" t="str">
        <f>'Proprietà Modello'!F127</f>
        <v>BeneDatiQualitativi</v>
      </c>
      <c r="D132" s="113" t="str">
        <f>'Proprietà Modello'!G127</f>
        <v>ZonaClimatica</v>
      </c>
      <c r="E132" s="113" t="e">
        <f>'Proprietà Modello'!#REF!</f>
        <v>#REF!</v>
      </c>
      <c r="F132" s="113" t="str">
        <f>'Proprietà Modello'!H127</f>
        <v>IfcText</v>
      </c>
      <c r="G132" s="160" t="str">
        <f>'Proprietà Modello'!I127</f>
        <v>N.A.</v>
      </c>
      <c r="H132" s="108"/>
      <c r="I132" s="109"/>
      <c r="J132" s="110"/>
      <c r="K132" s="108"/>
      <c r="L132" s="109"/>
      <c r="M132" s="111"/>
      <c r="N132" s="108"/>
      <c r="O132" s="108"/>
      <c r="P132" s="109"/>
    </row>
    <row r="133" spans="1:16" ht="15" hidden="1" customHeight="1" x14ac:dyDescent="0.25">
      <c r="A133" s="148" t="str">
        <f>'Proprietà Modello'!E128</f>
        <v>Bene</v>
      </c>
      <c r="B133" s="112" t="s">
        <v>194</v>
      </c>
      <c r="C133" s="112" t="str">
        <f>'Proprietà Modello'!F128</f>
        <v>BeneDatiQualitativi</v>
      </c>
      <c r="D133" s="113" t="str">
        <f>'Proprietà Modello'!G128</f>
        <v>ZonaSismica</v>
      </c>
      <c r="E133" s="113" t="e">
        <f>'Proprietà Modello'!#REF!</f>
        <v>#REF!</v>
      </c>
      <c r="F133" s="113" t="str">
        <f>'Proprietà Modello'!H128</f>
        <v>IfcText</v>
      </c>
      <c r="G133" s="160" t="str">
        <f>'Proprietà Modello'!I128</f>
        <v>N.A.</v>
      </c>
      <c r="H133" s="108"/>
      <c r="I133" s="109"/>
      <c r="J133" s="110"/>
      <c r="K133" s="108"/>
      <c r="L133" s="109"/>
      <c r="M133" s="111"/>
      <c r="N133" s="108"/>
      <c r="O133" s="108"/>
      <c r="P133" s="109"/>
    </row>
    <row r="134" spans="1:16" ht="15" hidden="1" customHeight="1" x14ac:dyDescent="0.25">
      <c r="A134" s="148" t="str">
        <f>'Proprietà Modello'!E129</f>
        <v>Bene</v>
      </c>
      <c r="B134" s="112" t="s">
        <v>194</v>
      </c>
      <c r="C134" s="112" t="str">
        <f>'Proprietà Modello'!F129</f>
        <v>BeneDatiQuantitativi</v>
      </c>
      <c r="D134" s="113" t="str">
        <f>'Proprietà Modello'!G129</f>
        <v>SupCalpestabile</v>
      </c>
      <c r="E134" s="113" t="e">
        <f>'Proprietà Modello'!#REF!</f>
        <v>#REF!</v>
      </c>
      <c r="F134" s="113" t="str">
        <f>'Proprietà Modello'!H129</f>
        <v>IfcReal</v>
      </c>
      <c r="G134" s="160" t="str">
        <f>'Proprietà Modello'!I129</f>
        <v>m2</v>
      </c>
      <c r="H134" s="108"/>
      <c r="I134" s="109"/>
      <c r="J134" s="110"/>
      <c r="K134" s="108"/>
      <c r="L134" s="109"/>
      <c r="M134" s="111"/>
      <c r="N134" s="108"/>
      <c r="O134" s="108"/>
      <c r="P134" s="109"/>
    </row>
    <row r="135" spans="1:16" ht="15" hidden="1" customHeight="1" x14ac:dyDescent="0.25">
      <c r="A135" s="148" t="str">
        <f>'Proprietà Modello'!E130</f>
        <v>Bene</v>
      </c>
      <c r="B135" s="112" t="s">
        <v>194</v>
      </c>
      <c r="C135" s="112" t="str">
        <f>'Proprietà Modello'!F130</f>
        <v>BeneDatiQuantitativi</v>
      </c>
      <c r="D135" s="113" t="str">
        <f>'Proprietà Modello'!G130</f>
        <v>SupCoperta</v>
      </c>
      <c r="E135" s="113" t="e">
        <f>'Proprietà Modello'!#REF!</f>
        <v>#REF!</v>
      </c>
      <c r="F135" s="113" t="str">
        <f>'Proprietà Modello'!H130</f>
        <v>IfcReal</v>
      </c>
      <c r="G135" s="160" t="str">
        <f>'Proprietà Modello'!I130</f>
        <v>m2</v>
      </c>
      <c r="H135" s="108"/>
      <c r="I135" s="109"/>
      <c r="J135" s="110"/>
      <c r="K135" s="108"/>
      <c r="L135" s="109"/>
      <c r="M135" s="111"/>
      <c r="N135" s="108"/>
      <c r="O135" s="108"/>
      <c r="P135" s="109"/>
    </row>
    <row r="136" spans="1:16" ht="15" hidden="1" customHeight="1" x14ac:dyDescent="0.25">
      <c r="A136" s="148" t="str">
        <f>'Proprietà Modello'!E131</f>
        <v>Bene</v>
      </c>
      <c r="B136" s="112" t="s">
        <v>194</v>
      </c>
      <c r="C136" s="112" t="str">
        <f>'Proprietà Modello'!F131</f>
        <v>BeneDatiQuantitativi</v>
      </c>
      <c r="D136" s="113" t="str">
        <f>'Proprietà Modello'!G131</f>
        <v>SupLorda</v>
      </c>
      <c r="E136" s="113" t="e">
        <f>'Proprietà Modello'!#REF!</f>
        <v>#REF!</v>
      </c>
      <c r="F136" s="113" t="str">
        <f>'Proprietà Modello'!H131</f>
        <v>IfcReal</v>
      </c>
      <c r="G136" s="160" t="str">
        <f>'Proprietà Modello'!I131</f>
        <v>m2</v>
      </c>
      <c r="H136" s="108"/>
      <c r="I136" s="109"/>
      <c r="J136" s="110"/>
      <c r="K136" s="108"/>
      <c r="L136" s="109"/>
      <c r="M136" s="111"/>
      <c r="N136" s="108"/>
      <c r="O136" s="108"/>
      <c r="P136" s="109"/>
    </row>
    <row r="137" spans="1:16" ht="15" hidden="1" customHeight="1" x14ac:dyDescent="0.25">
      <c r="A137" s="148" t="str">
        <f>'Proprietà Modello'!E132</f>
        <v>Bene</v>
      </c>
      <c r="B137" s="112" t="s">
        <v>194</v>
      </c>
      <c r="C137" s="112" t="str">
        <f>'Proprietà Modello'!F132</f>
        <v>BeneDatiQuantitativi</v>
      </c>
      <c r="D137" s="113" t="str">
        <f>'Proprietà Modello'!G132</f>
        <v>SupRiscaldata</v>
      </c>
      <c r="E137" s="113" t="e">
        <f>'Proprietà Modello'!#REF!</f>
        <v>#REF!</v>
      </c>
      <c r="F137" s="113" t="str">
        <f>'Proprietà Modello'!H132</f>
        <v>IfcReal</v>
      </c>
      <c r="G137" s="160" t="str">
        <f>'Proprietà Modello'!I132</f>
        <v>m2</v>
      </c>
      <c r="H137" s="108"/>
      <c r="I137" s="109"/>
      <c r="J137" s="110"/>
      <c r="K137" s="108"/>
      <c r="L137" s="109"/>
      <c r="M137" s="111"/>
      <c r="N137" s="108"/>
      <c r="O137" s="108"/>
      <c r="P137" s="109"/>
    </row>
    <row r="138" spans="1:16" ht="15" hidden="1" customHeight="1" x14ac:dyDescent="0.25">
      <c r="A138" s="148" t="str">
        <f>'Proprietà Modello'!E133</f>
        <v>Bene</v>
      </c>
      <c r="B138" s="112" t="s">
        <v>194</v>
      </c>
      <c r="C138" s="112" t="str">
        <f>'Proprietà Modello'!F133</f>
        <v>BeneDatiQuantitativi</v>
      </c>
      <c r="D138" s="113" t="str">
        <f>'Proprietà Modello'!G133</f>
        <v>SupScoperta</v>
      </c>
      <c r="E138" s="113" t="e">
        <f>'Proprietà Modello'!#REF!</f>
        <v>#REF!</v>
      </c>
      <c r="F138" s="113" t="str">
        <f>'Proprietà Modello'!H133</f>
        <v>IfcReal</v>
      </c>
      <c r="G138" s="160" t="str">
        <f>'Proprietà Modello'!I133</f>
        <v>m2</v>
      </c>
      <c r="H138" s="108"/>
      <c r="I138" s="109"/>
      <c r="J138" s="110"/>
      <c r="K138" s="108"/>
      <c r="L138" s="109"/>
      <c r="M138" s="111"/>
      <c r="N138" s="108"/>
      <c r="O138" s="108"/>
      <c r="P138" s="109"/>
    </row>
    <row r="139" spans="1:16" ht="15" hidden="1" customHeight="1" x14ac:dyDescent="0.25">
      <c r="A139" s="148" t="str">
        <f>'Proprietà Modello'!E134</f>
        <v>Bene</v>
      </c>
      <c r="B139" s="112" t="s">
        <v>194</v>
      </c>
      <c r="C139" s="112" t="str">
        <f>'Proprietà Modello'!F134</f>
        <v>BeneDatiQuantitativi</v>
      </c>
      <c r="D139" s="113" t="str">
        <f>'Proprietà Modello'!G134</f>
        <v>VolumeLordo</v>
      </c>
      <c r="E139" s="113" t="e">
        <f>'Proprietà Modello'!#REF!</f>
        <v>#REF!</v>
      </c>
      <c r="F139" s="113" t="str">
        <f>'Proprietà Modello'!H134</f>
        <v>IfcReal</v>
      </c>
      <c r="G139" s="160" t="str">
        <f>'Proprietà Modello'!I134</f>
        <v>m3</v>
      </c>
      <c r="H139" s="108"/>
      <c r="I139" s="109"/>
      <c r="J139" s="110"/>
      <c r="K139" s="108"/>
      <c r="L139" s="109"/>
      <c r="M139" s="111"/>
      <c r="N139" s="108"/>
      <c r="O139" s="108"/>
      <c r="P139" s="109"/>
    </row>
    <row r="140" spans="1:16" ht="15" hidden="1" customHeight="1" x14ac:dyDescent="0.25">
      <c r="A140" s="148" t="str">
        <f>'Proprietà Modello'!E135</f>
        <v>Bene</v>
      </c>
      <c r="B140" s="112" t="s">
        <v>194</v>
      </c>
      <c r="C140" s="112" t="str">
        <f>'Proprietà Modello'!F135</f>
        <v>BeneDatiQuantitativi</v>
      </c>
      <c r="D140" s="113" t="str">
        <f>'Proprietà Modello'!G135</f>
        <v>VolumeNetto</v>
      </c>
      <c r="E140" s="113" t="e">
        <f>'Proprietà Modello'!#REF!</f>
        <v>#REF!</v>
      </c>
      <c r="F140" s="113" t="str">
        <f>'Proprietà Modello'!H135</f>
        <v>IfcReal</v>
      </c>
      <c r="G140" s="160" t="str">
        <f>'Proprietà Modello'!I135</f>
        <v>m3</v>
      </c>
      <c r="H140" s="108"/>
      <c r="I140" s="109"/>
      <c r="J140" s="110"/>
      <c r="K140" s="108"/>
      <c r="L140" s="109"/>
      <c r="M140" s="111"/>
      <c r="N140" s="108"/>
      <c r="O140" s="108"/>
      <c r="P140" s="109"/>
    </row>
    <row r="141" spans="1:16" ht="15" hidden="1" customHeight="1" x14ac:dyDescent="0.25">
      <c r="A141" s="149" t="str">
        <f>'Proprietà Modello'!E136</f>
        <v>Bene</v>
      </c>
      <c r="B141" s="112" t="s">
        <v>194</v>
      </c>
      <c r="C141" s="114" t="str">
        <f>'Proprietà Modello'!F136</f>
        <v>BeneDatiQuantitativi</v>
      </c>
      <c r="D141" s="115" t="str">
        <f>'Proprietà Modello'!G136</f>
        <v>VolumeRiscaldato</v>
      </c>
      <c r="E141" s="115" t="e">
        <f>'Proprietà Modello'!#REF!</f>
        <v>#REF!</v>
      </c>
      <c r="F141" s="115" t="str">
        <f>'Proprietà Modello'!H136</f>
        <v>IfcReal</v>
      </c>
      <c r="G141" s="161" t="str">
        <f>'Proprietà Modello'!I136</f>
        <v>m3</v>
      </c>
      <c r="H141" s="118"/>
      <c r="I141" s="116"/>
      <c r="J141" s="117"/>
      <c r="K141" s="118"/>
      <c r="L141" s="116"/>
      <c r="M141" s="119"/>
      <c r="N141" s="118"/>
      <c r="O141" s="118"/>
      <c r="P141" s="116"/>
    </row>
    <row r="142" spans="1:16" ht="24" hidden="1" customHeight="1" x14ac:dyDescent="0.25">
      <c r="A142" s="146"/>
      <c r="B142" s="146"/>
      <c r="C142" s="669" t="str">
        <f>'Proprietà Modello'!E137</f>
        <v>Bene</v>
      </c>
      <c r="D142" s="668"/>
      <c r="E142" s="516"/>
      <c r="F142" s="516"/>
      <c r="G142" s="516"/>
      <c r="H142" s="139"/>
      <c r="I142" s="139"/>
      <c r="J142" s="139"/>
      <c r="K142" s="139"/>
      <c r="L142" s="139"/>
      <c r="M142" s="141"/>
      <c r="N142" s="139"/>
      <c r="O142" s="139"/>
      <c r="P142" s="139"/>
    </row>
    <row r="143" spans="1:16" ht="15" hidden="1" customHeight="1" x14ac:dyDescent="0.25">
      <c r="A143" s="106" t="str">
        <f>'Proprietà Modello'!E138</f>
        <v>Bene</v>
      </c>
      <c r="B143" s="113" t="str">
        <f ca="1">Supporto!F41</f>
        <v>IfcCovering</v>
      </c>
      <c r="C143" s="148" t="str">
        <f ca="1">Supporto!H41</f>
        <v>ElementoDatiAnagrafici</v>
      </c>
      <c r="D143" s="148" t="str">
        <f ca="1">Supporto!K41</f>
        <v>Fornitore</v>
      </c>
      <c r="E143" s="125"/>
      <c r="F143" s="162"/>
      <c r="G143" s="111"/>
      <c r="H143" s="522"/>
      <c r="I143" s="109"/>
      <c r="J143" s="109"/>
      <c r="K143" s="109"/>
      <c r="L143" s="109"/>
      <c r="M143" s="109"/>
      <c r="N143" s="109"/>
      <c r="O143" s="109" t="s">
        <v>779</v>
      </c>
      <c r="P143" s="109" t="s">
        <v>779</v>
      </c>
    </row>
    <row r="144" spans="1:16" ht="15" hidden="1" customHeight="1" x14ac:dyDescent="0.25">
      <c r="A144" s="112" t="str">
        <f>'Proprietà Modello'!E139</f>
        <v>Bene</v>
      </c>
      <c r="B144" s="113" t="str">
        <f ca="1">Supporto!F42</f>
        <v>IfcCovering</v>
      </c>
      <c r="C144" s="148" t="str">
        <f ca="1">Supporto!H42</f>
        <v>ElementoDatiAnagrafici</v>
      </c>
      <c r="D144" s="148" t="str">
        <f ca="1">Supporto!K42</f>
        <v>Installatore</v>
      </c>
      <c r="E144" s="125"/>
      <c r="F144" s="162"/>
      <c r="G144" s="111"/>
      <c r="H144" s="522"/>
      <c r="I144" s="109"/>
      <c r="J144" s="109"/>
      <c r="K144" s="109"/>
      <c r="L144" s="109"/>
      <c r="M144" s="109"/>
      <c r="N144" s="109"/>
      <c r="O144" s="109" t="s">
        <v>779</v>
      </c>
      <c r="P144" s="109" t="s">
        <v>779</v>
      </c>
    </row>
    <row r="145" spans="1:16" ht="15" customHeight="1" x14ac:dyDescent="0.25">
      <c r="A145" s="112" t="str">
        <f>'Proprietà Modello'!E140</f>
        <v>Spazio</v>
      </c>
      <c r="B145" s="113" t="str">
        <f ca="1">Supporto!F43</f>
        <v>IfcCovering</v>
      </c>
      <c r="C145" s="148" t="str">
        <f ca="1">Supporto!H43</f>
        <v>ElementoDatiAnagrafici</v>
      </c>
      <c r="D145" s="148" t="str">
        <f ca="1">Supporto!K43</f>
        <v>Descrizione</v>
      </c>
      <c r="E145" s="125"/>
      <c r="F145" s="162"/>
      <c r="G145" s="111"/>
      <c r="H145" s="522"/>
      <c r="I145" s="109"/>
      <c r="J145" s="109" t="s">
        <v>779</v>
      </c>
      <c r="K145" s="109"/>
      <c r="L145" s="109" t="s">
        <v>779</v>
      </c>
      <c r="M145" s="109" t="s">
        <v>779</v>
      </c>
      <c r="N145" s="109" t="s">
        <v>779</v>
      </c>
      <c r="O145" s="109" t="s">
        <v>779</v>
      </c>
      <c r="P145" s="109" t="s">
        <v>779</v>
      </c>
    </row>
    <row r="146" spans="1:16" ht="15" hidden="1" customHeight="1" x14ac:dyDescent="0.25">
      <c r="A146" s="112" t="str">
        <f>'Proprietà Modello'!E141</f>
        <v>Spazio</v>
      </c>
      <c r="B146" s="113" t="str">
        <f ca="1">Supporto!F44</f>
        <v>IfcCovering</v>
      </c>
      <c r="C146" s="148" t="str">
        <f ca="1">Supporto!H44</f>
        <v>ElementoDatiAnagrafici</v>
      </c>
      <c r="D146" s="148" t="str">
        <f ca="1">Supporto!K44</f>
        <v>Modello</v>
      </c>
      <c r="E146" s="125"/>
      <c r="F146" s="162"/>
      <c r="G146" s="111"/>
      <c r="H146" s="522"/>
      <c r="I146" s="109"/>
      <c r="J146" s="109"/>
      <c r="K146" s="109"/>
      <c r="L146" s="109"/>
      <c r="M146" s="109"/>
      <c r="N146" s="109" t="s">
        <v>779</v>
      </c>
      <c r="O146" s="109" t="s">
        <v>779</v>
      </c>
      <c r="P146" s="109" t="s">
        <v>779</v>
      </c>
    </row>
    <row r="147" spans="1:16" ht="15" hidden="1" customHeight="1" x14ac:dyDescent="0.25">
      <c r="A147" s="112" t="str">
        <f>'Proprietà Modello'!E142</f>
        <v>Spazio</v>
      </c>
      <c r="B147" s="113" t="str">
        <f ca="1">Supporto!F45</f>
        <v>IfcCovering</v>
      </c>
      <c r="C147" s="148" t="str">
        <f ca="1">Supporto!H45</f>
        <v>ElementoDatiAnagrafici</v>
      </c>
      <c r="D147" s="148" t="str">
        <f ca="1">Supporto!K45</f>
        <v>Produttore</v>
      </c>
      <c r="E147" s="125"/>
      <c r="F147" s="162"/>
      <c r="G147" s="111"/>
      <c r="H147" s="522"/>
      <c r="I147" s="109"/>
      <c r="J147" s="109"/>
      <c r="K147" s="109"/>
      <c r="L147" s="109"/>
      <c r="M147" s="109"/>
      <c r="N147" s="109" t="s">
        <v>779</v>
      </c>
      <c r="O147" s="109" t="s">
        <v>779</v>
      </c>
      <c r="P147" s="109" t="s">
        <v>779</v>
      </c>
    </row>
    <row r="148" spans="1:16" ht="15" hidden="1" customHeight="1" x14ac:dyDescent="0.25">
      <c r="A148" s="114" t="str">
        <f>'Proprietà Modello'!E143</f>
        <v>Impianto</v>
      </c>
      <c r="B148" s="113" t="str">
        <f ca="1">Supporto!F46</f>
        <v>IfcCovering</v>
      </c>
      <c r="C148" s="148" t="str">
        <f ca="1">Supporto!H46</f>
        <v>ElementoDatiQualitativi</v>
      </c>
      <c r="D148" s="148" t="str">
        <f ca="1">Supporto!K46</f>
        <v>IndicePrestazioneAcustica</v>
      </c>
      <c r="E148" s="125"/>
      <c r="F148" s="162"/>
      <c r="G148" s="111"/>
      <c r="H148" s="522"/>
      <c r="I148" s="109"/>
      <c r="J148" s="109"/>
      <c r="K148" s="109" t="s">
        <v>779</v>
      </c>
      <c r="L148" s="109"/>
      <c r="M148" s="109"/>
      <c r="N148" s="109" t="s">
        <v>779</v>
      </c>
      <c r="O148" s="109" t="s">
        <v>779</v>
      </c>
      <c r="P148" s="109" t="s">
        <v>779</v>
      </c>
    </row>
    <row r="149" spans="1:16" ht="15" customHeight="1" x14ac:dyDescent="0.25">
      <c r="A149" s="106" t="str">
        <f>'Proprietà Modello'!E144</f>
        <v>Impianto</v>
      </c>
      <c r="B149" s="113" t="str">
        <f ca="1">Supporto!F47</f>
        <v>IfcCovering</v>
      </c>
      <c r="C149" s="148" t="str">
        <f ca="1">Supporto!H47</f>
        <v>ElementoDatiQualitativi</v>
      </c>
      <c r="D149" s="148" t="str">
        <f ca="1">Supporto!K47</f>
        <v>Esterno</v>
      </c>
      <c r="E149" s="125"/>
      <c r="F149" s="162"/>
      <c r="G149" s="111"/>
      <c r="H149" s="522"/>
      <c r="I149" s="109"/>
      <c r="J149" s="109" t="s">
        <v>779</v>
      </c>
      <c r="K149" s="109"/>
      <c r="L149" s="109" t="s">
        <v>779</v>
      </c>
      <c r="M149" s="109" t="s">
        <v>779</v>
      </c>
      <c r="N149" s="109" t="s">
        <v>779</v>
      </c>
      <c r="O149" s="109" t="s">
        <v>779</v>
      </c>
      <c r="P149" s="109" t="s">
        <v>779</v>
      </c>
    </row>
    <row r="150" spans="1:16" ht="15" customHeight="1" x14ac:dyDescent="0.25">
      <c r="A150" s="112" t="str">
        <f>'Proprietà Modello'!E145</f>
        <v>Impianto</v>
      </c>
      <c r="B150" s="113" t="str">
        <f ca="1">Supporto!F48</f>
        <v>IfcCovering</v>
      </c>
      <c r="C150" s="148" t="str">
        <f ca="1">Supporto!H48</f>
        <v>ElementoDatiQualitativi</v>
      </c>
      <c r="D150" s="148" t="str">
        <f ca="1">Supporto!K48</f>
        <v>Tipologia costruttiva</v>
      </c>
      <c r="E150" s="125"/>
      <c r="F150" s="162"/>
      <c r="G150" s="111"/>
      <c r="H150" s="522"/>
      <c r="I150" s="109" t="s">
        <v>779</v>
      </c>
      <c r="J150" s="109"/>
      <c r="K150" s="109"/>
      <c r="L150" s="109" t="s">
        <v>779</v>
      </c>
      <c r="M150" s="109" t="s">
        <v>779</v>
      </c>
      <c r="N150" s="109" t="s">
        <v>779</v>
      </c>
      <c r="O150" s="109" t="s">
        <v>779</v>
      </c>
      <c r="P150" s="109" t="s">
        <v>779</v>
      </c>
    </row>
    <row r="151" spans="1:16" ht="15" hidden="1" customHeight="1" x14ac:dyDescent="0.25">
      <c r="A151" s="112" t="str">
        <f>'Proprietà Modello'!E147</f>
        <v>Impianto</v>
      </c>
      <c r="B151" s="113" t="str">
        <f ca="1">Supporto!F49</f>
        <v>IfcCovering</v>
      </c>
      <c r="C151" s="148" t="str">
        <f ca="1">Supporto!H49</f>
        <v>ElementoDatiAntincendio</v>
      </c>
      <c r="D151" s="148" t="str">
        <f ca="1">Supporto!K49</f>
        <v>Combustibile</v>
      </c>
      <c r="E151" s="125"/>
      <c r="F151" s="162"/>
      <c r="G151" s="111"/>
      <c r="H151" s="522"/>
      <c r="I151" s="109"/>
      <c r="J151" s="109"/>
      <c r="K151" s="109"/>
      <c r="L151" s="109"/>
      <c r="M151" s="109"/>
      <c r="N151" s="109" t="s">
        <v>779</v>
      </c>
      <c r="O151" s="109" t="s">
        <v>779</v>
      </c>
      <c r="P151" s="109" t="s">
        <v>779</v>
      </c>
    </row>
    <row r="152" spans="1:16" ht="15" customHeight="1" x14ac:dyDescent="0.25">
      <c r="A152" s="114" t="str">
        <f>'Proprietà Modello'!E148</f>
        <v>Impianto</v>
      </c>
      <c r="B152" s="113" t="str">
        <f ca="1">Supporto!F50</f>
        <v>IfcCovering</v>
      </c>
      <c r="C152" s="148" t="str">
        <f ca="1">Supporto!H50</f>
        <v>ElementoDatiEnergetici</v>
      </c>
      <c r="D152" s="148" t="str">
        <f ca="1">Supporto!K50</f>
        <v>TrasmittanzaTermica</v>
      </c>
      <c r="E152" s="125"/>
      <c r="F152" s="162"/>
      <c r="G152" s="111"/>
      <c r="H152" s="522"/>
      <c r="I152" s="109"/>
      <c r="J152" s="109"/>
      <c r="K152" s="109" t="s">
        <v>779</v>
      </c>
      <c r="L152" s="109"/>
      <c r="M152" s="109" t="s">
        <v>779</v>
      </c>
      <c r="N152" s="109" t="s">
        <v>779</v>
      </c>
      <c r="O152" s="109" t="s">
        <v>779</v>
      </c>
      <c r="P152" s="109" t="s">
        <v>779</v>
      </c>
    </row>
    <row r="153" spans="1:16" ht="15" customHeight="1" x14ac:dyDescent="0.25">
      <c r="A153" s="112" t="str">
        <f>'Proprietà Modello'!E150</f>
        <v>Impianto</v>
      </c>
      <c r="B153" s="113" t="str">
        <f ca="1">Supporto!F51</f>
        <v>IfcCovering</v>
      </c>
      <c r="C153" s="148" t="str">
        <f ca="1">Supporto!H51</f>
        <v>ElementoDatiEnergetici</v>
      </c>
      <c r="D153" s="148" t="str">
        <f ca="1">Supporto!K51</f>
        <v>ResistenzaTermica</v>
      </c>
      <c r="E153" s="125"/>
      <c r="F153" s="162"/>
      <c r="G153" s="111"/>
      <c r="H153" s="522"/>
      <c r="I153" s="109"/>
      <c r="J153" s="109"/>
      <c r="K153" s="109" t="s">
        <v>779</v>
      </c>
      <c r="L153" s="109"/>
      <c r="M153" s="109" t="s">
        <v>779</v>
      </c>
      <c r="N153" s="109" t="s">
        <v>779</v>
      </c>
      <c r="O153" s="109" t="s">
        <v>779</v>
      </c>
      <c r="P153" s="109" t="s">
        <v>779</v>
      </c>
    </row>
    <row r="154" spans="1:16" ht="15" customHeight="1" x14ac:dyDescent="0.25">
      <c r="A154" s="112" t="str">
        <f>'Proprietà Modello'!E151</f>
        <v>Impianto</v>
      </c>
      <c r="B154" s="113" t="str">
        <f ca="1">Supporto!F52</f>
        <v>IfcCovering</v>
      </c>
      <c r="C154" s="148" t="str">
        <f ca="1">Supporto!H52</f>
        <v>ElementoCodifica</v>
      </c>
      <c r="D154" s="148" t="str">
        <f ca="1">Supporto!K52</f>
        <v>ClasseElementoTecnico</v>
      </c>
      <c r="E154" s="125"/>
      <c r="F154" s="162"/>
      <c r="G154" s="111"/>
      <c r="H154" s="522"/>
      <c r="I154" s="109"/>
      <c r="J154" s="109" t="s">
        <v>779</v>
      </c>
      <c r="K154" s="109"/>
      <c r="L154" s="109" t="s">
        <v>779</v>
      </c>
      <c r="M154" s="109" t="s">
        <v>779</v>
      </c>
      <c r="N154" s="109" t="s">
        <v>779</v>
      </c>
      <c r="O154" s="109" t="s">
        <v>779</v>
      </c>
      <c r="P154" s="109" t="s">
        <v>779</v>
      </c>
    </row>
    <row r="155" spans="1:16" ht="15" customHeight="1" x14ac:dyDescent="0.25">
      <c r="A155" s="112" t="e">
        <f>'Proprietà Modello'!#REF!</f>
        <v>#REF!</v>
      </c>
      <c r="B155" s="113" t="str">
        <f ca="1">Supporto!F53</f>
        <v>IfcCovering</v>
      </c>
      <c r="C155" s="148" t="str">
        <f ca="1">Supporto!H53</f>
        <v>ElementoFase</v>
      </c>
      <c r="D155" s="148" t="str">
        <f ca="1">Supporto!K53</f>
        <v>Stato</v>
      </c>
      <c r="E155" s="125"/>
      <c r="F155" s="162"/>
      <c r="G155" s="111"/>
      <c r="H155" s="110"/>
      <c r="I155" s="109"/>
      <c r="J155" s="109" t="s">
        <v>779</v>
      </c>
      <c r="K155" s="109"/>
      <c r="L155" s="109" t="s">
        <v>779</v>
      </c>
      <c r="M155" s="109" t="s">
        <v>779</v>
      </c>
      <c r="N155" s="109" t="s">
        <v>779</v>
      </c>
      <c r="O155" s="109" t="s">
        <v>779</v>
      </c>
      <c r="P155" s="109" t="s">
        <v>779</v>
      </c>
    </row>
    <row r="156" spans="1:16" ht="15" hidden="1" customHeight="1" x14ac:dyDescent="0.25">
      <c r="A156" s="112" t="str">
        <f>'Proprietà Modello'!E152</f>
        <v>Impianto</v>
      </c>
      <c r="B156" s="113" t="str">
        <f ca="1">Supporto!F54</f>
        <v>IfcCovering</v>
      </c>
      <c r="C156" s="148" t="str">
        <f ca="1">Supporto!H54</f>
        <v>ElementoDocumenti</v>
      </c>
      <c r="D156" s="148" t="str">
        <f ca="1">Supporto!K54</f>
        <v>SchedaTecnica</v>
      </c>
      <c r="E156" s="125"/>
      <c r="F156" s="162"/>
      <c r="G156" s="111"/>
      <c r="H156" s="522"/>
      <c r="I156" s="109"/>
      <c r="J156" s="109"/>
      <c r="K156" s="109"/>
      <c r="L156" s="109"/>
      <c r="M156" s="109"/>
      <c r="N156" s="109" t="s">
        <v>779</v>
      </c>
      <c r="O156" s="109" t="s">
        <v>779</v>
      </c>
      <c r="P156" s="109" t="s">
        <v>779</v>
      </c>
    </row>
    <row r="157" spans="1:16" ht="14.25" hidden="1" customHeight="1" x14ac:dyDescent="0.25">
      <c r="A157" s="114" t="str">
        <f>'Proprietà Modello'!E153</f>
        <v>Impianto</v>
      </c>
      <c r="B157" s="113" t="str">
        <f ca="1">Supporto!F55</f>
        <v>IfcCovering</v>
      </c>
      <c r="C157" s="148" t="str">
        <f ca="1">Supporto!H55</f>
        <v>ElementoDocumenti</v>
      </c>
      <c r="D157" s="148" t="str">
        <f ca="1">Supporto!K55</f>
        <v>Website</v>
      </c>
      <c r="E157" s="125"/>
      <c r="F157" s="162"/>
      <c r="G157" s="111"/>
      <c r="H157" s="522"/>
      <c r="I157" s="109"/>
      <c r="J157" s="109"/>
      <c r="K157" s="109"/>
      <c r="L157" s="109"/>
      <c r="M157" s="109"/>
      <c r="N157" s="109" t="s">
        <v>779</v>
      </c>
      <c r="O157" s="109" t="s">
        <v>779</v>
      </c>
      <c r="P157" s="109" t="s">
        <v>779</v>
      </c>
    </row>
    <row r="158" spans="1:16" ht="15" hidden="1" customHeight="1" x14ac:dyDescent="0.25">
      <c r="A158" s="112" t="str">
        <f>'Proprietà Modello'!E154</f>
        <v>Impianto</v>
      </c>
      <c r="B158" s="113" t="str">
        <f ca="1">Supporto!F56</f>
        <v>IfcCovering</v>
      </c>
      <c r="C158" s="148" t="str">
        <f ca="1">Supporto!H56</f>
        <v>ElementoDocumenti</v>
      </c>
      <c r="D158" s="148" t="str">
        <f ca="1">Supporto!K56</f>
        <v>CertProd</v>
      </c>
      <c r="E158" s="125"/>
      <c r="F158" s="162"/>
      <c r="G158" s="111"/>
      <c r="H158" s="522"/>
      <c r="I158" s="109"/>
      <c r="J158" s="109"/>
      <c r="K158" s="109"/>
      <c r="L158" s="109"/>
      <c r="M158" s="109"/>
      <c r="N158" s="109" t="s">
        <v>779</v>
      </c>
      <c r="O158" s="109" t="s">
        <v>779</v>
      </c>
      <c r="P158" s="109" t="s">
        <v>779</v>
      </c>
    </row>
    <row r="159" spans="1:16" ht="15" hidden="1" customHeight="1" x14ac:dyDescent="0.25">
      <c r="A159" s="114" t="str">
        <f>'Proprietà Modello'!E155</f>
        <v>Impianto</v>
      </c>
      <c r="B159" s="113" t="str">
        <f ca="1">Supporto!F57</f>
        <v>IfcCovering</v>
      </c>
      <c r="C159" s="148" t="str">
        <f ca="1">Supporto!H57</f>
        <v>ElementoDocumenti</v>
      </c>
      <c r="D159" s="148" t="str">
        <f ca="1">Supporto!K57</f>
        <v>SchedaMontaggio</v>
      </c>
      <c r="E159" s="125"/>
      <c r="F159" s="162"/>
      <c r="G159" s="111"/>
      <c r="H159" s="522"/>
      <c r="I159" s="109"/>
      <c r="J159" s="109"/>
      <c r="K159" s="109"/>
      <c r="L159" s="109"/>
      <c r="M159" s="109"/>
      <c r="N159" s="109"/>
      <c r="O159" s="109" t="s">
        <v>779</v>
      </c>
      <c r="P159" s="109" t="s">
        <v>779</v>
      </c>
    </row>
    <row r="160" spans="1:16" ht="15" hidden="1" customHeight="1" x14ac:dyDescent="0.25">
      <c r="A160" s="114" t="str">
        <f>'Proprietà Modello'!E156</f>
        <v>Impianto</v>
      </c>
      <c r="B160" s="113" t="str">
        <f ca="1">Supporto!F58</f>
        <v>IfcCovering</v>
      </c>
      <c r="C160" s="148" t="str">
        <f ca="1">Supporto!H58</f>
        <v>ElementoDocumenti</v>
      </c>
      <c r="D160" s="148" t="str">
        <f ca="1">Supporto!K58</f>
        <v>Installazione</v>
      </c>
      <c r="E160" s="125"/>
      <c r="F160" s="162"/>
      <c r="G160" s="111"/>
      <c r="H160" s="522"/>
      <c r="I160" s="109"/>
      <c r="J160" s="109"/>
      <c r="K160" s="109"/>
      <c r="L160" s="109"/>
      <c r="M160" s="109"/>
      <c r="N160" s="109"/>
      <c r="O160" s="109" t="s">
        <v>779</v>
      </c>
      <c r="P160" s="109" t="s">
        <v>779</v>
      </c>
    </row>
    <row r="161" spans="1:16" ht="15" hidden="1" customHeight="1" x14ac:dyDescent="0.25">
      <c r="A161" s="112" t="str">
        <f>'Proprietà Modello'!E158</f>
        <v>Impianto</v>
      </c>
      <c r="B161" s="113" t="str">
        <f ca="1">Supporto!F59</f>
        <v>IfcCovering</v>
      </c>
      <c r="C161" s="148" t="str">
        <f ca="1">Supporto!H59</f>
        <v>ElementoDocumenti</v>
      </c>
      <c r="D161" s="148" t="str">
        <f ca="1">Supporto!K59</f>
        <v>Collaudo</v>
      </c>
      <c r="E161" s="125"/>
      <c r="F161" s="162"/>
      <c r="G161" s="111"/>
      <c r="H161" s="522"/>
      <c r="I161" s="109"/>
      <c r="J161" s="109"/>
      <c r="K161" s="109"/>
      <c r="L161" s="109"/>
      <c r="M161" s="109"/>
      <c r="N161" s="109"/>
      <c r="O161" s="109" t="s">
        <v>779</v>
      </c>
      <c r="P161" s="109" t="s">
        <v>779</v>
      </c>
    </row>
    <row r="162" spans="1:16" ht="15" hidden="1" customHeight="1" x14ac:dyDescent="0.25">
      <c r="A162" s="112" t="str">
        <f>'Proprietà Modello'!E159</f>
        <v>Impianto</v>
      </c>
      <c r="B162" s="115" t="str">
        <f ca="1">Supporto!F60</f>
        <v>IfcCovering</v>
      </c>
      <c r="C162" s="149" t="str">
        <f ca="1">Supporto!H60</f>
        <v>ElementoDocumenti</v>
      </c>
      <c r="D162" s="149" t="str">
        <f ca="1">Supporto!K60</f>
        <v>Conformità</v>
      </c>
      <c r="E162" s="124"/>
      <c r="F162" s="163"/>
      <c r="G162" s="119"/>
      <c r="H162" s="525"/>
      <c r="I162" s="116"/>
      <c r="J162" s="116"/>
      <c r="K162" s="116"/>
      <c r="L162" s="116"/>
      <c r="M162" s="116"/>
      <c r="N162" s="116"/>
      <c r="O162" s="116" t="s">
        <v>779</v>
      </c>
      <c r="P162" s="116" t="s">
        <v>779</v>
      </c>
    </row>
    <row r="163" spans="1:16" ht="15" customHeight="1" x14ac:dyDescent="0.25">
      <c r="A163" s="112" t="str">
        <f>'Proprietà Modello'!E160</f>
        <v>Impianto</v>
      </c>
      <c r="B163" s="113" t="str">
        <f ca="1">Supporto!F61</f>
        <v>IfcSlab</v>
      </c>
      <c r="C163" s="148" t="str">
        <f ca="1">Supporto!H61</f>
        <v>ElementoDatiAnagrafici</v>
      </c>
      <c r="D163" s="148" t="str">
        <f ca="1">Supporto!K61</f>
        <v>Descrizione</v>
      </c>
      <c r="E163" s="125"/>
      <c r="F163" s="162"/>
      <c r="G163" s="111"/>
      <c r="H163" s="522"/>
      <c r="I163" s="109"/>
      <c r="J163" s="109"/>
      <c r="K163" s="109"/>
      <c r="L163" s="109" t="s">
        <v>779</v>
      </c>
      <c r="M163" s="109" t="s">
        <v>779</v>
      </c>
      <c r="N163" s="109" t="s">
        <v>779</v>
      </c>
      <c r="O163" s="109" t="s">
        <v>779</v>
      </c>
      <c r="P163" s="109" t="s">
        <v>779</v>
      </c>
    </row>
    <row r="164" spans="1:16" ht="15" hidden="1" customHeight="1" x14ac:dyDescent="0.25">
      <c r="A164" s="112" t="str">
        <f>'Proprietà Modello'!E161</f>
        <v>Impianto</v>
      </c>
      <c r="B164" s="113" t="str">
        <f ca="1">Supporto!F62</f>
        <v>IfcSlab</v>
      </c>
      <c r="C164" s="148" t="str">
        <f ca="1">Supporto!H62</f>
        <v>ElementoDatiAnagrafici</v>
      </c>
      <c r="D164" s="148" t="str">
        <f ca="1">Supporto!K62</f>
        <v>Produttore</v>
      </c>
      <c r="E164" s="125"/>
      <c r="F164" s="162"/>
      <c r="G164" s="111"/>
      <c r="H164" s="522"/>
      <c r="I164" s="109"/>
      <c r="J164" s="109"/>
      <c r="K164" s="109"/>
      <c r="L164" s="109"/>
      <c r="M164" s="109"/>
      <c r="N164" s="109" t="s">
        <v>779</v>
      </c>
      <c r="O164" s="109" t="s">
        <v>779</v>
      </c>
      <c r="P164" s="109" t="s">
        <v>779</v>
      </c>
    </row>
    <row r="165" spans="1:16" ht="15" customHeight="1" x14ac:dyDescent="0.25">
      <c r="A165" s="112" t="str">
        <f>'Proprietà Modello'!E162</f>
        <v>Impianto</v>
      </c>
      <c r="B165" s="113" t="str">
        <f ca="1">Supporto!F63</f>
        <v>IfcSlab</v>
      </c>
      <c r="C165" s="148" t="str">
        <f ca="1">Supporto!H63</f>
        <v>ElementoDatiQualitativi</v>
      </c>
      <c r="D165" s="148" t="str">
        <f ca="1">Supporto!K63</f>
        <v>IndicePrestazioneAcustica</v>
      </c>
      <c r="E165" s="125"/>
      <c r="F165" s="162"/>
      <c r="G165" s="111"/>
      <c r="H165" s="522"/>
      <c r="I165" s="109"/>
      <c r="J165" s="109"/>
      <c r="K165" s="109" t="s">
        <v>779</v>
      </c>
      <c r="L165" s="109"/>
      <c r="M165" s="109" t="s">
        <v>779</v>
      </c>
      <c r="N165" s="109" t="s">
        <v>779</v>
      </c>
      <c r="O165" s="109" t="s">
        <v>779</v>
      </c>
      <c r="P165" s="109" t="s">
        <v>779</v>
      </c>
    </row>
    <row r="166" spans="1:16" ht="15" customHeight="1" x14ac:dyDescent="0.25">
      <c r="A166" s="112" t="str">
        <f>'Proprietà Modello'!E163</f>
        <v>Impianto</v>
      </c>
      <c r="B166" s="113" t="str">
        <f ca="1">Supporto!F64</f>
        <v>IfcSlab</v>
      </c>
      <c r="C166" s="148" t="str">
        <f ca="1">Supporto!H64</f>
        <v>ElementoDatiQualitativi</v>
      </c>
      <c r="D166" s="148" t="str">
        <f ca="1">Supporto!K64</f>
        <v>Portante</v>
      </c>
      <c r="E166" s="125"/>
      <c r="F166" s="162"/>
      <c r="G166" s="111"/>
      <c r="H166" s="522"/>
      <c r="I166" s="109"/>
      <c r="J166" s="109" t="s">
        <v>779</v>
      </c>
      <c r="K166" s="514"/>
      <c r="L166" s="109" t="s">
        <v>779</v>
      </c>
      <c r="M166" s="109" t="s">
        <v>779</v>
      </c>
      <c r="N166" s="109" t="s">
        <v>779</v>
      </c>
      <c r="O166" s="109" t="s">
        <v>779</v>
      </c>
      <c r="P166" s="109" t="s">
        <v>779</v>
      </c>
    </row>
    <row r="167" spans="1:16" ht="15" customHeight="1" x14ac:dyDescent="0.25">
      <c r="A167" s="112" t="str">
        <f>'Proprietà Modello'!E164</f>
        <v>Impianto</v>
      </c>
      <c r="B167" s="113" t="str">
        <f ca="1">Supporto!F65</f>
        <v>IfcSlab</v>
      </c>
      <c r="C167" s="148" t="str">
        <f ca="1">Supporto!H65</f>
        <v>ElementoDatiQualitativi</v>
      </c>
      <c r="D167" s="148" t="str">
        <f ca="1">Supporto!K65</f>
        <v>Esterno</v>
      </c>
      <c r="E167" s="125"/>
      <c r="F167" s="162"/>
      <c r="G167" s="111"/>
      <c r="H167" s="522"/>
      <c r="I167" s="109"/>
      <c r="J167" s="109" t="s">
        <v>779</v>
      </c>
      <c r="K167" s="109"/>
      <c r="L167" s="109" t="s">
        <v>779</v>
      </c>
      <c r="M167" s="109" t="s">
        <v>779</v>
      </c>
      <c r="N167" s="109" t="s">
        <v>779</v>
      </c>
      <c r="O167" s="109" t="s">
        <v>779</v>
      </c>
      <c r="P167" s="109" t="s">
        <v>779</v>
      </c>
    </row>
    <row r="168" spans="1:16" ht="15" customHeight="1" x14ac:dyDescent="0.25">
      <c r="A168" s="112" t="str">
        <f>'Proprietà Modello'!E165</f>
        <v>Impianto</v>
      </c>
      <c r="B168" s="113" t="str">
        <f ca="1">Supporto!F66</f>
        <v>IfcSlab</v>
      </c>
      <c r="C168" s="148" t="str">
        <f ca="1">Supporto!H66</f>
        <v>ElementoDatiQualitativi</v>
      </c>
      <c r="D168" s="148" t="str">
        <f ca="1">Supporto!K66</f>
        <v>Tipologia costruttiva</v>
      </c>
      <c r="E168" s="125"/>
      <c r="F168" s="162"/>
      <c r="G168" s="111"/>
      <c r="H168" s="522"/>
      <c r="I168" s="109" t="s">
        <v>779</v>
      </c>
      <c r="J168" s="109"/>
      <c r="K168" s="109"/>
      <c r="L168" s="109" t="s">
        <v>779</v>
      </c>
      <c r="M168" s="109" t="s">
        <v>779</v>
      </c>
      <c r="N168" s="109" t="s">
        <v>779</v>
      </c>
      <c r="O168" s="109" t="s">
        <v>779</v>
      </c>
      <c r="P168" s="109" t="s">
        <v>779</v>
      </c>
    </row>
    <row r="169" spans="1:16" ht="15" hidden="1" customHeight="1" x14ac:dyDescent="0.25">
      <c r="A169" s="112" t="str">
        <f>'Proprietà Modello'!E166</f>
        <v>Impianto</v>
      </c>
      <c r="B169" s="113" t="str">
        <f ca="1">Supporto!F67</f>
        <v>IfcSlab</v>
      </c>
      <c r="C169" s="148" t="str">
        <f ca="1">Supporto!H67</f>
        <v>ElementoDatiQualitativi</v>
      </c>
      <c r="D169" s="148" t="str">
        <f ca="1">Supporto!K67</f>
        <v>Criticità Riscontrata</v>
      </c>
      <c r="E169" s="125"/>
      <c r="F169" s="162"/>
      <c r="G169" s="111"/>
      <c r="H169" s="522"/>
      <c r="I169" s="109"/>
      <c r="J169" s="109"/>
      <c r="K169" s="109" t="s">
        <v>779</v>
      </c>
      <c r="L169" s="109"/>
      <c r="M169" s="109"/>
      <c r="N169" s="109"/>
      <c r="O169" s="109" t="s">
        <v>779</v>
      </c>
      <c r="P169" s="109" t="s">
        <v>779</v>
      </c>
    </row>
    <row r="170" spans="1:16" ht="15" hidden="1" customHeight="1" x14ac:dyDescent="0.25">
      <c r="A170" s="112" t="str">
        <f>'Proprietà Modello'!E167</f>
        <v>Impianto</v>
      </c>
      <c r="B170" s="113" t="str">
        <f ca="1">Supporto!F68</f>
        <v>IfcSlab</v>
      </c>
      <c r="C170" s="148" t="str">
        <f ca="1">Supporto!H68</f>
        <v>ElementoDatiAntincendio</v>
      </c>
      <c r="D170" s="148" t="str">
        <f ca="1">Supporto!K68</f>
        <v>Combustibile</v>
      </c>
      <c r="E170" s="125"/>
      <c r="F170" s="162"/>
      <c r="G170" s="111"/>
      <c r="H170" s="522"/>
      <c r="I170" s="109"/>
      <c r="J170" s="109"/>
      <c r="K170" s="109" t="s">
        <v>779</v>
      </c>
      <c r="L170" s="109"/>
      <c r="M170" s="109"/>
      <c r="N170" s="109"/>
      <c r="O170" s="109" t="s">
        <v>779</v>
      </c>
      <c r="P170" s="109" t="s">
        <v>779</v>
      </c>
    </row>
    <row r="171" spans="1:16" ht="15" hidden="1" customHeight="1" x14ac:dyDescent="0.25">
      <c r="A171" s="112" t="str">
        <f>'Proprietà Modello'!E168</f>
        <v>Impianto</v>
      </c>
      <c r="B171" s="113" t="str">
        <f ca="1">Supporto!F69</f>
        <v>IfcSlab</v>
      </c>
      <c r="C171" s="148" t="str">
        <f ca="1">Supporto!H69</f>
        <v>ElementoDatiAntincendio</v>
      </c>
      <c r="D171" s="148" t="str">
        <f ca="1">Supporto!K69</f>
        <v>ClassePropagazioneFiamma</v>
      </c>
      <c r="E171" s="125"/>
      <c r="F171" s="162"/>
      <c r="G171" s="111"/>
      <c r="H171" s="522"/>
      <c r="I171" s="109"/>
      <c r="J171" s="109"/>
      <c r="K171" s="109" t="s">
        <v>779</v>
      </c>
      <c r="L171" s="109"/>
      <c r="M171" s="109"/>
      <c r="N171" s="109" t="s">
        <v>779</v>
      </c>
      <c r="O171" s="109" t="s">
        <v>779</v>
      </c>
      <c r="P171" s="109" t="s">
        <v>779</v>
      </c>
    </row>
    <row r="172" spans="1:16" ht="15" customHeight="1" x14ac:dyDescent="0.25">
      <c r="A172" s="114" t="str">
        <f>'Proprietà Modello'!E169</f>
        <v>Concetto ADM</v>
      </c>
      <c r="B172" s="113" t="str">
        <f ca="1">Supporto!F70</f>
        <v>IfcSlab</v>
      </c>
      <c r="C172" s="148" t="str">
        <f ca="1">Supporto!H70</f>
        <v>ElementoDatiAntincendio</v>
      </c>
      <c r="D172" s="148" t="str">
        <f ca="1">Supporto!K70</f>
        <v>REI</v>
      </c>
      <c r="E172" s="125"/>
      <c r="F172" s="162"/>
      <c r="G172" s="111"/>
      <c r="H172" s="522"/>
      <c r="I172" s="109"/>
      <c r="J172" s="109"/>
      <c r="K172" s="109" t="s">
        <v>779</v>
      </c>
      <c r="L172" s="109" t="s">
        <v>779</v>
      </c>
      <c r="M172" s="109" t="s">
        <v>779</v>
      </c>
      <c r="N172" s="109" t="s">
        <v>779</v>
      </c>
      <c r="O172" s="109" t="s">
        <v>779</v>
      </c>
      <c r="P172" s="109" t="s">
        <v>779</v>
      </c>
    </row>
    <row r="173" spans="1:16" ht="15" customHeight="1" x14ac:dyDescent="0.25">
      <c r="A173" s="114" t="str">
        <f>'Proprietà Modello'!E149</f>
        <v>Impianto</v>
      </c>
      <c r="B173" s="113" t="str">
        <f ca="1">Supporto!F71</f>
        <v>IfcSlab</v>
      </c>
      <c r="C173" s="148" t="str">
        <f ca="1">Supporto!H71</f>
        <v>ElementoDatiEnergetici</v>
      </c>
      <c r="D173" s="148" t="str">
        <f ca="1">Supporto!K71</f>
        <v>TrasmittanzaTermica</v>
      </c>
      <c r="E173" s="125"/>
      <c r="F173" s="162"/>
      <c r="G173" s="111"/>
      <c r="H173" s="522"/>
      <c r="I173" s="109"/>
      <c r="J173" s="109"/>
      <c r="K173" s="109" t="s">
        <v>779</v>
      </c>
      <c r="L173" s="109" t="s">
        <v>779</v>
      </c>
      <c r="M173" s="109" t="s">
        <v>779</v>
      </c>
      <c r="N173" s="109" t="s">
        <v>779</v>
      </c>
      <c r="O173" s="109" t="s">
        <v>779</v>
      </c>
      <c r="P173" s="109" t="s">
        <v>779</v>
      </c>
    </row>
    <row r="174" spans="1:16" x14ac:dyDescent="0.25">
      <c r="B174" s="113" t="str">
        <f ca="1">Supporto!F72</f>
        <v>IfcSlab</v>
      </c>
      <c r="C174" s="148" t="str">
        <f ca="1">Supporto!H72</f>
        <v>ElementoDatiEnergetici</v>
      </c>
      <c r="D174" s="148" t="str">
        <f ca="1">Supporto!K72</f>
        <v>ResistenzaTermica</v>
      </c>
      <c r="E174" s="125"/>
      <c r="F174" s="162"/>
      <c r="G174" s="111"/>
      <c r="H174" s="522"/>
      <c r="I174" s="109"/>
      <c r="J174" s="109"/>
      <c r="K174" s="109" t="s">
        <v>779</v>
      </c>
      <c r="L174" s="109" t="s">
        <v>779</v>
      </c>
      <c r="M174" s="109" t="s">
        <v>779</v>
      </c>
      <c r="N174" s="109" t="s">
        <v>779</v>
      </c>
      <c r="O174" s="109" t="s">
        <v>779</v>
      </c>
      <c r="P174" s="109" t="s">
        <v>779</v>
      </c>
    </row>
    <row r="175" spans="1:16" x14ac:dyDescent="0.25">
      <c r="B175" s="113" t="str">
        <f ca="1">Supporto!F73</f>
        <v>IfcSlab</v>
      </c>
      <c r="C175" s="148" t="str">
        <f ca="1">Supporto!H73</f>
        <v>ElementoCodifica</v>
      </c>
      <c r="D175" s="148" t="str">
        <f ca="1">Supporto!K73</f>
        <v>ClasseElementoTecnico</v>
      </c>
      <c r="E175" s="125"/>
      <c r="F175" s="162"/>
      <c r="G175" s="111"/>
      <c r="H175" s="522"/>
      <c r="I175" s="109"/>
      <c r="J175" s="109" t="s">
        <v>779</v>
      </c>
      <c r="K175" s="109"/>
      <c r="L175" s="109" t="s">
        <v>779</v>
      </c>
      <c r="M175" s="109" t="s">
        <v>779</v>
      </c>
      <c r="N175" s="109" t="s">
        <v>779</v>
      </c>
      <c r="O175" s="109" t="s">
        <v>779</v>
      </c>
      <c r="P175" s="109" t="s">
        <v>779</v>
      </c>
    </row>
    <row r="176" spans="1:16" x14ac:dyDescent="0.25">
      <c r="B176" s="113" t="str">
        <f ca="1">Supporto!F74</f>
        <v>IfcSlab</v>
      </c>
      <c r="C176" s="148" t="str">
        <f ca="1">Supporto!H74</f>
        <v>ElementoFase</v>
      </c>
      <c r="D176" s="148" t="str">
        <f ca="1">Supporto!K74</f>
        <v>Stato</v>
      </c>
      <c r="E176" s="125"/>
      <c r="F176" s="162"/>
      <c r="G176" s="111"/>
      <c r="H176" s="110"/>
      <c r="I176" s="109"/>
      <c r="J176" s="109" t="s">
        <v>779</v>
      </c>
      <c r="K176" s="109"/>
      <c r="L176" s="109" t="s">
        <v>779</v>
      </c>
      <c r="M176" s="109" t="s">
        <v>779</v>
      </c>
      <c r="N176" s="109" t="s">
        <v>779</v>
      </c>
      <c r="O176" s="109" t="s">
        <v>779</v>
      </c>
      <c r="P176" s="109" t="s">
        <v>779</v>
      </c>
    </row>
    <row r="177" spans="2:16" hidden="1" x14ac:dyDescent="0.25">
      <c r="B177" s="113" t="str">
        <f ca="1">Supporto!F75</f>
        <v>IfcSlab</v>
      </c>
      <c r="C177" s="148" t="str">
        <f ca="1">Supporto!H75</f>
        <v>ElementoDocumenti</v>
      </c>
      <c r="D177" s="148" t="str">
        <f ca="1">Supporto!K75</f>
        <v>Collaudo</v>
      </c>
      <c r="E177" s="125"/>
      <c r="F177" s="162"/>
      <c r="G177" s="111"/>
      <c r="H177" s="522"/>
      <c r="I177" s="109" t="s">
        <v>779</v>
      </c>
      <c r="J177" s="109"/>
      <c r="K177" s="514"/>
      <c r="L177" s="109"/>
      <c r="M177" s="109"/>
      <c r="N177" s="109"/>
      <c r="O177" s="109" t="s">
        <v>779</v>
      </c>
      <c r="P177" s="109" t="s">
        <v>779</v>
      </c>
    </row>
    <row r="178" spans="2:16" hidden="1" x14ac:dyDescent="0.25">
      <c r="B178" s="115" t="str">
        <f ca="1">Supporto!F76</f>
        <v>IfcSlab</v>
      </c>
      <c r="C178" s="149" t="str">
        <f ca="1">Supporto!H76</f>
        <v>ElementoDocumenti</v>
      </c>
      <c r="D178" s="149" t="str">
        <f ca="1">Supporto!K76</f>
        <v>Conformità</v>
      </c>
      <c r="E178" s="124"/>
      <c r="F178" s="163"/>
      <c r="G178" s="119"/>
      <c r="H178" s="525"/>
      <c r="I178" s="116"/>
      <c r="J178" s="116"/>
      <c r="K178" s="513"/>
      <c r="L178" s="116"/>
      <c r="M178" s="116"/>
      <c r="N178" s="116"/>
      <c r="O178" s="116" t="s">
        <v>779</v>
      </c>
      <c r="P178" s="116" t="s">
        <v>779</v>
      </c>
    </row>
    <row r="179" spans="2:16" hidden="1" x14ac:dyDescent="0.25">
      <c r="B179" s="113" t="str">
        <f ca="1">Supporto!F77</f>
        <v>IfcCurtainWall</v>
      </c>
      <c r="C179" s="148" t="str">
        <f ca="1">Supporto!H77</f>
        <v>ElementoDatiAnagrafici</v>
      </c>
      <c r="D179" s="148" t="str">
        <f ca="1">Supporto!K77</f>
        <v>Numero_di_serie</v>
      </c>
      <c r="E179" s="125"/>
      <c r="F179" s="162"/>
      <c r="G179" s="111"/>
      <c r="H179" s="522"/>
      <c r="I179" s="109"/>
      <c r="J179" s="109"/>
      <c r="K179" s="109"/>
      <c r="L179" s="109"/>
      <c r="M179" s="109"/>
      <c r="N179" s="109"/>
      <c r="O179" s="109" t="s">
        <v>779</v>
      </c>
      <c r="P179" s="109" t="s">
        <v>779</v>
      </c>
    </row>
    <row r="180" spans="2:16" hidden="1" x14ac:dyDescent="0.25">
      <c r="B180" s="113" t="str">
        <f ca="1">Supporto!F78</f>
        <v>IfcCurtainWall</v>
      </c>
      <c r="C180" s="148" t="str">
        <f ca="1">Supporto!H78</f>
        <v>ElementoDatiAnagrafici</v>
      </c>
      <c r="D180" s="148" t="str">
        <f ca="1">Supporto!K78</f>
        <v>Fornitore</v>
      </c>
      <c r="E180" s="125"/>
      <c r="F180" s="162"/>
      <c r="G180" s="111"/>
      <c r="H180" s="522"/>
      <c r="I180" s="109"/>
      <c r="J180" s="109"/>
      <c r="K180" s="109"/>
      <c r="L180" s="109"/>
      <c r="M180" s="109"/>
      <c r="N180" s="109"/>
      <c r="O180" s="109" t="s">
        <v>779</v>
      </c>
      <c r="P180" s="109" t="s">
        <v>779</v>
      </c>
    </row>
    <row r="181" spans="2:16" hidden="1" x14ac:dyDescent="0.25">
      <c r="B181" s="113" t="str">
        <f ca="1">Supporto!F79</f>
        <v>IfcCurtainWall</v>
      </c>
      <c r="C181" s="148" t="str">
        <f ca="1">Supporto!H79</f>
        <v>ElementoDatiAnagrafici</v>
      </c>
      <c r="D181" s="148" t="str">
        <f ca="1">Supporto!K79</f>
        <v>Installatore</v>
      </c>
      <c r="E181" s="125"/>
      <c r="F181" s="162"/>
      <c r="G181" s="111"/>
      <c r="H181" s="522"/>
      <c r="I181" s="109"/>
      <c r="J181" s="109"/>
      <c r="K181" s="109"/>
      <c r="L181" s="109"/>
      <c r="M181" s="109"/>
      <c r="N181" s="109"/>
      <c r="O181" s="109" t="s">
        <v>779</v>
      </c>
      <c r="P181" s="109" t="s">
        <v>779</v>
      </c>
    </row>
    <row r="182" spans="2:16" x14ac:dyDescent="0.25">
      <c r="B182" s="113" t="str">
        <f ca="1">Supporto!F80</f>
        <v>IfcCurtainWall</v>
      </c>
      <c r="C182" s="148" t="str">
        <f ca="1">Supporto!H80</f>
        <v>ElementoDatiAnagrafici</v>
      </c>
      <c r="D182" s="148" t="str">
        <f ca="1">Supporto!K80</f>
        <v>Descrizione</v>
      </c>
      <c r="E182" s="125"/>
      <c r="F182" s="162"/>
      <c r="G182" s="111"/>
      <c r="H182" s="522"/>
      <c r="I182" s="109"/>
      <c r="J182" s="109" t="s">
        <v>779</v>
      </c>
      <c r="K182" s="109"/>
      <c r="L182" s="109" t="s">
        <v>779</v>
      </c>
      <c r="M182" s="109" t="s">
        <v>779</v>
      </c>
      <c r="N182" s="109" t="s">
        <v>779</v>
      </c>
      <c r="O182" s="109" t="s">
        <v>779</v>
      </c>
      <c r="P182" s="109" t="s">
        <v>779</v>
      </c>
    </row>
    <row r="183" spans="2:16" hidden="1" x14ac:dyDescent="0.25">
      <c r="B183" s="113" t="str">
        <f ca="1">Supporto!F81</f>
        <v>IfcCurtainWall</v>
      </c>
      <c r="C183" s="148" t="str">
        <f ca="1">Supporto!H81</f>
        <v>ElementoDatiAnagrafici</v>
      </c>
      <c r="D183" s="148" t="str">
        <f ca="1">Supporto!K81</f>
        <v>Modello</v>
      </c>
      <c r="E183" s="125"/>
      <c r="F183" s="162"/>
      <c r="G183" s="111"/>
      <c r="H183" s="522"/>
      <c r="I183" s="109"/>
      <c r="J183" s="109"/>
      <c r="K183" s="109"/>
      <c r="L183" s="109"/>
      <c r="M183" s="109"/>
      <c r="N183" s="109" t="s">
        <v>779</v>
      </c>
      <c r="O183" s="109" t="s">
        <v>779</v>
      </c>
      <c r="P183" s="109" t="s">
        <v>779</v>
      </c>
    </row>
    <row r="184" spans="2:16" hidden="1" x14ac:dyDescent="0.25">
      <c r="B184" s="113" t="str">
        <f ca="1">Supporto!F82</f>
        <v>IfcCurtainWall</v>
      </c>
      <c r="C184" s="148" t="str">
        <f ca="1">Supporto!H82</f>
        <v>ElementoDatiAnagrafici</v>
      </c>
      <c r="D184" s="148" t="str">
        <f ca="1">Supporto!K82</f>
        <v>Produttore</v>
      </c>
      <c r="E184" s="125"/>
      <c r="F184" s="162"/>
      <c r="G184" s="111"/>
      <c r="H184" s="522"/>
      <c r="I184" s="109"/>
      <c r="J184" s="109"/>
      <c r="K184" s="109"/>
      <c r="L184" s="109"/>
      <c r="M184" s="109"/>
      <c r="N184" s="109" t="s">
        <v>779</v>
      </c>
      <c r="O184" s="109" t="s">
        <v>779</v>
      </c>
      <c r="P184" s="109" t="s">
        <v>779</v>
      </c>
    </row>
    <row r="185" spans="2:16" hidden="1" x14ac:dyDescent="0.25">
      <c r="B185" s="113" t="str">
        <f ca="1">Supporto!F83</f>
        <v>IfcCurtainWall</v>
      </c>
      <c r="C185" s="148" t="str">
        <f ca="1">Supporto!H83</f>
        <v>ElementoDatiQualitativi</v>
      </c>
      <c r="D185" s="148" t="str">
        <f ca="1">Supporto!K83</f>
        <v>IndicePrestazioneAcustica</v>
      </c>
      <c r="E185" s="125"/>
      <c r="F185" s="162"/>
      <c r="G185" s="111"/>
      <c r="H185" s="522"/>
      <c r="I185" s="109"/>
      <c r="J185" s="109"/>
      <c r="K185" s="109" t="s">
        <v>779</v>
      </c>
      <c r="L185" s="109"/>
      <c r="M185" s="109"/>
      <c r="N185" s="109" t="s">
        <v>779</v>
      </c>
      <c r="O185" s="109" t="s">
        <v>779</v>
      </c>
      <c r="P185" s="109" t="s">
        <v>779</v>
      </c>
    </row>
    <row r="186" spans="2:16" x14ac:dyDescent="0.25">
      <c r="B186" s="113" t="str">
        <f ca="1">Supporto!F84</f>
        <v>IfcCurtainWall</v>
      </c>
      <c r="C186" s="148" t="str">
        <f ca="1">Supporto!H84</f>
        <v>ElementoDatiQualitativi</v>
      </c>
      <c r="D186" s="148" t="str">
        <f ca="1">Supporto!K84</f>
        <v>Esterno</v>
      </c>
      <c r="E186" s="125"/>
      <c r="F186" s="162"/>
      <c r="G186" s="111"/>
      <c r="H186" s="522"/>
      <c r="I186" s="109"/>
      <c r="J186" s="109" t="s">
        <v>779</v>
      </c>
      <c r="K186" s="109"/>
      <c r="L186" s="109" t="s">
        <v>779</v>
      </c>
      <c r="M186" s="109" t="s">
        <v>779</v>
      </c>
      <c r="N186" s="109" t="s">
        <v>779</v>
      </c>
      <c r="O186" s="109" t="s">
        <v>779</v>
      </c>
      <c r="P186" s="109" t="s">
        <v>779</v>
      </c>
    </row>
    <row r="187" spans="2:16" x14ac:dyDescent="0.25">
      <c r="B187" s="113" t="str">
        <f ca="1">Supporto!F85</f>
        <v>IfcCurtainWall</v>
      </c>
      <c r="C187" s="148" t="str">
        <f ca="1">Supporto!H85</f>
        <v>ElementoDatiQualitativi</v>
      </c>
      <c r="D187" s="148" t="str">
        <f ca="1">Supporto!K85</f>
        <v>Tipologia costruttiva</v>
      </c>
      <c r="E187" s="125"/>
      <c r="F187" s="162"/>
      <c r="G187" s="111"/>
      <c r="H187" s="522"/>
      <c r="I187" s="109" t="s">
        <v>779</v>
      </c>
      <c r="J187" s="109"/>
      <c r="K187" s="109"/>
      <c r="L187" s="109" t="s">
        <v>779</v>
      </c>
      <c r="M187" s="109" t="s">
        <v>779</v>
      </c>
      <c r="N187" s="109" t="s">
        <v>779</v>
      </c>
      <c r="O187" s="109" t="s">
        <v>779</v>
      </c>
      <c r="P187" s="109" t="s">
        <v>779</v>
      </c>
    </row>
    <row r="188" spans="2:16" hidden="1" x14ac:dyDescent="0.25">
      <c r="B188" s="113" t="str">
        <f ca="1">Supporto!F86</f>
        <v>IfcCurtainWall</v>
      </c>
      <c r="C188" s="148" t="str">
        <f ca="1">Supporto!H86</f>
        <v>ElementoDatiQualitativi</v>
      </c>
      <c r="D188" s="148" t="str">
        <f ca="1">Supporto!K86</f>
        <v>Criticità Riscontrata</v>
      </c>
      <c r="E188" s="125"/>
      <c r="F188" s="162"/>
      <c r="G188" s="111"/>
      <c r="H188" s="522"/>
      <c r="I188" s="109"/>
      <c r="J188" s="109"/>
      <c r="K188" s="109" t="s">
        <v>779</v>
      </c>
      <c r="L188" s="109"/>
      <c r="M188" s="109"/>
      <c r="N188" s="109"/>
      <c r="O188" s="109" t="s">
        <v>779</v>
      </c>
      <c r="P188" s="109" t="s">
        <v>779</v>
      </c>
    </row>
    <row r="189" spans="2:16" hidden="1" x14ac:dyDescent="0.25">
      <c r="B189" s="113" t="str">
        <f ca="1">Supporto!F87</f>
        <v>IfcCurtainWall</v>
      </c>
      <c r="C189" s="148" t="str">
        <f ca="1">Supporto!H87</f>
        <v>ElementoDatiAntincendio</v>
      </c>
      <c r="D189" s="148" t="str">
        <f ca="1">Supporto!K87</f>
        <v>Combustibile</v>
      </c>
      <c r="E189" s="125"/>
      <c r="F189" s="162"/>
      <c r="G189" s="111"/>
      <c r="H189" s="522"/>
      <c r="I189" s="109"/>
      <c r="J189" s="109"/>
      <c r="K189" s="109"/>
      <c r="L189" s="109"/>
      <c r="M189" s="109"/>
      <c r="N189" s="109"/>
      <c r="O189" s="109" t="s">
        <v>779</v>
      </c>
      <c r="P189" s="109" t="s">
        <v>779</v>
      </c>
    </row>
    <row r="190" spans="2:16" hidden="1" x14ac:dyDescent="0.25">
      <c r="B190" s="113" t="str">
        <f ca="1">Supporto!F88</f>
        <v>IfcCurtainWall</v>
      </c>
      <c r="C190" s="148" t="str">
        <f ca="1">Supporto!H88</f>
        <v>ElementoDatiAntincendio</v>
      </c>
      <c r="D190" s="148" t="str">
        <f ca="1">Supporto!K88</f>
        <v>ClassePropagazioneFiamma</v>
      </c>
      <c r="E190" s="125"/>
      <c r="F190" s="162"/>
      <c r="G190" s="111"/>
      <c r="H190" s="522"/>
      <c r="I190" s="109"/>
      <c r="J190" s="109"/>
      <c r="K190" s="109"/>
      <c r="L190" s="109"/>
      <c r="M190" s="109"/>
      <c r="N190" s="109" t="s">
        <v>779</v>
      </c>
      <c r="O190" s="109" t="s">
        <v>779</v>
      </c>
      <c r="P190" s="109" t="s">
        <v>779</v>
      </c>
    </row>
    <row r="191" spans="2:16" x14ac:dyDescent="0.25">
      <c r="B191" s="113" t="str">
        <f ca="1">Supporto!F89</f>
        <v>IfcCurtainWall</v>
      </c>
      <c r="C191" s="148" t="str">
        <f ca="1">Supporto!H89</f>
        <v>ElementoDatiAntincendio</v>
      </c>
      <c r="D191" s="148" t="str">
        <f ca="1">Supporto!K89</f>
        <v>REI</v>
      </c>
      <c r="E191" s="125"/>
      <c r="F191" s="162"/>
      <c r="G191" s="111"/>
      <c r="H191" s="522"/>
      <c r="I191" s="109"/>
      <c r="J191" s="109"/>
      <c r="K191" s="109" t="s">
        <v>779</v>
      </c>
      <c r="L191" s="109" t="s">
        <v>779</v>
      </c>
      <c r="M191" s="109" t="s">
        <v>779</v>
      </c>
      <c r="N191" s="109" t="s">
        <v>779</v>
      </c>
      <c r="O191" s="109" t="s">
        <v>779</v>
      </c>
      <c r="P191" s="109" t="s">
        <v>779</v>
      </c>
    </row>
    <row r="192" spans="2:16" x14ac:dyDescent="0.25">
      <c r="B192" s="113" t="str">
        <f ca="1">Supporto!F90</f>
        <v>IfcCurtainWall</v>
      </c>
      <c r="C192" s="148" t="str">
        <f ca="1">Supporto!H90</f>
        <v>ElementoDatiEnergetici</v>
      </c>
      <c r="D192" s="148" t="str">
        <f ca="1">Supporto!K90</f>
        <v>TrasmittanzaTermica</v>
      </c>
      <c r="E192" s="125"/>
      <c r="F192" s="162"/>
      <c r="G192" s="111"/>
      <c r="H192" s="522"/>
      <c r="I192" s="109"/>
      <c r="J192" s="109"/>
      <c r="K192" s="109" t="s">
        <v>779</v>
      </c>
      <c r="L192" s="109" t="s">
        <v>779</v>
      </c>
      <c r="M192" s="109" t="s">
        <v>779</v>
      </c>
      <c r="N192" s="109" t="s">
        <v>779</v>
      </c>
      <c r="O192" s="109" t="s">
        <v>779</v>
      </c>
      <c r="P192" s="109" t="s">
        <v>779</v>
      </c>
    </row>
    <row r="193" spans="2:16" x14ac:dyDescent="0.25">
      <c r="B193" s="113" t="str">
        <f ca="1">Supporto!F91</f>
        <v>IfcCurtainWall</v>
      </c>
      <c r="C193" s="148" t="str">
        <f ca="1">Supporto!H91</f>
        <v>ElementoDatiEnergetici</v>
      </c>
      <c r="D193" s="148" t="str">
        <f ca="1">Supporto!K91</f>
        <v>ResistenzaTermica</v>
      </c>
      <c r="E193" s="125"/>
      <c r="F193" s="162"/>
      <c r="G193" s="111"/>
      <c r="H193" s="522"/>
      <c r="I193" s="109"/>
      <c r="J193" s="109"/>
      <c r="K193" s="109" t="s">
        <v>779</v>
      </c>
      <c r="L193" s="109" t="s">
        <v>779</v>
      </c>
      <c r="M193" s="109" t="s">
        <v>779</v>
      </c>
      <c r="N193" s="109" t="s">
        <v>779</v>
      </c>
      <c r="O193" s="109" t="s">
        <v>779</v>
      </c>
      <c r="P193" s="109" t="s">
        <v>779</v>
      </c>
    </row>
    <row r="194" spans="2:16" x14ac:dyDescent="0.25">
      <c r="B194" s="113" t="str">
        <f ca="1">Supporto!F92</f>
        <v>IfcCurtainWall</v>
      </c>
      <c r="C194" s="148" t="str">
        <f ca="1">Supporto!H92</f>
        <v>ElementoCodifica</v>
      </c>
      <c r="D194" s="148" t="str">
        <f ca="1">Supporto!K92</f>
        <v>ClasseElementoTecnico</v>
      </c>
      <c r="E194" s="125"/>
      <c r="F194" s="162"/>
      <c r="G194" s="111"/>
      <c r="H194" s="522"/>
      <c r="I194" s="109"/>
      <c r="J194" s="109" t="s">
        <v>779</v>
      </c>
      <c r="K194" s="109"/>
      <c r="L194" s="109" t="s">
        <v>779</v>
      </c>
      <c r="M194" s="109" t="s">
        <v>779</v>
      </c>
      <c r="N194" s="109" t="s">
        <v>779</v>
      </c>
      <c r="O194" s="109" t="s">
        <v>779</v>
      </c>
      <c r="P194" s="109" t="s">
        <v>779</v>
      </c>
    </row>
    <row r="195" spans="2:16" x14ac:dyDescent="0.25">
      <c r="B195" s="113" t="str">
        <f ca="1">Supporto!F93</f>
        <v>IfcCurtainWall</v>
      </c>
      <c r="C195" s="148" t="str">
        <f ca="1">Supporto!H93</f>
        <v>ElementoFase</v>
      </c>
      <c r="D195" s="148" t="str">
        <f ca="1">Supporto!K93</f>
        <v>Stato</v>
      </c>
      <c r="E195" s="125"/>
      <c r="F195" s="162"/>
      <c r="G195" s="111"/>
      <c r="H195" s="110"/>
      <c r="I195" s="109"/>
      <c r="J195" s="109" t="s">
        <v>779</v>
      </c>
      <c r="K195" s="109"/>
      <c r="L195" s="109" t="s">
        <v>779</v>
      </c>
      <c r="M195" s="109" t="s">
        <v>779</v>
      </c>
      <c r="N195" s="109" t="s">
        <v>779</v>
      </c>
      <c r="O195" s="109" t="s">
        <v>779</v>
      </c>
      <c r="P195" s="109" t="s">
        <v>779</v>
      </c>
    </row>
    <row r="196" spans="2:16" hidden="1" x14ac:dyDescent="0.25">
      <c r="B196" s="113" t="str">
        <f ca="1">Supporto!F94</f>
        <v>IfcCurtainWall</v>
      </c>
      <c r="C196" s="148" t="str">
        <f ca="1">Supporto!H94</f>
        <v>ElementoDocumenti</v>
      </c>
      <c r="D196" s="148" t="str">
        <f ca="1">Supporto!K94</f>
        <v>SchedaTecnica</v>
      </c>
      <c r="E196" s="125"/>
      <c r="F196" s="162"/>
      <c r="G196" s="111"/>
      <c r="H196" s="522"/>
      <c r="I196" s="109"/>
      <c r="J196" s="109"/>
      <c r="K196" s="109"/>
      <c r="L196" s="109"/>
      <c r="M196" s="109"/>
      <c r="N196" s="109" t="s">
        <v>779</v>
      </c>
      <c r="O196" s="109" t="s">
        <v>779</v>
      </c>
      <c r="P196" s="109" t="s">
        <v>779</v>
      </c>
    </row>
    <row r="197" spans="2:16" hidden="1" x14ac:dyDescent="0.25">
      <c r="B197" s="113" t="str">
        <f ca="1">Supporto!F95</f>
        <v>IfcCurtainWall</v>
      </c>
      <c r="C197" s="148" t="str">
        <f ca="1">Supporto!H95</f>
        <v>ElementoDocumenti</v>
      </c>
      <c r="D197" s="148" t="str">
        <f ca="1">Supporto!K95</f>
        <v>Website</v>
      </c>
      <c r="E197" s="125"/>
      <c r="F197" s="162"/>
      <c r="G197" s="111"/>
      <c r="H197" s="522"/>
      <c r="I197" s="109"/>
      <c r="J197" s="109"/>
      <c r="K197" s="109"/>
      <c r="L197" s="109"/>
      <c r="M197" s="109"/>
      <c r="N197" s="109" t="s">
        <v>779</v>
      </c>
      <c r="O197" s="109" t="s">
        <v>779</v>
      </c>
      <c r="P197" s="109" t="s">
        <v>779</v>
      </c>
    </row>
    <row r="198" spans="2:16" hidden="1" x14ac:dyDescent="0.25">
      <c r="B198" s="113" t="str">
        <f ca="1">Supporto!F96</f>
        <v>IfcCurtainWall</v>
      </c>
      <c r="C198" s="148" t="str">
        <f ca="1">Supporto!H96</f>
        <v>ElementoDocumenti</v>
      </c>
      <c r="D198" s="148" t="str">
        <f ca="1">Supporto!K96</f>
        <v>CertProd</v>
      </c>
      <c r="E198" s="125"/>
      <c r="F198" s="162"/>
      <c r="G198" s="111"/>
      <c r="H198" s="522"/>
      <c r="I198" s="109"/>
      <c r="J198" s="109"/>
      <c r="K198" s="109"/>
      <c r="L198" s="109"/>
      <c r="M198" s="109"/>
      <c r="N198" s="109" t="s">
        <v>779</v>
      </c>
      <c r="O198" s="109" t="s">
        <v>779</v>
      </c>
      <c r="P198" s="109" t="s">
        <v>779</v>
      </c>
    </row>
    <row r="199" spans="2:16" hidden="1" x14ac:dyDescent="0.25">
      <c r="B199" s="113" t="str">
        <f ca="1">Supporto!F97</f>
        <v>IfcCurtainWall</v>
      </c>
      <c r="C199" s="148" t="str">
        <f ca="1">Supporto!H97</f>
        <v>ElementoDocumenti</v>
      </c>
      <c r="D199" s="148" t="str">
        <f ca="1">Supporto!K97</f>
        <v>SertSupl</v>
      </c>
      <c r="E199" s="125"/>
      <c r="F199" s="162"/>
      <c r="G199" s="111"/>
      <c r="H199" s="522"/>
      <c r="I199" s="109"/>
      <c r="J199" s="109"/>
      <c r="K199" s="109"/>
      <c r="L199" s="109"/>
      <c r="M199" s="109"/>
      <c r="N199" s="109"/>
      <c r="O199" s="109" t="s">
        <v>779</v>
      </c>
      <c r="P199" s="109" t="s">
        <v>779</v>
      </c>
    </row>
    <row r="200" spans="2:16" hidden="1" x14ac:dyDescent="0.25">
      <c r="B200" s="113" t="str">
        <f ca="1">Supporto!F98</f>
        <v>IfcCurtainWall</v>
      </c>
      <c r="C200" s="148" t="str">
        <f ca="1">Supporto!H98</f>
        <v>ElementoDocumenti</v>
      </c>
      <c r="D200" s="148" t="str">
        <f ca="1">Supporto!K98</f>
        <v>CertOmo</v>
      </c>
      <c r="E200" s="125"/>
      <c r="F200" s="162"/>
      <c r="G200" s="111"/>
      <c r="H200" s="522"/>
      <c r="I200" s="109"/>
      <c r="J200" s="109"/>
      <c r="K200" s="109"/>
      <c r="L200" s="109"/>
      <c r="M200" s="109"/>
      <c r="N200" s="109" t="s">
        <v>779</v>
      </c>
      <c r="O200" s="109" t="s">
        <v>779</v>
      </c>
      <c r="P200" s="109" t="s">
        <v>779</v>
      </c>
    </row>
    <row r="201" spans="2:16" hidden="1" x14ac:dyDescent="0.25">
      <c r="B201" s="113" t="str">
        <f ca="1">Supporto!F99</f>
        <v>IfcCurtainWall</v>
      </c>
      <c r="C201" s="148" t="str">
        <f ca="1">Supporto!H99</f>
        <v>ElementoDocumenti</v>
      </c>
      <c r="D201" s="148" t="str">
        <f ca="1">Supporto!K99</f>
        <v>SchedaMontaggio</v>
      </c>
      <c r="E201" s="125"/>
      <c r="F201" s="162"/>
      <c r="G201" s="111"/>
      <c r="H201" s="522"/>
      <c r="I201" s="109"/>
      <c r="J201" s="109"/>
      <c r="K201" s="109"/>
      <c r="L201" s="109"/>
      <c r="M201" s="109"/>
      <c r="N201" s="109"/>
      <c r="O201" s="109" t="s">
        <v>779</v>
      </c>
      <c r="P201" s="109" t="s">
        <v>779</v>
      </c>
    </row>
    <row r="202" spans="2:16" hidden="1" x14ac:dyDescent="0.25">
      <c r="B202" s="113" t="str">
        <f ca="1">Supporto!F100</f>
        <v>IfcCurtainWall</v>
      </c>
      <c r="C202" s="148" t="str">
        <f ca="1">Supporto!H100</f>
        <v>ElementoDocumenti</v>
      </c>
      <c r="D202" s="148" t="str">
        <f ca="1">Supporto!K100</f>
        <v>Installazione</v>
      </c>
      <c r="E202" s="125"/>
      <c r="F202" s="162"/>
      <c r="G202" s="111"/>
      <c r="H202" s="522"/>
      <c r="I202" s="109"/>
      <c r="J202" s="109"/>
      <c r="K202" s="109"/>
      <c r="L202" s="109"/>
      <c r="M202" s="109"/>
      <c r="N202" s="109"/>
      <c r="O202" s="109" t="s">
        <v>779</v>
      </c>
      <c r="P202" s="109" t="s">
        <v>779</v>
      </c>
    </row>
    <row r="203" spans="2:16" hidden="1" x14ac:dyDescent="0.25">
      <c r="B203" s="113" t="str">
        <f ca="1">Supporto!F101</f>
        <v>IfcCurtainWall</v>
      </c>
      <c r="C203" s="148" t="str">
        <f ca="1">Supporto!H101</f>
        <v>ElementoDocumenti</v>
      </c>
      <c r="D203" s="148" t="str">
        <f ca="1">Supporto!K101</f>
        <v>MatSupp</v>
      </c>
      <c r="E203" s="125"/>
      <c r="F203" s="162"/>
      <c r="G203" s="111"/>
      <c r="H203" s="522"/>
      <c r="I203" s="109"/>
      <c r="J203" s="109"/>
      <c r="K203" s="109"/>
      <c r="L203" s="109"/>
      <c r="M203" s="109"/>
      <c r="N203" s="109"/>
      <c r="O203" s="109" t="s">
        <v>779</v>
      </c>
      <c r="P203" s="109" t="s">
        <v>779</v>
      </c>
    </row>
    <row r="204" spans="2:16" hidden="1" x14ac:dyDescent="0.25">
      <c r="B204" s="113" t="str">
        <f ca="1">Supporto!F102</f>
        <v>IfcCurtainWall</v>
      </c>
      <c r="C204" s="148" t="str">
        <f ca="1">Supporto!H102</f>
        <v>ElementoDocumenti</v>
      </c>
      <c r="D204" s="148" t="str">
        <f ca="1">Supporto!K102</f>
        <v>Collaudo</v>
      </c>
      <c r="E204" s="125"/>
      <c r="F204" s="162"/>
      <c r="G204" s="111"/>
      <c r="H204" s="522"/>
      <c r="I204" s="109"/>
      <c r="J204" s="109"/>
      <c r="K204" s="109"/>
      <c r="L204" s="109"/>
      <c r="M204" s="109"/>
      <c r="N204" s="109"/>
      <c r="O204" s="109" t="s">
        <v>779</v>
      </c>
      <c r="P204" s="109" t="s">
        <v>779</v>
      </c>
    </row>
    <row r="205" spans="2:16" hidden="1" x14ac:dyDescent="0.25">
      <c r="B205" s="115" t="str">
        <f ca="1">Supporto!F103</f>
        <v>IfcCurtainWall</v>
      </c>
      <c r="C205" s="149" t="str">
        <f ca="1">Supporto!H103</f>
        <v>ElementoDocumenti</v>
      </c>
      <c r="D205" s="149" t="str">
        <f ca="1">Supporto!K103</f>
        <v>Conformità</v>
      </c>
      <c r="E205" s="124"/>
      <c r="F205" s="163"/>
      <c r="G205" s="119"/>
      <c r="H205" s="525"/>
      <c r="I205" s="116"/>
      <c r="J205" s="116"/>
      <c r="K205" s="116"/>
      <c r="L205" s="116"/>
      <c r="M205" s="116"/>
      <c r="N205" s="116"/>
      <c r="O205" s="116" t="s">
        <v>779</v>
      </c>
      <c r="P205" s="116" t="s">
        <v>779</v>
      </c>
    </row>
    <row r="206" spans="2:16" hidden="1" x14ac:dyDescent="0.25">
      <c r="B206" s="113" t="str">
        <f ca="1">Supporto!F104</f>
        <v>IfcDoor</v>
      </c>
      <c r="C206" s="148" t="str">
        <f ca="1">Supporto!H104</f>
        <v>ElementoDatiAnagrafici</v>
      </c>
      <c r="D206" s="148" t="str">
        <f ca="1">Supporto!K104</f>
        <v>Numero_di_serie</v>
      </c>
      <c r="E206" s="125"/>
      <c r="F206" s="162"/>
      <c r="G206" s="111"/>
      <c r="H206" s="522"/>
      <c r="I206" s="109"/>
      <c r="J206" s="109"/>
      <c r="K206" s="109"/>
      <c r="L206" s="109"/>
      <c r="M206" s="109"/>
      <c r="N206" s="109"/>
      <c r="O206" s="109" t="s">
        <v>779</v>
      </c>
      <c r="P206" s="109" t="s">
        <v>779</v>
      </c>
    </row>
    <row r="207" spans="2:16" hidden="1" x14ac:dyDescent="0.25">
      <c r="B207" s="113" t="str">
        <f ca="1">Supporto!F105</f>
        <v>IfcDoor</v>
      </c>
      <c r="C207" s="148" t="str">
        <f ca="1">Supporto!H105</f>
        <v>ElementoDatiAnagrafici</v>
      </c>
      <c r="D207" s="148" t="str">
        <f ca="1">Supporto!K105</f>
        <v>Fornitore</v>
      </c>
      <c r="E207" s="125"/>
      <c r="F207" s="162"/>
      <c r="G207" s="111"/>
      <c r="H207" s="522"/>
      <c r="I207" s="109"/>
      <c r="J207" s="109"/>
      <c r="K207" s="109"/>
      <c r="L207" s="109"/>
      <c r="M207" s="109"/>
      <c r="N207" s="109"/>
      <c r="O207" s="109" t="s">
        <v>779</v>
      </c>
      <c r="P207" s="109" t="s">
        <v>779</v>
      </c>
    </row>
    <row r="208" spans="2:16" hidden="1" x14ac:dyDescent="0.25">
      <c r="B208" s="113" t="str">
        <f ca="1">Supporto!F106</f>
        <v>IfcDoor</v>
      </c>
      <c r="C208" s="148" t="str">
        <f ca="1">Supporto!H106</f>
        <v>ElementoDatiAnagrafici</v>
      </c>
      <c r="D208" s="148" t="str">
        <f ca="1">Supporto!K106</f>
        <v>Installatore</v>
      </c>
      <c r="E208" s="125"/>
      <c r="F208" s="162"/>
      <c r="G208" s="111"/>
      <c r="H208" s="522"/>
      <c r="I208" s="109"/>
      <c r="J208" s="109"/>
      <c r="K208" s="109"/>
      <c r="L208" s="109"/>
      <c r="M208" s="109"/>
      <c r="N208" s="109"/>
      <c r="O208" s="109" t="s">
        <v>779</v>
      </c>
      <c r="P208" s="109" t="s">
        <v>779</v>
      </c>
    </row>
    <row r="209" spans="2:16" x14ac:dyDescent="0.25">
      <c r="B209" s="113" t="str">
        <f ca="1">Supporto!F107</f>
        <v>IfcDoor</v>
      </c>
      <c r="C209" s="148" t="str">
        <f ca="1">Supporto!H107</f>
        <v>ElementoDatiAnagrafici</v>
      </c>
      <c r="D209" s="148" t="str">
        <f ca="1">Supporto!K107</f>
        <v>Descrizione</v>
      </c>
      <c r="E209" s="125"/>
      <c r="F209" s="162"/>
      <c r="G209" s="111"/>
      <c r="H209" s="522"/>
      <c r="I209" s="109"/>
      <c r="J209" s="109" t="s">
        <v>779</v>
      </c>
      <c r="K209" s="109"/>
      <c r="L209" s="109" t="s">
        <v>779</v>
      </c>
      <c r="M209" s="109" t="s">
        <v>779</v>
      </c>
      <c r="N209" s="109" t="s">
        <v>779</v>
      </c>
      <c r="O209" s="109" t="s">
        <v>779</v>
      </c>
      <c r="P209" s="109" t="s">
        <v>779</v>
      </c>
    </row>
    <row r="210" spans="2:16" hidden="1" x14ac:dyDescent="0.25">
      <c r="B210" s="113" t="str">
        <f ca="1">Supporto!F108</f>
        <v>IfcDoor</v>
      </c>
      <c r="C210" s="148" t="str">
        <f ca="1">Supporto!H108</f>
        <v>ElementoDatiAnagrafici</v>
      </c>
      <c r="D210" s="148" t="str">
        <f ca="1">Supporto!K108</f>
        <v>Modello</v>
      </c>
      <c r="E210" s="125"/>
      <c r="F210" s="162"/>
      <c r="G210" s="111"/>
      <c r="H210" s="522"/>
      <c r="I210" s="109"/>
      <c r="J210" s="109"/>
      <c r="K210" s="109"/>
      <c r="L210" s="109"/>
      <c r="M210" s="109"/>
      <c r="N210" s="109" t="s">
        <v>779</v>
      </c>
      <c r="O210" s="109" t="s">
        <v>779</v>
      </c>
      <c r="P210" s="109" t="s">
        <v>779</v>
      </c>
    </row>
    <row r="211" spans="2:16" hidden="1" x14ac:dyDescent="0.25">
      <c r="B211" s="113" t="str">
        <f ca="1">Supporto!F109</f>
        <v>IfcDoor</v>
      </c>
      <c r="C211" s="148" t="str">
        <f ca="1">Supporto!H109</f>
        <v>ElementoDatiAnagrafici</v>
      </c>
      <c r="D211" s="148" t="str">
        <f ca="1">Supporto!K109</f>
        <v>Produttore</v>
      </c>
      <c r="E211" s="125"/>
      <c r="F211" s="162"/>
      <c r="G211" s="111"/>
      <c r="H211" s="522"/>
      <c r="I211" s="109"/>
      <c r="J211" s="109"/>
      <c r="K211" s="109"/>
      <c r="L211" s="109"/>
      <c r="M211" s="109"/>
      <c r="N211" s="109" t="s">
        <v>779</v>
      </c>
      <c r="O211" s="109" t="s">
        <v>779</v>
      </c>
      <c r="P211" s="109" t="s">
        <v>779</v>
      </c>
    </row>
    <row r="212" spans="2:16" hidden="1" x14ac:dyDescent="0.25">
      <c r="B212" s="113" t="str">
        <f ca="1">Supporto!F110</f>
        <v>IfcDoor</v>
      </c>
      <c r="C212" s="148" t="str">
        <f ca="1">Supporto!H110</f>
        <v>ElementoDatiQualitativi</v>
      </c>
      <c r="D212" s="148" t="str">
        <f ca="1">Supporto!K110</f>
        <v>IndicePrestazioneAcustica</v>
      </c>
      <c r="E212" s="125"/>
      <c r="F212" s="162"/>
      <c r="G212" s="111"/>
      <c r="H212" s="522"/>
      <c r="I212" s="109"/>
      <c r="J212" s="109"/>
      <c r="K212" s="109" t="s">
        <v>779</v>
      </c>
      <c r="L212" s="109"/>
      <c r="M212" s="109"/>
      <c r="N212" s="109" t="s">
        <v>779</v>
      </c>
      <c r="O212" s="109" t="s">
        <v>779</v>
      </c>
      <c r="P212" s="109" t="s">
        <v>779</v>
      </c>
    </row>
    <row r="213" spans="2:16" x14ac:dyDescent="0.25">
      <c r="B213" s="113" t="str">
        <f ca="1">Supporto!F111</f>
        <v>IfcDoor</v>
      </c>
      <c r="C213" s="148" t="str">
        <f ca="1">Supporto!H111</f>
        <v>ElementoDatiQualitativi</v>
      </c>
      <c r="D213" s="148" t="str">
        <f ca="1">Supporto!K111</f>
        <v>AccessibilitaDisabili</v>
      </c>
      <c r="E213" s="125"/>
      <c r="F213" s="162"/>
      <c r="G213" s="111"/>
      <c r="H213" s="522"/>
      <c r="I213" s="109"/>
      <c r="J213" s="109"/>
      <c r="K213" s="109" t="s">
        <v>779</v>
      </c>
      <c r="L213" s="109" t="s">
        <v>779</v>
      </c>
      <c r="M213" s="109" t="s">
        <v>779</v>
      </c>
      <c r="N213" s="109" t="s">
        <v>779</v>
      </c>
      <c r="O213" s="109" t="s">
        <v>779</v>
      </c>
      <c r="P213" s="109" t="s">
        <v>779</v>
      </c>
    </row>
    <row r="214" spans="2:16" x14ac:dyDescent="0.25">
      <c r="B214" s="113" t="str">
        <f ca="1">Supporto!F112</f>
        <v>IfcDoor</v>
      </c>
      <c r="C214" s="148" t="str">
        <f ca="1">Supporto!H112</f>
        <v>ElementoDatiQualitativi</v>
      </c>
      <c r="D214" s="148" t="str">
        <f ca="1">Supporto!K112</f>
        <v>Esterno</v>
      </c>
      <c r="E214" s="125"/>
      <c r="F214" s="162"/>
      <c r="G214" s="111"/>
      <c r="H214" s="522"/>
      <c r="I214" s="109"/>
      <c r="J214" s="109" t="s">
        <v>779</v>
      </c>
      <c r="K214" s="109"/>
      <c r="L214" s="109" t="s">
        <v>779</v>
      </c>
      <c r="M214" s="109" t="s">
        <v>779</v>
      </c>
      <c r="N214" s="109" t="s">
        <v>779</v>
      </c>
      <c r="O214" s="109" t="s">
        <v>779</v>
      </c>
      <c r="P214" s="109" t="s">
        <v>779</v>
      </c>
    </row>
    <row r="215" spans="2:16" x14ac:dyDescent="0.25">
      <c r="B215" s="113" t="str">
        <f ca="1">Supporto!F113</f>
        <v>IfcDoor</v>
      </c>
      <c r="C215" s="148" t="str">
        <f ca="1">Supporto!H113</f>
        <v>ElementoDatiQualitativi</v>
      </c>
      <c r="D215" s="148" t="str">
        <f ca="1">Supporto!K113</f>
        <v>Tipologia costruttiva</v>
      </c>
      <c r="E215" s="125"/>
      <c r="F215" s="162"/>
      <c r="G215" s="111"/>
      <c r="H215" s="522"/>
      <c r="I215" s="109" t="s">
        <v>779</v>
      </c>
      <c r="J215" s="109"/>
      <c r="K215" s="109"/>
      <c r="L215" s="109" t="s">
        <v>779</v>
      </c>
      <c r="M215" s="109" t="s">
        <v>779</v>
      </c>
      <c r="N215" s="109" t="s">
        <v>779</v>
      </c>
      <c r="O215" s="109" t="s">
        <v>779</v>
      </c>
      <c r="P215" s="109" t="s">
        <v>779</v>
      </c>
    </row>
    <row r="216" spans="2:16" hidden="1" x14ac:dyDescent="0.25">
      <c r="B216" s="113" t="str">
        <f ca="1">Supporto!F114</f>
        <v>IfcDoor</v>
      </c>
      <c r="C216" s="148" t="str">
        <f ca="1">Supporto!H114</f>
        <v>ElementoDatiAntincendio</v>
      </c>
      <c r="D216" s="148" t="str">
        <f ca="1">Supporto!K114</f>
        <v>Combustibile</v>
      </c>
      <c r="E216" s="125"/>
      <c r="F216" s="162"/>
      <c r="G216" s="111"/>
      <c r="H216" s="522"/>
      <c r="I216" s="109"/>
      <c r="J216" s="109"/>
      <c r="K216" s="109"/>
      <c r="L216" s="109"/>
      <c r="M216" s="109"/>
      <c r="N216" s="109"/>
      <c r="O216" s="109" t="s">
        <v>779</v>
      </c>
      <c r="P216" s="109" t="s">
        <v>779</v>
      </c>
    </row>
    <row r="217" spans="2:16" hidden="1" x14ac:dyDescent="0.25">
      <c r="B217" s="113" t="str">
        <f ca="1">Supporto!F115</f>
        <v>IfcDoor</v>
      </c>
      <c r="C217" s="148" t="str">
        <f ca="1">Supporto!H115</f>
        <v>ElementoDatiAntincendio</v>
      </c>
      <c r="D217" s="148" t="str">
        <f ca="1">Supporto!K115</f>
        <v>UscitaEmergenza</v>
      </c>
      <c r="E217" s="125"/>
      <c r="F217" s="162"/>
      <c r="G217" s="111"/>
      <c r="H217" s="522"/>
      <c r="I217" s="109"/>
      <c r="J217" s="109"/>
      <c r="K217" s="109" t="s">
        <v>779</v>
      </c>
      <c r="L217" s="109"/>
      <c r="M217" s="109"/>
      <c r="N217" s="109" t="s">
        <v>779</v>
      </c>
      <c r="O217" s="109" t="s">
        <v>779</v>
      </c>
      <c r="P217" s="109" t="s">
        <v>779</v>
      </c>
    </row>
    <row r="218" spans="2:16" hidden="1" x14ac:dyDescent="0.25">
      <c r="B218" s="113" t="str">
        <f ca="1">Supporto!F116</f>
        <v>IfcDoor</v>
      </c>
      <c r="C218" s="148" t="str">
        <f ca="1">Supporto!H116</f>
        <v>ElementoDatiAntincendio</v>
      </c>
      <c r="D218" s="148" t="str">
        <f ca="1">Supporto!K116</f>
        <v>ClassePropagazioneFiamma</v>
      </c>
      <c r="E218" s="125"/>
      <c r="F218" s="162"/>
      <c r="G218" s="111"/>
      <c r="H218" s="522"/>
      <c r="I218" s="109"/>
      <c r="J218" s="109"/>
      <c r="K218" s="109"/>
      <c r="L218" s="109"/>
      <c r="M218" s="109"/>
      <c r="N218" s="109" t="s">
        <v>779</v>
      </c>
      <c r="O218" s="109" t="s">
        <v>779</v>
      </c>
      <c r="P218" s="109" t="s">
        <v>779</v>
      </c>
    </row>
    <row r="219" spans="2:16" x14ac:dyDescent="0.25">
      <c r="B219" s="113" t="str">
        <f ca="1">Supporto!F117</f>
        <v>IfcDoor</v>
      </c>
      <c r="C219" s="148" t="str">
        <f ca="1">Supporto!H117</f>
        <v>ElementoDatiAntincendio</v>
      </c>
      <c r="D219" s="148" t="str">
        <f ca="1">Supporto!K117</f>
        <v>REI</v>
      </c>
      <c r="E219" s="125"/>
      <c r="F219" s="162"/>
      <c r="G219" s="111"/>
      <c r="H219" s="522"/>
      <c r="I219" s="109"/>
      <c r="J219" s="109"/>
      <c r="K219" s="109" t="s">
        <v>779</v>
      </c>
      <c r="L219" s="109" t="s">
        <v>779</v>
      </c>
      <c r="M219" s="109" t="s">
        <v>779</v>
      </c>
      <c r="N219" s="109" t="s">
        <v>779</v>
      </c>
      <c r="O219" s="109" t="s">
        <v>779</v>
      </c>
      <c r="P219" s="109" t="s">
        <v>779</v>
      </c>
    </row>
    <row r="220" spans="2:16" x14ac:dyDescent="0.25">
      <c r="B220" s="113" t="str">
        <f ca="1">Supporto!F118</f>
        <v>IfcDoor</v>
      </c>
      <c r="C220" s="148" t="str">
        <f ca="1">Supporto!H118</f>
        <v>ElementoDatiEnergetici</v>
      </c>
      <c r="D220" s="148" t="str">
        <f ca="1">Supporto!K118</f>
        <v>TrasmittanzaTermica</v>
      </c>
      <c r="E220" s="125"/>
      <c r="F220" s="162"/>
      <c r="G220" s="111"/>
      <c r="H220" s="522"/>
      <c r="I220" s="109"/>
      <c r="J220" s="109"/>
      <c r="K220" s="109" t="s">
        <v>779</v>
      </c>
      <c r="L220" s="109"/>
      <c r="M220" s="109" t="s">
        <v>779</v>
      </c>
      <c r="N220" s="109" t="s">
        <v>779</v>
      </c>
      <c r="O220" s="109" t="s">
        <v>779</v>
      </c>
      <c r="P220" s="109" t="s">
        <v>779</v>
      </c>
    </row>
    <row r="221" spans="2:16" x14ac:dyDescent="0.25">
      <c r="B221" s="113" t="str">
        <f ca="1">Supporto!F119</f>
        <v>IfcDoor</v>
      </c>
      <c r="C221" s="148" t="str">
        <f ca="1">Supporto!H119</f>
        <v>ElementoDatiEnergetici</v>
      </c>
      <c r="D221" s="148" t="str">
        <f ca="1">Supporto!K119</f>
        <v>ResistenzaTermica</v>
      </c>
      <c r="E221" s="125"/>
      <c r="F221" s="162"/>
      <c r="G221" s="111"/>
      <c r="H221" s="522"/>
      <c r="I221" s="109"/>
      <c r="J221" s="109"/>
      <c r="K221" s="109" t="s">
        <v>779</v>
      </c>
      <c r="L221" s="109"/>
      <c r="M221" s="109" t="s">
        <v>779</v>
      </c>
      <c r="N221" s="109" t="s">
        <v>779</v>
      </c>
      <c r="O221" s="109" t="s">
        <v>779</v>
      </c>
      <c r="P221" s="109" t="s">
        <v>779</v>
      </c>
    </row>
    <row r="222" spans="2:16" x14ac:dyDescent="0.25">
      <c r="B222" s="113" t="str">
        <f ca="1">Supporto!F120</f>
        <v>IfcDoor</v>
      </c>
      <c r="C222" s="148" t="str">
        <f ca="1">Supporto!H120</f>
        <v>ElementoCodifica</v>
      </c>
      <c r="D222" s="148" t="str">
        <f ca="1">Supporto!K120</f>
        <v>ClasseElementoTecnico</v>
      </c>
      <c r="E222" s="125"/>
      <c r="F222" s="162"/>
      <c r="G222" s="111"/>
      <c r="H222" s="522"/>
      <c r="I222" s="109"/>
      <c r="J222" s="109" t="s">
        <v>779</v>
      </c>
      <c r="K222" s="109"/>
      <c r="L222" s="109" t="s">
        <v>779</v>
      </c>
      <c r="M222" s="109" t="s">
        <v>779</v>
      </c>
      <c r="N222" s="109" t="s">
        <v>779</v>
      </c>
      <c r="O222" s="109" t="s">
        <v>779</v>
      </c>
      <c r="P222" s="109" t="s">
        <v>779</v>
      </c>
    </row>
    <row r="223" spans="2:16" x14ac:dyDescent="0.25">
      <c r="B223" s="113" t="str">
        <f ca="1">Supporto!F121</f>
        <v>IfcDoor</v>
      </c>
      <c r="C223" s="148" t="str">
        <f ca="1">Supporto!H121</f>
        <v>ElementoFase</v>
      </c>
      <c r="D223" s="148" t="str">
        <f ca="1">Supporto!K121</f>
        <v>Stato</v>
      </c>
      <c r="E223" s="125"/>
      <c r="F223" s="162"/>
      <c r="G223" s="111"/>
      <c r="H223" s="110"/>
      <c r="I223" s="109"/>
      <c r="J223" s="109" t="s">
        <v>779</v>
      </c>
      <c r="K223" s="109"/>
      <c r="L223" s="109" t="s">
        <v>779</v>
      </c>
      <c r="M223" s="109" t="s">
        <v>779</v>
      </c>
      <c r="N223" s="109" t="s">
        <v>779</v>
      </c>
      <c r="O223" s="109" t="s">
        <v>779</v>
      </c>
      <c r="P223" s="109" t="s">
        <v>779</v>
      </c>
    </row>
    <row r="224" spans="2:16" hidden="1" x14ac:dyDescent="0.25">
      <c r="B224" s="113" t="str">
        <f ca="1">Supporto!F122</f>
        <v>IfcDoor</v>
      </c>
      <c r="C224" s="148" t="str">
        <f ca="1">Supporto!H122</f>
        <v>ElementoDocumenti</v>
      </c>
      <c r="D224" s="148" t="str">
        <f ca="1">Supporto!K122</f>
        <v>MUM</v>
      </c>
      <c r="E224" s="125"/>
      <c r="F224" s="162"/>
      <c r="G224" s="111"/>
      <c r="H224" s="522"/>
      <c r="I224" s="109"/>
      <c r="J224" s="109"/>
      <c r="K224" s="109"/>
      <c r="L224" s="109"/>
      <c r="M224" s="109"/>
      <c r="N224" s="109"/>
      <c r="O224" s="109" t="s">
        <v>779</v>
      </c>
      <c r="P224" s="109" t="s">
        <v>779</v>
      </c>
    </row>
    <row r="225" spans="2:16" hidden="1" x14ac:dyDescent="0.25">
      <c r="B225" s="113" t="str">
        <f ca="1">Supporto!F123</f>
        <v>IfcDoor</v>
      </c>
      <c r="C225" s="148" t="str">
        <f ca="1">Supporto!H123</f>
        <v>ElementoDocumenti</v>
      </c>
      <c r="D225" s="148" t="str">
        <f ca="1">Supporto!K123</f>
        <v>SchedaTecnica</v>
      </c>
      <c r="E225" s="125"/>
      <c r="F225" s="162"/>
      <c r="G225" s="111"/>
      <c r="H225" s="522"/>
      <c r="I225" s="109"/>
      <c r="J225" s="109"/>
      <c r="K225" s="109"/>
      <c r="L225" s="109"/>
      <c r="M225" s="109"/>
      <c r="N225" s="109" t="s">
        <v>779</v>
      </c>
      <c r="O225" s="109" t="s">
        <v>779</v>
      </c>
      <c r="P225" s="109" t="s">
        <v>779</v>
      </c>
    </row>
    <row r="226" spans="2:16" hidden="1" x14ac:dyDescent="0.25">
      <c r="B226" s="113" t="str">
        <f ca="1">Supporto!F124</f>
        <v>IfcDoor</v>
      </c>
      <c r="C226" s="148" t="str">
        <f ca="1">Supporto!H124</f>
        <v>ElementoDocumenti</v>
      </c>
      <c r="D226" s="148" t="str">
        <f ca="1">Supporto!K124</f>
        <v>Website</v>
      </c>
      <c r="E226" s="125"/>
      <c r="F226" s="162"/>
      <c r="G226" s="111"/>
      <c r="H226" s="522"/>
      <c r="I226" s="109"/>
      <c r="J226" s="109"/>
      <c r="K226" s="109"/>
      <c r="L226" s="109"/>
      <c r="M226" s="109"/>
      <c r="N226" s="109" t="s">
        <v>779</v>
      </c>
      <c r="O226" s="109" t="s">
        <v>779</v>
      </c>
      <c r="P226" s="109" t="s">
        <v>779</v>
      </c>
    </row>
    <row r="227" spans="2:16" hidden="1" x14ac:dyDescent="0.25">
      <c r="B227" s="113" t="str">
        <f ca="1">Supporto!F125</f>
        <v>IfcDoor</v>
      </c>
      <c r="C227" s="148" t="str">
        <f ca="1">Supporto!H125</f>
        <v>ElementoDocumenti</v>
      </c>
      <c r="D227" s="148" t="str">
        <f ca="1">Supporto!K125</f>
        <v>CertProd</v>
      </c>
      <c r="E227" s="125"/>
      <c r="F227" s="162"/>
      <c r="G227" s="111"/>
      <c r="H227" s="522"/>
      <c r="I227" s="109"/>
      <c r="J227" s="109"/>
      <c r="K227" s="109"/>
      <c r="L227" s="109"/>
      <c r="M227" s="109"/>
      <c r="N227" s="109" t="s">
        <v>779</v>
      </c>
      <c r="O227" s="109" t="s">
        <v>779</v>
      </c>
      <c r="P227" s="109" t="s">
        <v>779</v>
      </c>
    </row>
    <row r="228" spans="2:16" hidden="1" x14ac:dyDescent="0.25">
      <c r="B228" s="113" t="str">
        <f ca="1">Supporto!F126</f>
        <v>IfcDoor</v>
      </c>
      <c r="C228" s="148" t="str">
        <f ca="1">Supporto!H126</f>
        <v>ElementoDocumenti</v>
      </c>
      <c r="D228" s="148" t="str">
        <f ca="1">Supporto!K126</f>
        <v>SertSupl</v>
      </c>
      <c r="E228" s="125"/>
      <c r="F228" s="162"/>
      <c r="G228" s="111"/>
      <c r="H228" s="522"/>
      <c r="I228" s="109"/>
      <c r="J228" s="109"/>
      <c r="K228" s="109"/>
      <c r="L228" s="109"/>
      <c r="M228" s="109"/>
      <c r="N228" s="109"/>
      <c r="O228" s="109" t="s">
        <v>779</v>
      </c>
      <c r="P228" s="109" t="s">
        <v>779</v>
      </c>
    </row>
    <row r="229" spans="2:16" hidden="1" x14ac:dyDescent="0.25">
      <c r="B229" s="113" t="str">
        <f ca="1">Supporto!F127</f>
        <v>IfcDoor</v>
      </c>
      <c r="C229" s="148" t="str">
        <f ca="1">Supporto!H127</f>
        <v>ElementoDocumenti</v>
      </c>
      <c r="D229" s="148" t="str">
        <f ca="1">Supporto!K127</f>
        <v>CertOmo</v>
      </c>
      <c r="E229" s="125"/>
      <c r="F229" s="162"/>
      <c r="G229" s="111"/>
      <c r="H229" s="522"/>
      <c r="I229" s="109"/>
      <c r="J229" s="109"/>
      <c r="K229" s="109"/>
      <c r="L229" s="109"/>
      <c r="M229" s="109"/>
      <c r="N229" s="109"/>
      <c r="O229" s="109" t="s">
        <v>779</v>
      </c>
      <c r="P229" s="109" t="s">
        <v>779</v>
      </c>
    </row>
    <row r="230" spans="2:16" hidden="1" x14ac:dyDescent="0.25">
      <c r="B230" s="113" t="str">
        <f ca="1">Supporto!F128</f>
        <v>IfcDoor</v>
      </c>
      <c r="C230" s="148" t="str">
        <f ca="1">Supporto!H128</f>
        <v>ElementoDocumenti</v>
      </c>
      <c r="D230" s="148" t="str">
        <f ca="1">Supporto!K128</f>
        <v>SchedaMontaggio</v>
      </c>
      <c r="E230" s="125"/>
      <c r="F230" s="162"/>
      <c r="G230" s="111"/>
      <c r="H230" s="522"/>
      <c r="I230" s="109"/>
      <c r="J230" s="109"/>
      <c r="K230" s="109"/>
      <c r="L230" s="109"/>
      <c r="M230" s="109"/>
      <c r="N230" s="109"/>
      <c r="O230" s="109" t="s">
        <v>779</v>
      </c>
      <c r="P230" s="109" t="s">
        <v>779</v>
      </c>
    </row>
    <row r="231" spans="2:16" hidden="1" x14ac:dyDescent="0.25">
      <c r="B231" s="113" t="str">
        <f ca="1">Supporto!F129</f>
        <v>IfcDoor</v>
      </c>
      <c r="C231" s="148" t="str">
        <f ca="1">Supporto!H129</f>
        <v>ElementoDocumenti</v>
      </c>
      <c r="D231" s="148" t="str">
        <f ca="1">Supporto!K129</f>
        <v>Installazione</v>
      </c>
      <c r="E231" s="125"/>
      <c r="F231" s="162"/>
      <c r="G231" s="111"/>
      <c r="H231" s="522"/>
      <c r="I231" s="109"/>
      <c r="J231" s="109"/>
      <c r="K231" s="109"/>
      <c r="L231" s="109"/>
      <c r="M231" s="109"/>
      <c r="N231" s="109"/>
      <c r="O231" s="109" t="s">
        <v>779</v>
      </c>
      <c r="P231" s="109" t="s">
        <v>779</v>
      </c>
    </row>
    <row r="232" spans="2:16" hidden="1" x14ac:dyDescent="0.25">
      <c r="B232" s="115" t="str">
        <f ca="1">Supporto!F130</f>
        <v>IfcDoor</v>
      </c>
      <c r="C232" s="149" t="str">
        <f ca="1">Supporto!H130</f>
        <v>ElementoDocumenti</v>
      </c>
      <c r="D232" s="149" t="str">
        <f ca="1">Supporto!K130</f>
        <v>MatSupp</v>
      </c>
      <c r="E232" s="124"/>
      <c r="F232" s="163"/>
      <c r="G232" s="119"/>
      <c r="H232" s="525"/>
      <c r="I232" s="116"/>
      <c r="J232" s="116"/>
      <c r="K232" s="116"/>
      <c r="L232" s="116"/>
      <c r="M232" s="116"/>
      <c r="N232" s="116"/>
      <c r="O232" s="116" t="s">
        <v>779</v>
      </c>
      <c r="P232" s="116" t="s">
        <v>779</v>
      </c>
    </row>
    <row r="233" spans="2:16" x14ac:dyDescent="0.25">
      <c r="B233" s="113" t="str">
        <f ca="1">Supporto!F131</f>
        <v>IfcRoof</v>
      </c>
      <c r="C233" s="148" t="str">
        <f ca="1">Supporto!H131</f>
        <v>ElementoDatiAnagrafici</v>
      </c>
      <c r="D233" s="148" t="str">
        <f ca="1">Supporto!K131</f>
        <v>Descrizione</v>
      </c>
      <c r="E233" s="125"/>
      <c r="F233" s="162"/>
      <c r="G233" s="111"/>
      <c r="H233" s="522"/>
      <c r="I233" s="109"/>
      <c r="J233" s="109" t="s">
        <v>779</v>
      </c>
      <c r="K233" s="109"/>
      <c r="L233" s="109" t="s">
        <v>779</v>
      </c>
      <c r="M233" s="109" t="s">
        <v>779</v>
      </c>
      <c r="N233" s="109" t="s">
        <v>779</v>
      </c>
      <c r="O233" s="109" t="s">
        <v>779</v>
      </c>
      <c r="P233" s="109" t="s">
        <v>779</v>
      </c>
    </row>
    <row r="234" spans="2:16" hidden="1" x14ac:dyDescent="0.25">
      <c r="B234" s="113" t="str">
        <f ca="1">Supporto!F132</f>
        <v>IfcRoof</v>
      </c>
      <c r="C234" s="148" t="str">
        <f ca="1">Supporto!H132</f>
        <v>ElementoDatiQualitativi</v>
      </c>
      <c r="D234" s="148" t="str">
        <f ca="1">Supporto!K132</f>
        <v>IndicePrestazioneAcustica</v>
      </c>
      <c r="E234" s="125"/>
      <c r="F234" s="162"/>
      <c r="G234" s="111"/>
      <c r="H234" s="522"/>
      <c r="I234" s="109"/>
      <c r="J234" s="109"/>
      <c r="K234" s="109" t="s">
        <v>779</v>
      </c>
      <c r="L234" s="109"/>
      <c r="M234" s="109"/>
      <c r="N234" s="109" t="s">
        <v>779</v>
      </c>
      <c r="O234" s="109" t="s">
        <v>779</v>
      </c>
      <c r="P234" s="109" t="s">
        <v>779</v>
      </c>
    </row>
    <row r="235" spans="2:16" x14ac:dyDescent="0.25">
      <c r="B235" s="113" t="str">
        <f ca="1">Supporto!F133</f>
        <v>IfcRoof</v>
      </c>
      <c r="C235" s="148" t="str">
        <f ca="1">Supporto!H133</f>
        <v>ElementoDatiQualitativi</v>
      </c>
      <c r="D235" s="148" t="str">
        <f ca="1">Supporto!K133</f>
        <v>Esterno</v>
      </c>
      <c r="E235" s="125"/>
      <c r="F235" s="162"/>
      <c r="G235" s="111"/>
      <c r="H235" s="522"/>
      <c r="I235" s="109"/>
      <c r="J235" s="109" t="s">
        <v>779</v>
      </c>
      <c r="K235" s="109"/>
      <c r="L235" s="109" t="s">
        <v>779</v>
      </c>
      <c r="M235" s="109" t="s">
        <v>779</v>
      </c>
      <c r="N235" s="109" t="s">
        <v>779</v>
      </c>
      <c r="O235" s="109" t="s">
        <v>779</v>
      </c>
      <c r="P235" s="109" t="s">
        <v>779</v>
      </c>
    </row>
    <row r="236" spans="2:16" x14ac:dyDescent="0.25">
      <c r="B236" s="113" t="str">
        <f ca="1">Supporto!F134</f>
        <v>IfcRoof</v>
      </c>
      <c r="C236" s="148" t="str">
        <f ca="1">Supporto!H134</f>
        <v>ElementoDatiQualitativi</v>
      </c>
      <c r="D236" s="148" t="str">
        <f ca="1">Supporto!K134</f>
        <v>Tipologia costruttiva</v>
      </c>
      <c r="E236" s="125"/>
      <c r="F236" s="162"/>
      <c r="G236" s="111"/>
      <c r="H236" s="522"/>
      <c r="I236" s="109" t="s">
        <v>779</v>
      </c>
      <c r="J236" s="109"/>
      <c r="K236" s="514"/>
      <c r="L236" s="109" t="s">
        <v>779</v>
      </c>
      <c r="M236" s="109" t="s">
        <v>779</v>
      </c>
      <c r="N236" s="109" t="s">
        <v>779</v>
      </c>
      <c r="O236" s="109" t="s">
        <v>779</v>
      </c>
      <c r="P236" s="109" t="s">
        <v>779</v>
      </c>
    </row>
    <row r="237" spans="2:16" hidden="1" x14ac:dyDescent="0.25">
      <c r="B237" s="113" t="str">
        <f ca="1">Supporto!F135</f>
        <v>IfcRoof</v>
      </c>
      <c r="C237" s="148" t="str">
        <f ca="1">Supporto!H135</f>
        <v>ElementoDatiQualitativi</v>
      </c>
      <c r="D237" s="148" t="str">
        <f ca="1">Supporto!K135</f>
        <v>Criticità Riscontrata</v>
      </c>
      <c r="E237" s="125"/>
      <c r="F237" s="162"/>
      <c r="G237" s="111"/>
      <c r="H237" s="522"/>
      <c r="I237" s="109"/>
      <c r="J237" s="109"/>
      <c r="K237" s="109" t="s">
        <v>779</v>
      </c>
      <c r="L237" s="109"/>
      <c r="M237" s="109"/>
      <c r="N237" s="109"/>
      <c r="O237" s="109" t="s">
        <v>779</v>
      </c>
      <c r="P237" s="109" t="s">
        <v>779</v>
      </c>
    </row>
    <row r="238" spans="2:16" hidden="1" x14ac:dyDescent="0.25">
      <c r="B238" s="113" t="str">
        <f ca="1">Supporto!F136</f>
        <v>IfcRoof</v>
      </c>
      <c r="C238" s="148" t="str">
        <f ca="1">Supporto!H136</f>
        <v>ElementoDatiAntincendio</v>
      </c>
      <c r="D238" s="148" t="str">
        <f ca="1">Supporto!K136</f>
        <v>Combustibile</v>
      </c>
      <c r="E238" s="125"/>
      <c r="F238" s="162"/>
      <c r="G238" s="111"/>
      <c r="H238" s="522"/>
      <c r="I238" s="109"/>
      <c r="J238" s="109"/>
      <c r="K238" s="109"/>
      <c r="L238" s="109"/>
      <c r="M238" s="109"/>
      <c r="N238" s="109" t="s">
        <v>779</v>
      </c>
      <c r="O238" s="109" t="s">
        <v>779</v>
      </c>
      <c r="P238" s="109" t="s">
        <v>779</v>
      </c>
    </row>
    <row r="239" spans="2:16" hidden="1" x14ac:dyDescent="0.25">
      <c r="B239" s="113" t="str">
        <f ca="1">Supporto!F137</f>
        <v>IfcRoof</v>
      </c>
      <c r="C239" s="148" t="str">
        <f ca="1">Supporto!H137</f>
        <v>ElementoDatiAntincendio</v>
      </c>
      <c r="D239" s="148" t="str">
        <f ca="1">Supporto!K137</f>
        <v>ClassePropagazioneFiamma</v>
      </c>
      <c r="E239" s="125"/>
      <c r="F239" s="162"/>
      <c r="G239" s="111"/>
      <c r="H239" s="522"/>
      <c r="I239" s="109"/>
      <c r="J239" s="109"/>
      <c r="K239" s="109"/>
      <c r="L239" s="109"/>
      <c r="M239" s="109"/>
      <c r="N239" s="109" t="s">
        <v>779</v>
      </c>
      <c r="O239" s="109" t="s">
        <v>779</v>
      </c>
      <c r="P239" s="109" t="s">
        <v>779</v>
      </c>
    </row>
    <row r="240" spans="2:16" x14ac:dyDescent="0.25">
      <c r="B240" s="113" t="str">
        <f ca="1">Supporto!F138</f>
        <v>IfcRoof</v>
      </c>
      <c r="C240" s="148" t="str">
        <f ca="1">Supporto!H138</f>
        <v>ElementoDatiAntincendio</v>
      </c>
      <c r="D240" s="148" t="str">
        <f ca="1">Supporto!K138</f>
        <v>REI</v>
      </c>
      <c r="E240" s="125"/>
      <c r="F240" s="162"/>
      <c r="G240" s="111"/>
      <c r="H240" s="522"/>
      <c r="I240" s="109"/>
      <c r="J240" s="109"/>
      <c r="K240" s="109" t="s">
        <v>779</v>
      </c>
      <c r="L240" s="109" t="s">
        <v>779</v>
      </c>
      <c r="M240" s="109" t="s">
        <v>779</v>
      </c>
      <c r="N240" s="109" t="s">
        <v>779</v>
      </c>
      <c r="O240" s="109" t="s">
        <v>779</v>
      </c>
      <c r="P240" s="109" t="s">
        <v>779</v>
      </c>
    </row>
    <row r="241" spans="2:16" x14ac:dyDescent="0.25">
      <c r="B241" s="113" t="str">
        <f ca="1">Supporto!F139</f>
        <v>IfcRoof</v>
      </c>
      <c r="C241" s="148" t="str">
        <f ca="1">Supporto!H139</f>
        <v>ElementoDatiEnergetici</v>
      </c>
      <c r="D241" s="148" t="str">
        <f ca="1">Supporto!K139</f>
        <v>TrasmittanzaTermica</v>
      </c>
      <c r="E241" s="125"/>
      <c r="F241" s="162"/>
      <c r="G241" s="111"/>
      <c r="H241" s="522"/>
      <c r="I241" s="109"/>
      <c r="J241" s="109"/>
      <c r="K241" s="109" t="s">
        <v>779</v>
      </c>
      <c r="L241" s="109" t="s">
        <v>779</v>
      </c>
      <c r="M241" s="109" t="s">
        <v>779</v>
      </c>
      <c r="N241" s="109" t="s">
        <v>779</v>
      </c>
      <c r="O241" s="109" t="s">
        <v>779</v>
      </c>
      <c r="P241" s="109" t="s">
        <v>779</v>
      </c>
    </row>
    <row r="242" spans="2:16" x14ac:dyDescent="0.25">
      <c r="B242" s="113" t="str">
        <f ca="1">Supporto!F140</f>
        <v>IfcRoof</v>
      </c>
      <c r="C242" s="148" t="str">
        <f ca="1">Supporto!H140</f>
        <v>ElementoDatiEnergetici</v>
      </c>
      <c r="D242" s="148" t="str">
        <f ca="1">Supporto!K140</f>
        <v>ResistenzaTermica</v>
      </c>
      <c r="E242" s="125"/>
      <c r="F242" s="162"/>
      <c r="G242" s="111"/>
      <c r="H242" s="522"/>
      <c r="I242" s="109"/>
      <c r="J242" s="109"/>
      <c r="K242" s="109" t="s">
        <v>779</v>
      </c>
      <c r="L242" s="109" t="s">
        <v>779</v>
      </c>
      <c r="M242" s="109" t="s">
        <v>779</v>
      </c>
      <c r="N242" s="109" t="s">
        <v>779</v>
      </c>
      <c r="O242" s="109" t="s">
        <v>779</v>
      </c>
      <c r="P242" s="109" t="s">
        <v>779</v>
      </c>
    </row>
    <row r="243" spans="2:16" x14ac:dyDescent="0.25">
      <c r="B243" s="113" t="str">
        <f ca="1">Supporto!F141</f>
        <v>IfcRoof</v>
      </c>
      <c r="C243" s="148" t="str">
        <f ca="1">Supporto!H141</f>
        <v>ElementoCodifica</v>
      </c>
      <c r="D243" s="148" t="str">
        <f ca="1">Supporto!K141</f>
        <v>ClasseElementoTecnico</v>
      </c>
      <c r="E243" s="125"/>
      <c r="F243" s="162"/>
      <c r="G243" s="111"/>
      <c r="H243" s="522"/>
      <c r="I243" s="109"/>
      <c r="J243" s="109" t="s">
        <v>779</v>
      </c>
      <c r="K243" s="109"/>
      <c r="L243" s="109" t="s">
        <v>779</v>
      </c>
      <c r="M243" s="109" t="s">
        <v>779</v>
      </c>
      <c r="N243" s="109" t="s">
        <v>779</v>
      </c>
      <c r="O243" s="109" t="s">
        <v>779</v>
      </c>
      <c r="P243" s="109" t="s">
        <v>779</v>
      </c>
    </row>
    <row r="244" spans="2:16" x14ac:dyDescent="0.25">
      <c r="B244" s="113" t="str">
        <f ca="1">Supporto!F142</f>
        <v>IfcRoof</v>
      </c>
      <c r="C244" s="148" t="str">
        <f ca="1">Supporto!H142</f>
        <v>ElementoFase</v>
      </c>
      <c r="D244" s="148" t="str">
        <f ca="1">Supporto!K142</f>
        <v>Stato</v>
      </c>
      <c r="E244" s="125"/>
      <c r="F244" s="162"/>
      <c r="G244" s="111"/>
      <c r="H244" s="110"/>
      <c r="I244" s="109"/>
      <c r="J244" s="109" t="s">
        <v>779</v>
      </c>
      <c r="K244" s="109"/>
      <c r="L244" s="109" t="s">
        <v>779</v>
      </c>
      <c r="M244" s="109" t="s">
        <v>779</v>
      </c>
      <c r="N244" s="109" t="s">
        <v>779</v>
      </c>
      <c r="O244" s="109" t="s">
        <v>779</v>
      </c>
      <c r="P244" s="109" t="s">
        <v>779</v>
      </c>
    </row>
    <row r="245" spans="2:16" hidden="1" x14ac:dyDescent="0.25">
      <c r="B245" s="113" t="str">
        <f ca="1">Supporto!F143</f>
        <v>IfcRoof</v>
      </c>
      <c r="C245" s="148" t="str">
        <f ca="1">Supporto!H143</f>
        <v>ElementoDocumenti</v>
      </c>
      <c r="D245" s="148" t="str">
        <f ca="1">Supporto!K143</f>
        <v>Collaudo</v>
      </c>
      <c r="E245" s="125"/>
      <c r="F245" s="162"/>
      <c r="G245" s="111"/>
      <c r="H245" s="522"/>
      <c r="I245" s="109" t="s">
        <v>779</v>
      </c>
      <c r="J245" s="514"/>
      <c r="K245" s="514"/>
      <c r="L245" s="109"/>
      <c r="M245" s="109"/>
      <c r="N245" s="109"/>
      <c r="O245" s="109" t="s">
        <v>779</v>
      </c>
      <c r="P245" s="109" t="s">
        <v>779</v>
      </c>
    </row>
    <row r="246" spans="2:16" hidden="1" x14ac:dyDescent="0.25">
      <c r="B246" s="115" t="str">
        <f ca="1">Supporto!F144</f>
        <v>IfcRoof</v>
      </c>
      <c r="C246" s="149" t="str">
        <f ca="1">Supporto!H144</f>
        <v>ElementoDocumenti</v>
      </c>
      <c r="D246" s="149" t="str">
        <f ca="1">Supporto!K144</f>
        <v>Conformità</v>
      </c>
      <c r="E246" s="124"/>
      <c r="F246" s="163"/>
      <c r="G246" s="119"/>
      <c r="H246" s="525"/>
      <c r="I246" s="116"/>
      <c r="J246" s="116"/>
      <c r="K246" s="513"/>
      <c r="L246" s="116"/>
      <c r="M246" s="116"/>
      <c r="N246" s="116"/>
      <c r="O246" s="116" t="s">
        <v>779</v>
      </c>
      <c r="P246" s="116" t="s">
        <v>779</v>
      </c>
    </row>
    <row r="247" spans="2:16" hidden="1" x14ac:dyDescent="0.25">
      <c r="B247" s="113" t="str">
        <f ca="1">Supporto!F145</f>
        <v>IfcWindow</v>
      </c>
      <c r="C247" s="148" t="str">
        <f ca="1">Supporto!H145</f>
        <v>ElementoDatiAnagrafici</v>
      </c>
      <c r="D247" s="148" t="str">
        <f ca="1">Supporto!K145</f>
        <v>Numero_di_serie</v>
      </c>
      <c r="E247" s="125"/>
      <c r="F247" s="162"/>
      <c r="G247" s="111"/>
      <c r="H247" s="522"/>
      <c r="I247" s="109"/>
      <c r="J247" s="109"/>
      <c r="K247" s="109"/>
      <c r="L247" s="109"/>
      <c r="M247" s="109"/>
      <c r="N247" s="109"/>
      <c r="O247" s="109" t="s">
        <v>779</v>
      </c>
      <c r="P247" s="109" t="s">
        <v>779</v>
      </c>
    </row>
    <row r="248" spans="2:16" hidden="1" x14ac:dyDescent="0.25">
      <c r="B248" s="113" t="str">
        <f ca="1">Supporto!F146</f>
        <v>IfcWindow</v>
      </c>
      <c r="C248" s="148" t="str">
        <f ca="1">Supporto!H146</f>
        <v>ElementoDatiAnagrafici</v>
      </c>
      <c r="D248" s="148" t="str">
        <f ca="1">Supporto!K146</f>
        <v>Fornitore</v>
      </c>
      <c r="E248" s="125"/>
      <c r="F248" s="162"/>
      <c r="G248" s="111"/>
      <c r="H248" s="522"/>
      <c r="I248" s="109"/>
      <c r="J248" s="109"/>
      <c r="K248" s="109"/>
      <c r="L248" s="109"/>
      <c r="M248" s="109"/>
      <c r="N248" s="109"/>
      <c r="O248" s="109" t="s">
        <v>779</v>
      </c>
      <c r="P248" s="109" t="s">
        <v>779</v>
      </c>
    </row>
    <row r="249" spans="2:16" hidden="1" x14ac:dyDescent="0.25">
      <c r="B249" s="113" t="str">
        <f ca="1">Supporto!F147</f>
        <v>IfcWindow</v>
      </c>
      <c r="C249" s="148" t="str">
        <f ca="1">Supporto!H147</f>
        <v>ElementoDatiAnagrafici</v>
      </c>
      <c r="D249" s="148" t="str">
        <f ca="1">Supporto!K147</f>
        <v>Installatore</v>
      </c>
      <c r="E249" s="125"/>
      <c r="F249" s="162"/>
      <c r="G249" s="111"/>
      <c r="H249" s="522"/>
      <c r="I249" s="109"/>
      <c r="J249" s="109"/>
      <c r="K249" s="109"/>
      <c r="L249" s="109"/>
      <c r="M249" s="109"/>
      <c r="N249" s="109"/>
      <c r="O249" s="109" t="s">
        <v>779</v>
      </c>
      <c r="P249" s="109" t="s">
        <v>779</v>
      </c>
    </row>
    <row r="250" spans="2:16" x14ac:dyDescent="0.25">
      <c r="B250" s="113" t="str">
        <f ca="1">Supporto!F148</f>
        <v>IfcWindow</v>
      </c>
      <c r="C250" s="148" t="str">
        <f ca="1">Supporto!H148</f>
        <v>ElementoDatiAnagrafici</v>
      </c>
      <c r="D250" s="148" t="str">
        <f ca="1">Supporto!K148</f>
        <v>Descrizione</v>
      </c>
      <c r="E250" s="125"/>
      <c r="F250" s="162"/>
      <c r="G250" s="111"/>
      <c r="H250" s="522"/>
      <c r="I250" s="109"/>
      <c r="J250" s="109"/>
      <c r="K250" s="109"/>
      <c r="L250" s="109" t="s">
        <v>779</v>
      </c>
      <c r="M250" s="109" t="s">
        <v>779</v>
      </c>
      <c r="N250" s="109" t="s">
        <v>779</v>
      </c>
      <c r="O250" s="109" t="s">
        <v>779</v>
      </c>
      <c r="P250" s="109" t="s">
        <v>779</v>
      </c>
    </row>
    <row r="251" spans="2:16" hidden="1" x14ac:dyDescent="0.25">
      <c r="B251" s="113" t="str">
        <f ca="1">Supporto!F149</f>
        <v>IfcWindow</v>
      </c>
      <c r="C251" s="148" t="str">
        <f ca="1">Supporto!H149</f>
        <v>ElementoDatiAnagrafici</v>
      </c>
      <c r="D251" s="148" t="str">
        <f ca="1">Supporto!K149</f>
        <v>Modello</v>
      </c>
      <c r="E251" s="125"/>
      <c r="F251" s="162"/>
      <c r="G251" s="111"/>
      <c r="H251" s="522"/>
      <c r="I251" s="109"/>
      <c r="J251" s="109"/>
      <c r="K251" s="109"/>
      <c r="L251" s="109"/>
      <c r="M251" s="109"/>
      <c r="N251" s="109" t="s">
        <v>779</v>
      </c>
      <c r="O251" s="109" t="s">
        <v>779</v>
      </c>
      <c r="P251" s="109" t="s">
        <v>779</v>
      </c>
    </row>
    <row r="252" spans="2:16" hidden="1" x14ac:dyDescent="0.25">
      <c r="B252" s="113" t="str">
        <f ca="1">Supporto!F150</f>
        <v>IfcWindow</v>
      </c>
      <c r="C252" s="148" t="str">
        <f ca="1">Supporto!H150</f>
        <v>ElementoDatiAnagrafici</v>
      </c>
      <c r="D252" s="148" t="str">
        <f ca="1">Supporto!K150</f>
        <v>Produttore</v>
      </c>
      <c r="E252" s="125"/>
      <c r="F252" s="162"/>
      <c r="G252" s="111"/>
      <c r="H252" s="522"/>
      <c r="I252" s="109"/>
      <c r="J252" s="109"/>
      <c r="K252" s="109"/>
      <c r="L252" s="109"/>
      <c r="M252" s="109"/>
      <c r="N252" s="109" t="s">
        <v>779</v>
      </c>
      <c r="O252" s="109" t="s">
        <v>779</v>
      </c>
      <c r="P252" s="109" t="s">
        <v>779</v>
      </c>
    </row>
    <row r="253" spans="2:16" hidden="1" x14ac:dyDescent="0.25">
      <c r="B253" s="113" t="str">
        <f ca="1">Supporto!F151</f>
        <v>IfcWindow</v>
      </c>
      <c r="C253" s="148" t="str">
        <f ca="1">Supporto!H151</f>
        <v>ElementoDatiQualitativi</v>
      </c>
      <c r="D253" s="148" t="str">
        <f ca="1">Supporto!K151</f>
        <v>IndicePrestazioneAcustica</v>
      </c>
      <c r="E253" s="125"/>
      <c r="F253" s="162"/>
      <c r="G253" s="111"/>
      <c r="H253" s="522"/>
      <c r="I253" s="109"/>
      <c r="J253" s="109"/>
      <c r="K253" s="109" t="s">
        <v>779</v>
      </c>
      <c r="L253" s="109"/>
      <c r="M253" s="109"/>
      <c r="N253" s="109" t="s">
        <v>779</v>
      </c>
      <c r="O253" s="109" t="s">
        <v>779</v>
      </c>
      <c r="P253" s="109" t="s">
        <v>779</v>
      </c>
    </row>
    <row r="254" spans="2:16" x14ac:dyDescent="0.25">
      <c r="B254" s="113" t="str">
        <f ca="1">Supporto!F152</f>
        <v>IfcWindow</v>
      </c>
      <c r="C254" s="148" t="str">
        <f ca="1">Supporto!H152</f>
        <v>ElementoDatiQualitativi</v>
      </c>
      <c r="D254" s="148" t="str">
        <f ca="1">Supporto!K152</f>
        <v>Esterno</v>
      </c>
      <c r="E254" s="125"/>
      <c r="F254" s="162"/>
      <c r="G254" s="111"/>
      <c r="H254" s="522"/>
      <c r="I254" s="109"/>
      <c r="J254" s="109" t="s">
        <v>779</v>
      </c>
      <c r="K254" s="109"/>
      <c r="L254" s="109" t="s">
        <v>779</v>
      </c>
      <c r="M254" s="109" t="s">
        <v>779</v>
      </c>
      <c r="N254" s="109" t="s">
        <v>779</v>
      </c>
      <c r="O254" s="109" t="s">
        <v>779</v>
      </c>
      <c r="P254" s="109" t="s">
        <v>779</v>
      </c>
    </row>
    <row r="255" spans="2:16" x14ac:dyDescent="0.25">
      <c r="B255" s="113" t="str">
        <f ca="1">Supporto!F153</f>
        <v>IfcWindow</v>
      </c>
      <c r="C255" s="148" t="str">
        <f ca="1">Supporto!H153</f>
        <v>ElementoDatiQualitativi</v>
      </c>
      <c r="D255" s="148" t="str">
        <f ca="1">Supporto!K153</f>
        <v>Tipologia costruttiva</v>
      </c>
      <c r="E255" s="125"/>
      <c r="F255" s="162"/>
      <c r="G255" s="111"/>
      <c r="H255" s="522"/>
      <c r="I255" s="109" t="s">
        <v>779</v>
      </c>
      <c r="J255" s="109"/>
      <c r="K255" s="109"/>
      <c r="L255" s="109" t="s">
        <v>779</v>
      </c>
      <c r="M255" s="109" t="s">
        <v>779</v>
      </c>
      <c r="N255" s="109" t="s">
        <v>779</v>
      </c>
      <c r="O255" s="109" t="s">
        <v>779</v>
      </c>
      <c r="P255" s="109" t="s">
        <v>779</v>
      </c>
    </row>
    <row r="256" spans="2:16" hidden="1" x14ac:dyDescent="0.25">
      <c r="B256" s="113" t="str">
        <f ca="1">Supporto!F154</f>
        <v>IfcWindow</v>
      </c>
      <c r="C256" s="148" t="str">
        <f ca="1">Supporto!H154</f>
        <v>ElementoDatiQualitativi</v>
      </c>
      <c r="D256" s="148" t="str">
        <f ca="1">Supporto!K154</f>
        <v>Criticità Riscontrata</v>
      </c>
      <c r="E256" s="125"/>
      <c r="F256" s="162"/>
      <c r="G256" s="111"/>
      <c r="H256" s="522"/>
      <c r="I256" s="109"/>
      <c r="J256" s="109"/>
      <c r="K256" s="109" t="s">
        <v>779</v>
      </c>
      <c r="L256" s="109"/>
      <c r="M256" s="109"/>
      <c r="N256" s="109"/>
      <c r="O256" s="109" t="s">
        <v>779</v>
      </c>
      <c r="P256" s="109" t="s">
        <v>779</v>
      </c>
    </row>
    <row r="257" spans="2:16" hidden="1" x14ac:dyDescent="0.25">
      <c r="B257" s="113" t="str">
        <f ca="1">Supporto!F155</f>
        <v>IfcWindow</v>
      </c>
      <c r="C257" s="148" t="str">
        <f ca="1">Supporto!H155</f>
        <v>ElementoDatiAntincendio</v>
      </c>
      <c r="D257" s="148" t="str">
        <f ca="1">Supporto!K155</f>
        <v>Combustibile</v>
      </c>
      <c r="E257" s="125"/>
      <c r="F257" s="162"/>
      <c r="G257" s="111"/>
      <c r="H257" s="522"/>
      <c r="I257" s="109"/>
      <c r="J257" s="109"/>
      <c r="K257" s="109"/>
      <c r="L257" s="109"/>
      <c r="M257" s="109"/>
      <c r="N257" s="109" t="s">
        <v>779</v>
      </c>
      <c r="O257" s="109" t="s">
        <v>779</v>
      </c>
      <c r="P257" s="109" t="s">
        <v>779</v>
      </c>
    </row>
    <row r="258" spans="2:16" x14ac:dyDescent="0.25">
      <c r="B258" s="113" t="str">
        <f ca="1">Supporto!F156</f>
        <v>IfcWindow</v>
      </c>
      <c r="C258" s="148" t="str">
        <f ca="1">Supporto!H156</f>
        <v>ElementoDatiAntincendio</v>
      </c>
      <c r="D258" s="148" t="str">
        <f ca="1">Supporto!K156</f>
        <v>UscitaEmergenza</v>
      </c>
      <c r="E258" s="125"/>
      <c r="F258" s="162"/>
      <c r="G258" s="111"/>
      <c r="H258" s="522"/>
      <c r="I258" s="109"/>
      <c r="J258" s="109"/>
      <c r="K258" s="109" t="s">
        <v>779</v>
      </c>
      <c r="L258" s="109"/>
      <c r="M258" s="109" t="s">
        <v>779</v>
      </c>
      <c r="N258" s="109" t="s">
        <v>779</v>
      </c>
      <c r="O258" s="109" t="s">
        <v>779</v>
      </c>
      <c r="P258" s="109" t="s">
        <v>779</v>
      </c>
    </row>
    <row r="259" spans="2:16" hidden="1" x14ac:dyDescent="0.25">
      <c r="B259" s="113" t="str">
        <f ca="1">Supporto!F157</f>
        <v>IfcWindow</v>
      </c>
      <c r="C259" s="148" t="str">
        <f ca="1">Supporto!H157</f>
        <v>ElementoDatiAntincendio</v>
      </c>
      <c r="D259" s="148" t="str">
        <f ca="1">Supporto!K157</f>
        <v>ClassePropagazioneFiamma</v>
      </c>
      <c r="E259" s="125"/>
      <c r="F259" s="162"/>
      <c r="G259" s="111"/>
      <c r="H259" s="522"/>
      <c r="I259" s="109"/>
      <c r="J259" s="109"/>
      <c r="K259" s="109"/>
      <c r="L259" s="109"/>
      <c r="M259" s="109"/>
      <c r="N259" s="109" t="s">
        <v>779</v>
      </c>
      <c r="O259" s="109" t="s">
        <v>779</v>
      </c>
      <c r="P259" s="109" t="s">
        <v>779</v>
      </c>
    </row>
    <row r="260" spans="2:16" x14ac:dyDescent="0.25">
      <c r="B260" s="113" t="str">
        <f ca="1">Supporto!F158</f>
        <v>IfcWindow</v>
      </c>
      <c r="C260" s="148" t="str">
        <f ca="1">Supporto!H158</f>
        <v>ElementoDatiAntincendio</v>
      </c>
      <c r="D260" s="148" t="str">
        <f ca="1">Supporto!K158</f>
        <v>REI</v>
      </c>
      <c r="E260" s="125"/>
      <c r="F260" s="162"/>
      <c r="G260" s="111"/>
      <c r="H260" s="522"/>
      <c r="I260" s="109"/>
      <c r="J260" s="109"/>
      <c r="K260" s="109" t="s">
        <v>779</v>
      </c>
      <c r="L260" s="109" t="s">
        <v>779</v>
      </c>
      <c r="M260" s="109" t="s">
        <v>779</v>
      </c>
      <c r="N260" s="109" t="s">
        <v>779</v>
      </c>
      <c r="O260" s="109" t="s">
        <v>779</v>
      </c>
      <c r="P260" s="109" t="s">
        <v>779</v>
      </c>
    </row>
    <row r="261" spans="2:16" x14ac:dyDescent="0.25">
      <c r="B261" s="113" t="str">
        <f ca="1">Supporto!F159</f>
        <v>IfcWindow</v>
      </c>
      <c r="C261" s="148" t="str">
        <f ca="1">Supporto!H159</f>
        <v>ElementoDatiEnergetici</v>
      </c>
      <c r="D261" s="148" t="str">
        <f ca="1">Supporto!K159</f>
        <v>TrasmittanzaTermica</v>
      </c>
      <c r="E261" s="125"/>
      <c r="F261" s="162"/>
      <c r="G261" s="111"/>
      <c r="H261" s="522"/>
      <c r="I261" s="109"/>
      <c r="J261" s="109"/>
      <c r="K261" s="109" t="s">
        <v>779</v>
      </c>
      <c r="L261" s="109" t="s">
        <v>779</v>
      </c>
      <c r="M261" s="109" t="s">
        <v>779</v>
      </c>
      <c r="N261" s="109" t="s">
        <v>779</v>
      </c>
      <c r="O261" s="109" t="s">
        <v>779</v>
      </c>
      <c r="P261" s="109" t="s">
        <v>779</v>
      </c>
    </row>
    <row r="262" spans="2:16" x14ac:dyDescent="0.25">
      <c r="B262" s="113" t="str">
        <f ca="1">Supporto!F160</f>
        <v>IfcWindow</v>
      </c>
      <c r="C262" s="148" t="str">
        <f ca="1">Supporto!H160</f>
        <v>ElementoDatiEnergetici</v>
      </c>
      <c r="D262" s="148" t="str">
        <f ca="1">Supporto!K160</f>
        <v>ResistenzaTermica</v>
      </c>
      <c r="E262" s="125"/>
      <c r="F262" s="162"/>
      <c r="G262" s="111"/>
      <c r="H262" s="522"/>
      <c r="I262" s="109"/>
      <c r="J262" s="109"/>
      <c r="K262" s="109" t="s">
        <v>779</v>
      </c>
      <c r="L262" s="109" t="s">
        <v>779</v>
      </c>
      <c r="M262" s="109" t="s">
        <v>779</v>
      </c>
      <c r="N262" s="109" t="s">
        <v>779</v>
      </c>
      <c r="O262" s="109" t="s">
        <v>779</v>
      </c>
      <c r="P262" s="109" t="s">
        <v>779</v>
      </c>
    </row>
    <row r="263" spans="2:16" x14ac:dyDescent="0.25">
      <c r="B263" s="113" t="str">
        <f ca="1">Supporto!F161</f>
        <v>IfcWindow</v>
      </c>
      <c r="C263" s="148" t="str">
        <f ca="1">Supporto!H161</f>
        <v>ElementoCodifica</v>
      </c>
      <c r="D263" s="148" t="str">
        <f ca="1">Supporto!K161</f>
        <v>ClasseElementoTecnico</v>
      </c>
      <c r="E263" s="125"/>
      <c r="F263" s="162"/>
      <c r="G263" s="111"/>
      <c r="H263" s="522"/>
      <c r="I263" s="109"/>
      <c r="J263" s="109" t="s">
        <v>779</v>
      </c>
      <c r="K263" s="109"/>
      <c r="L263" s="109"/>
      <c r="M263" s="109" t="s">
        <v>779</v>
      </c>
      <c r="N263" s="109" t="s">
        <v>779</v>
      </c>
      <c r="O263" s="109" t="s">
        <v>779</v>
      </c>
      <c r="P263" s="109" t="s">
        <v>779</v>
      </c>
    </row>
    <row r="264" spans="2:16" x14ac:dyDescent="0.25">
      <c r="B264" s="113" t="str">
        <f ca="1">Supporto!F162</f>
        <v>IfcWindow</v>
      </c>
      <c r="C264" s="148" t="str">
        <f ca="1">Supporto!H162</f>
        <v>ElementoFase</v>
      </c>
      <c r="D264" s="148" t="str">
        <f ca="1">Supporto!K162</f>
        <v>Stato</v>
      </c>
      <c r="E264" s="125"/>
      <c r="F264" s="162"/>
      <c r="G264" s="111"/>
      <c r="H264" s="110"/>
      <c r="I264" s="109"/>
      <c r="J264" s="109" t="s">
        <v>779</v>
      </c>
      <c r="K264" s="109"/>
      <c r="L264" s="109"/>
      <c r="M264" s="109" t="s">
        <v>779</v>
      </c>
      <c r="N264" s="109" t="s">
        <v>779</v>
      </c>
      <c r="O264" s="109" t="s">
        <v>779</v>
      </c>
      <c r="P264" s="109" t="s">
        <v>779</v>
      </c>
    </row>
    <row r="265" spans="2:16" hidden="1" x14ac:dyDescent="0.25">
      <c r="B265" s="113" t="str">
        <f ca="1">Supporto!F163</f>
        <v>IfcWindow</v>
      </c>
      <c r="C265" s="148" t="str">
        <f ca="1">Supporto!H163</f>
        <v>ElementoDocumenti</v>
      </c>
      <c r="D265" s="148" t="str">
        <f ca="1">Supporto!K163</f>
        <v>SchedaTecnica</v>
      </c>
      <c r="E265" s="125"/>
      <c r="F265" s="162"/>
      <c r="G265" s="111"/>
      <c r="H265" s="522"/>
      <c r="I265" s="109"/>
      <c r="J265" s="109"/>
      <c r="K265" s="109"/>
      <c r="L265" s="109"/>
      <c r="M265" s="109"/>
      <c r="N265" s="109" t="s">
        <v>779</v>
      </c>
      <c r="O265" s="109" t="s">
        <v>779</v>
      </c>
      <c r="P265" s="109" t="s">
        <v>779</v>
      </c>
    </row>
    <row r="266" spans="2:16" hidden="1" x14ac:dyDescent="0.25">
      <c r="B266" s="113" t="str">
        <f ca="1">Supporto!F164</f>
        <v>IfcWindow</v>
      </c>
      <c r="C266" s="148" t="str">
        <f ca="1">Supporto!H164</f>
        <v>ElementoDocumenti</v>
      </c>
      <c r="D266" s="148" t="str">
        <f ca="1">Supporto!K164</f>
        <v>Website</v>
      </c>
      <c r="E266" s="125"/>
      <c r="F266" s="162"/>
      <c r="G266" s="111"/>
      <c r="H266" s="522"/>
      <c r="I266" s="109"/>
      <c r="J266" s="109"/>
      <c r="K266" s="109"/>
      <c r="L266" s="109"/>
      <c r="M266" s="109"/>
      <c r="N266" s="109" t="s">
        <v>779</v>
      </c>
      <c r="O266" s="109" t="s">
        <v>779</v>
      </c>
      <c r="P266" s="109" t="s">
        <v>779</v>
      </c>
    </row>
    <row r="267" spans="2:16" hidden="1" x14ac:dyDescent="0.25">
      <c r="B267" s="113" t="str">
        <f ca="1">Supporto!F165</f>
        <v>IfcWindow</v>
      </c>
      <c r="C267" s="148" t="str">
        <f ca="1">Supporto!H165</f>
        <v>ElementoDocumenti</v>
      </c>
      <c r="D267" s="148" t="str">
        <f ca="1">Supporto!K165</f>
        <v>CertProd</v>
      </c>
      <c r="E267" s="125"/>
      <c r="F267" s="162"/>
      <c r="G267" s="111"/>
      <c r="H267" s="522"/>
      <c r="I267" s="109"/>
      <c r="J267" s="109"/>
      <c r="K267" s="109"/>
      <c r="L267" s="109"/>
      <c r="M267" s="109"/>
      <c r="N267" s="109" t="s">
        <v>779</v>
      </c>
      <c r="O267" s="109" t="s">
        <v>779</v>
      </c>
      <c r="P267" s="109" t="s">
        <v>779</v>
      </c>
    </row>
    <row r="268" spans="2:16" hidden="1" x14ac:dyDescent="0.25">
      <c r="B268" s="113" t="str">
        <f ca="1">Supporto!F166</f>
        <v>IfcWindow</v>
      </c>
      <c r="C268" s="148" t="str">
        <f ca="1">Supporto!H166</f>
        <v>ElementoDocumenti</v>
      </c>
      <c r="D268" s="148" t="str">
        <f ca="1">Supporto!K166</f>
        <v>SchedaMontaggio</v>
      </c>
      <c r="E268" s="125"/>
      <c r="F268" s="162"/>
      <c r="G268" s="111"/>
      <c r="H268" s="522"/>
      <c r="I268" s="109"/>
      <c r="J268" s="109"/>
      <c r="K268" s="109"/>
      <c r="L268" s="109"/>
      <c r="M268" s="109"/>
      <c r="N268" s="109"/>
      <c r="O268" s="109" t="s">
        <v>779</v>
      </c>
      <c r="P268" s="109" t="s">
        <v>779</v>
      </c>
    </row>
    <row r="269" spans="2:16" hidden="1" x14ac:dyDescent="0.25">
      <c r="B269" s="113" t="str">
        <f ca="1">Supporto!F167</f>
        <v>IfcWindow</v>
      </c>
      <c r="C269" s="148" t="str">
        <f ca="1">Supporto!H167</f>
        <v>ElementoDocumenti</v>
      </c>
      <c r="D269" s="148" t="str">
        <f ca="1">Supporto!K167</f>
        <v>Installazione</v>
      </c>
      <c r="E269" s="125"/>
      <c r="F269" s="162"/>
      <c r="G269" s="111"/>
      <c r="H269" s="522"/>
      <c r="I269" s="109"/>
      <c r="J269" s="109"/>
      <c r="K269" s="109"/>
      <c r="L269" s="109"/>
      <c r="M269" s="109"/>
      <c r="N269" s="109"/>
      <c r="O269" s="109" t="s">
        <v>779</v>
      </c>
      <c r="P269" s="109" t="s">
        <v>779</v>
      </c>
    </row>
    <row r="270" spans="2:16" hidden="1" x14ac:dyDescent="0.25">
      <c r="B270" s="113" t="str">
        <f ca="1">Supporto!F168</f>
        <v>IfcWindow</v>
      </c>
      <c r="C270" s="148" t="str">
        <f ca="1">Supporto!H168</f>
        <v>ElementoDocumenti</v>
      </c>
      <c r="D270" s="148" t="str">
        <f ca="1">Supporto!K168</f>
        <v>MatSupp</v>
      </c>
      <c r="E270" s="125"/>
      <c r="F270" s="162"/>
      <c r="G270" s="111"/>
      <c r="H270" s="522"/>
      <c r="I270" s="109"/>
      <c r="J270" s="109"/>
      <c r="K270" s="109"/>
      <c r="L270" s="109"/>
      <c r="M270" s="109"/>
      <c r="N270" s="109"/>
      <c r="O270" s="109" t="s">
        <v>779</v>
      </c>
      <c r="P270" s="109" t="s">
        <v>779</v>
      </c>
    </row>
    <row r="271" spans="2:16" hidden="1" x14ac:dyDescent="0.25">
      <c r="B271" s="113" t="str">
        <f ca="1">Supporto!F169</f>
        <v>IfcWindow</v>
      </c>
      <c r="C271" s="148" t="str">
        <f ca="1">Supporto!H169</f>
        <v>ElementoDocumenti</v>
      </c>
      <c r="D271" s="148" t="str">
        <f ca="1">Supporto!K169</f>
        <v>Collaudo</v>
      </c>
      <c r="E271" s="125"/>
      <c r="F271" s="162"/>
      <c r="G271" s="111"/>
      <c r="H271" s="522"/>
      <c r="I271" s="109"/>
      <c r="J271" s="109"/>
      <c r="K271" s="109"/>
      <c r="L271" s="109"/>
      <c r="M271" s="109"/>
      <c r="N271" s="109"/>
      <c r="O271" s="109" t="s">
        <v>779</v>
      </c>
      <c r="P271" s="109" t="s">
        <v>779</v>
      </c>
    </row>
    <row r="272" spans="2:16" hidden="1" x14ac:dyDescent="0.25">
      <c r="B272" s="115" t="str">
        <f ca="1">Supporto!F170</f>
        <v>IfcWindow</v>
      </c>
      <c r="C272" s="149" t="str">
        <f ca="1">Supporto!H170</f>
        <v>ElementoDocumenti</v>
      </c>
      <c r="D272" s="149" t="str">
        <f ca="1">Supporto!K170</f>
        <v>Conformità</v>
      </c>
      <c r="E272" s="124"/>
      <c r="F272" s="163"/>
      <c r="G272" s="119"/>
      <c r="H272" s="525"/>
      <c r="I272" s="116"/>
      <c r="J272" s="116"/>
      <c r="K272" s="116"/>
      <c r="L272" s="116"/>
      <c r="M272" s="116"/>
      <c r="N272" s="116"/>
      <c r="O272" s="116" t="s">
        <v>779</v>
      </c>
      <c r="P272" s="116" t="s">
        <v>779</v>
      </c>
    </row>
    <row r="273" spans="2:16" x14ac:dyDescent="0.25">
      <c r="B273" s="113" t="str">
        <f ca="1">Supporto!F171</f>
        <v>IfcWall</v>
      </c>
      <c r="C273" s="148" t="str">
        <f ca="1">Supporto!H171</f>
        <v>ElementoDatiAnagrafici</v>
      </c>
      <c r="D273" s="148" t="str">
        <f ca="1">Supporto!K171</f>
        <v>Descrizione</v>
      </c>
      <c r="E273" s="125"/>
      <c r="F273" s="162"/>
      <c r="G273" s="111"/>
      <c r="H273" s="522"/>
      <c r="I273" s="109"/>
      <c r="J273" s="109" t="s">
        <v>779</v>
      </c>
      <c r="K273" s="109"/>
      <c r="L273" s="109" t="s">
        <v>779</v>
      </c>
      <c r="M273" s="109" t="s">
        <v>779</v>
      </c>
      <c r="N273" s="109" t="s">
        <v>779</v>
      </c>
      <c r="O273" s="109" t="s">
        <v>779</v>
      </c>
      <c r="P273" s="109" t="s">
        <v>779</v>
      </c>
    </row>
    <row r="274" spans="2:16" hidden="1" x14ac:dyDescent="0.25">
      <c r="B274" s="113" t="str">
        <f ca="1">Supporto!F172</f>
        <v>IfcWall</v>
      </c>
      <c r="C274" s="148" t="str">
        <f ca="1">Supporto!H172</f>
        <v>ElementoDatiQualitativi</v>
      </c>
      <c r="D274" s="148" t="str">
        <f ca="1">Supporto!K172</f>
        <v>IndicePrestazioneAcustica</v>
      </c>
      <c r="E274" s="125"/>
      <c r="F274" s="162"/>
      <c r="G274" s="111"/>
      <c r="H274" s="522"/>
      <c r="I274" s="109"/>
      <c r="J274" s="109"/>
      <c r="K274" s="109" t="s">
        <v>779</v>
      </c>
      <c r="L274" s="109"/>
      <c r="M274" s="109"/>
      <c r="N274" s="109" t="s">
        <v>779</v>
      </c>
      <c r="O274" s="109" t="s">
        <v>779</v>
      </c>
      <c r="P274" s="109" t="s">
        <v>779</v>
      </c>
    </row>
    <row r="275" spans="2:16" x14ac:dyDescent="0.25">
      <c r="B275" s="113" t="str">
        <f ca="1">Supporto!F173</f>
        <v>IfcWall</v>
      </c>
      <c r="C275" s="148" t="str">
        <f ca="1">Supporto!H173</f>
        <v>ElementoDatiQualitativi</v>
      </c>
      <c r="D275" s="148" t="str">
        <f ca="1">Supporto!K173</f>
        <v>Portante</v>
      </c>
      <c r="E275" s="125"/>
      <c r="F275" s="162"/>
      <c r="G275" s="111"/>
      <c r="H275" s="522"/>
      <c r="I275" s="514"/>
      <c r="J275" s="109" t="s">
        <v>779</v>
      </c>
      <c r="K275" s="109"/>
      <c r="L275" s="109" t="s">
        <v>779</v>
      </c>
      <c r="M275" s="109" t="s">
        <v>779</v>
      </c>
      <c r="N275" s="109" t="s">
        <v>779</v>
      </c>
      <c r="O275" s="109" t="s">
        <v>779</v>
      </c>
      <c r="P275" s="109" t="s">
        <v>779</v>
      </c>
    </row>
    <row r="276" spans="2:16" x14ac:dyDescent="0.25">
      <c r="B276" s="113" t="str">
        <f ca="1">Supporto!F174</f>
        <v>IfcWall</v>
      </c>
      <c r="C276" s="148" t="str">
        <f ca="1">Supporto!H174</f>
        <v>ElementoDatiQualitativi</v>
      </c>
      <c r="D276" s="148" t="str">
        <f ca="1">Supporto!K174</f>
        <v>Esterno</v>
      </c>
      <c r="E276" s="125"/>
      <c r="F276" s="162"/>
      <c r="G276" s="111"/>
      <c r="H276" s="522"/>
      <c r="I276" s="109"/>
      <c r="J276" s="109" t="s">
        <v>779</v>
      </c>
      <c r="K276" s="109"/>
      <c r="L276" s="109" t="s">
        <v>779</v>
      </c>
      <c r="M276" s="109" t="s">
        <v>779</v>
      </c>
      <c r="N276" s="109" t="s">
        <v>779</v>
      </c>
      <c r="O276" s="109" t="s">
        <v>779</v>
      </c>
      <c r="P276" s="109" t="s">
        <v>779</v>
      </c>
    </row>
    <row r="277" spans="2:16" x14ac:dyDescent="0.25">
      <c r="B277" s="113" t="str">
        <f ca="1">Supporto!F175</f>
        <v>IfcWall</v>
      </c>
      <c r="C277" s="148" t="str">
        <f ca="1">Supporto!H175</f>
        <v>ElementoDatiQualitativi</v>
      </c>
      <c r="D277" s="148" t="str">
        <f ca="1">Supporto!K175</f>
        <v>Tipologia costruttiva</v>
      </c>
      <c r="E277" s="125"/>
      <c r="F277" s="162"/>
      <c r="G277" s="111"/>
      <c r="H277" s="522"/>
      <c r="I277" s="109" t="s">
        <v>779</v>
      </c>
      <c r="J277" s="109"/>
      <c r="K277" s="109"/>
      <c r="L277" s="109" t="s">
        <v>779</v>
      </c>
      <c r="M277" s="109" t="s">
        <v>779</v>
      </c>
      <c r="N277" s="109" t="s">
        <v>779</v>
      </c>
      <c r="O277" s="109" t="s">
        <v>779</v>
      </c>
      <c r="P277" s="109" t="s">
        <v>779</v>
      </c>
    </row>
    <row r="278" spans="2:16" hidden="1" x14ac:dyDescent="0.25">
      <c r="B278" s="113" t="str">
        <f ca="1">Supporto!F176</f>
        <v>IfcWall</v>
      </c>
      <c r="C278" s="148" t="str">
        <f ca="1">Supporto!H176</f>
        <v>ElementoDatiQualitativi</v>
      </c>
      <c r="D278" s="148" t="str">
        <f ca="1">Supporto!K176</f>
        <v>Criticità Riscontrata</v>
      </c>
      <c r="E278" s="125"/>
      <c r="F278" s="162"/>
      <c r="G278" s="111"/>
      <c r="H278" s="522"/>
      <c r="I278" s="109"/>
      <c r="J278" s="109"/>
      <c r="K278" s="109" t="s">
        <v>779</v>
      </c>
      <c r="L278" s="109"/>
      <c r="M278" s="109"/>
      <c r="N278" s="109" t="s">
        <v>779</v>
      </c>
      <c r="O278" s="109" t="s">
        <v>779</v>
      </c>
      <c r="P278" s="109" t="s">
        <v>779</v>
      </c>
    </row>
    <row r="279" spans="2:16" hidden="1" x14ac:dyDescent="0.25">
      <c r="B279" s="113" t="str">
        <f ca="1">Supporto!F177</f>
        <v>IfcWall</v>
      </c>
      <c r="C279" s="148" t="str">
        <f ca="1">Supporto!H177</f>
        <v>ElementoDatiAntincendio</v>
      </c>
      <c r="D279" s="148" t="str">
        <f ca="1">Supporto!K177</f>
        <v>Combustibile</v>
      </c>
      <c r="E279" s="125"/>
      <c r="F279" s="162"/>
      <c r="G279" s="111"/>
      <c r="H279" s="522"/>
      <c r="I279" s="109"/>
      <c r="J279" s="109"/>
      <c r="K279" s="109"/>
      <c r="L279" s="109"/>
      <c r="M279" s="109"/>
      <c r="N279" s="109"/>
      <c r="O279" s="109" t="s">
        <v>779</v>
      </c>
      <c r="P279" s="109" t="s">
        <v>779</v>
      </c>
    </row>
    <row r="280" spans="2:16" hidden="1" x14ac:dyDescent="0.25">
      <c r="B280" s="113" t="str">
        <f ca="1">Supporto!F178</f>
        <v>IfcWall</v>
      </c>
      <c r="C280" s="148" t="str">
        <f ca="1">Supporto!H178</f>
        <v>ElementoDatiAntincendio</v>
      </c>
      <c r="D280" s="148" t="str">
        <f ca="1">Supporto!K178</f>
        <v>ClassePropagazioneFiamma</v>
      </c>
      <c r="E280" s="125"/>
      <c r="F280" s="162"/>
      <c r="G280" s="111"/>
      <c r="H280" s="522"/>
      <c r="I280" s="109"/>
      <c r="J280" s="109"/>
      <c r="K280" s="109" t="s">
        <v>779</v>
      </c>
      <c r="L280" s="109"/>
      <c r="M280" s="109"/>
      <c r="N280" s="109" t="s">
        <v>779</v>
      </c>
      <c r="O280" s="109" t="s">
        <v>779</v>
      </c>
      <c r="P280" s="109" t="s">
        <v>779</v>
      </c>
    </row>
    <row r="281" spans="2:16" x14ac:dyDescent="0.25">
      <c r="B281" s="113" t="str">
        <f ca="1">Supporto!F179</f>
        <v>IfcWall</v>
      </c>
      <c r="C281" s="148" t="str">
        <f ca="1">Supporto!H179</f>
        <v>ElementoDatiAntincendio</v>
      </c>
      <c r="D281" s="148" t="str">
        <f ca="1">Supporto!K179</f>
        <v>REI</v>
      </c>
      <c r="E281" s="125"/>
      <c r="F281" s="162"/>
      <c r="G281" s="111"/>
      <c r="H281" s="522"/>
      <c r="I281" s="109"/>
      <c r="J281" s="109"/>
      <c r="K281" s="109" t="s">
        <v>779</v>
      </c>
      <c r="L281" s="109" t="s">
        <v>779</v>
      </c>
      <c r="M281" s="109" t="s">
        <v>779</v>
      </c>
      <c r="N281" s="109" t="s">
        <v>779</v>
      </c>
      <c r="O281" s="109" t="s">
        <v>779</v>
      </c>
      <c r="P281" s="109" t="s">
        <v>779</v>
      </c>
    </row>
    <row r="282" spans="2:16" x14ac:dyDescent="0.25">
      <c r="B282" s="113" t="str">
        <f ca="1">Supporto!F180</f>
        <v>IfcWall</v>
      </c>
      <c r="C282" s="148" t="str">
        <f ca="1">Supporto!H180</f>
        <v>ElementoDatiEnergetici</v>
      </c>
      <c r="D282" s="148" t="str">
        <f ca="1">Supporto!K180</f>
        <v>TrasmittanzaTermica</v>
      </c>
      <c r="E282" s="125"/>
      <c r="F282" s="162"/>
      <c r="G282" s="111"/>
      <c r="H282" s="522"/>
      <c r="I282" s="109"/>
      <c r="J282" s="109"/>
      <c r="K282" s="109" t="s">
        <v>779</v>
      </c>
      <c r="L282" s="109" t="s">
        <v>779</v>
      </c>
      <c r="M282" s="109" t="s">
        <v>779</v>
      </c>
      <c r="N282" s="109" t="s">
        <v>779</v>
      </c>
      <c r="O282" s="109" t="s">
        <v>779</v>
      </c>
      <c r="P282" s="109" t="s">
        <v>779</v>
      </c>
    </row>
    <row r="283" spans="2:16" x14ac:dyDescent="0.25">
      <c r="B283" s="113" t="str">
        <f ca="1">Supporto!F181</f>
        <v>IfcWall</v>
      </c>
      <c r="C283" s="148" t="str">
        <f ca="1">Supporto!H181</f>
        <v>ElementoDatiEnergetici</v>
      </c>
      <c r="D283" s="148" t="str">
        <f ca="1">Supporto!K181</f>
        <v>ResistenzaTermica</v>
      </c>
      <c r="E283" s="125"/>
      <c r="F283" s="162"/>
      <c r="G283" s="111"/>
      <c r="H283" s="522"/>
      <c r="I283" s="109"/>
      <c r="J283" s="109"/>
      <c r="K283" s="109" t="s">
        <v>779</v>
      </c>
      <c r="L283" s="109" t="s">
        <v>779</v>
      </c>
      <c r="M283" s="109" t="s">
        <v>779</v>
      </c>
      <c r="N283" s="109" t="s">
        <v>779</v>
      </c>
      <c r="O283" s="109" t="s">
        <v>779</v>
      </c>
      <c r="P283" s="109" t="s">
        <v>779</v>
      </c>
    </row>
    <row r="284" spans="2:16" x14ac:dyDescent="0.25">
      <c r="B284" s="113" t="str">
        <f ca="1">Supporto!F182</f>
        <v>IfcWall</v>
      </c>
      <c r="C284" s="148" t="str">
        <f ca="1">Supporto!H182</f>
        <v>ElementoCodifica</v>
      </c>
      <c r="D284" s="148" t="str">
        <f ca="1">Supporto!K182</f>
        <v>ClasseElementoTecnico</v>
      </c>
      <c r="E284" s="125"/>
      <c r="F284" s="162"/>
      <c r="G284" s="111"/>
      <c r="H284" s="522"/>
      <c r="I284" s="109"/>
      <c r="J284" s="109" t="s">
        <v>779</v>
      </c>
      <c r="K284" s="109"/>
      <c r="L284" s="109" t="s">
        <v>779</v>
      </c>
      <c r="M284" s="109" t="s">
        <v>779</v>
      </c>
      <c r="N284" s="109" t="s">
        <v>779</v>
      </c>
      <c r="O284" s="109" t="s">
        <v>779</v>
      </c>
      <c r="P284" s="109" t="s">
        <v>779</v>
      </c>
    </row>
    <row r="285" spans="2:16" x14ac:dyDescent="0.25">
      <c r="B285" s="113" t="str">
        <f ca="1">Supporto!F183</f>
        <v>IfcWall</v>
      </c>
      <c r="C285" s="148" t="str">
        <f ca="1">Supporto!H183</f>
        <v>ElementoFase</v>
      </c>
      <c r="D285" s="148" t="str">
        <f ca="1">Supporto!K183</f>
        <v>Stato</v>
      </c>
      <c r="E285" s="125"/>
      <c r="F285" s="162"/>
      <c r="G285" s="111"/>
      <c r="H285" s="110"/>
      <c r="I285" s="109"/>
      <c r="J285" s="109" t="s">
        <v>779</v>
      </c>
      <c r="K285" s="109"/>
      <c r="L285" s="109" t="s">
        <v>779</v>
      </c>
      <c r="M285" s="109" t="s">
        <v>779</v>
      </c>
      <c r="N285" s="109" t="s">
        <v>779</v>
      </c>
      <c r="O285" s="109" t="s">
        <v>779</v>
      </c>
      <c r="P285" s="109" t="s">
        <v>779</v>
      </c>
    </row>
    <row r="286" spans="2:16" hidden="1" x14ac:dyDescent="0.25">
      <c r="B286" s="113" t="str">
        <f ca="1">Supporto!F184</f>
        <v>IfcWall</v>
      </c>
      <c r="C286" s="148" t="str">
        <f ca="1">Supporto!H184</f>
        <v>ElementoDocumenti</v>
      </c>
      <c r="D286" s="148" t="str">
        <f ca="1">Supporto!K184</f>
        <v>MatSupp</v>
      </c>
      <c r="E286" s="125"/>
      <c r="F286" s="162"/>
      <c r="G286" s="111"/>
      <c r="H286" s="522"/>
      <c r="I286" s="109"/>
      <c r="J286" s="109"/>
      <c r="K286" s="109"/>
      <c r="L286" s="109"/>
      <c r="M286" s="109"/>
      <c r="N286" s="109"/>
      <c r="O286" s="109" t="s">
        <v>779</v>
      </c>
      <c r="P286" s="109" t="s">
        <v>779</v>
      </c>
    </row>
    <row r="287" spans="2:16" hidden="1" x14ac:dyDescent="0.25">
      <c r="B287" s="113" t="str">
        <f ca="1">Supporto!F185</f>
        <v>IfcWall</v>
      </c>
      <c r="C287" s="148" t="str">
        <f ca="1">Supporto!H185</f>
        <v>ElementoDocumenti</v>
      </c>
      <c r="D287" s="148" t="str">
        <f ca="1">Supporto!K185</f>
        <v>Collaudo</v>
      </c>
      <c r="E287" s="125"/>
      <c r="F287" s="162"/>
      <c r="G287" s="111"/>
      <c r="H287" s="522"/>
      <c r="I287" s="109" t="s">
        <v>779</v>
      </c>
      <c r="J287" s="109"/>
      <c r="K287" s="514"/>
      <c r="L287" s="109"/>
      <c r="M287" s="109"/>
      <c r="N287" s="109"/>
      <c r="O287" s="109" t="s">
        <v>779</v>
      </c>
      <c r="P287" s="109" t="s">
        <v>779</v>
      </c>
    </row>
    <row r="288" spans="2:16" hidden="1" x14ac:dyDescent="0.25">
      <c r="B288" s="115" t="str">
        <f ca="1">Supporto!F186</f>
        <v>IfcWall</v>
      </c>
      <c r="C288" s="149" t="str">
        <f ca="1">Supporto!H186</f>
        <v>ElementoDocumenti</v>
      </c>
      <c r="D288" s="149" t="str">
        <f ca="1">Supporto!K186</f>
        <v>Conformità</v>
      </c>
      <c r="E288" s="124"/>
      <c r="F288" s="163"/>
      <c r="G288" s="119"/>
      <c r="H288" s="525"/>
      <c r="I288" s="116"/>
      <c r="J288" s="116"/>
      <c r="K288" s="513"/>
      <c r="L288" s="116"/>
      <c r="M288" s="116"/>
      <c r="N288" s="116"/>
      <c r="O288" s="116" t="s">
        <v>779</v>
      </c>
      <c r="P288" s="116" t="s">
        <v>779</v>
      </c>
    </row>
    <row r="289" spans="2:16" x14ac:dyDescent="0.25">
      <c r="B289" s="113" t="str">
        <f ca="1">Supporto!F187</f>
        <v>IfcRamp</v>
      </c>
      <c r="C289" s="148" t="str">
        <f ca="1">Supporto!H187</f>
        <v>ElementoDatiAnagrafici</v>
      </c>
      <c r="D289" s="148" t="str">
        <f ca="1">Supporto!K187</f>
        <v>Descrizione</v>
      </c>
      <c r="E289" s="125"/>
      <c r="F289" s="162"/>
      <c r="G289" s="111"/>
      <c r="H289" s="522"/>
      <c r="I289" s="109"/>
      <c r="J289" s="109" t="s">
        <v>779</v>
      </c>
      <c r="K289" s="109"/>
      <c r="L289" s="109" t="s">
        <v>779</v>
      </c>
      <c r="M289" s="109" t="s">
        <v>779</v>
      </c>
      <c r="N289" s="109" t="s">
        <v>779</v>
      </c>
      <c r="O289" s="109" t="s">
        <v>779</v>
      </c>
      <c r="P289" s="109" t="s">
        <v>779</v>
      </c>
    </row>
    <row r="290" spans="2:16" x14ac:dyDescent="0.25">
      <c r="B290" s="113" t="str">
        <f ca="1">Supporto!F188</f>
        <v>IfcRamp</v>
      </c>
      <c r="C290" s="148" t="str">
        <f ca="1">Supporto!H188</f>
        <v>ElementoDatiQualitativi</v>
      </c>
      <c r="D290" s="148" t="str">
        <f ca="1">Supporto!K188</f>
        <v>AccessibilitaDisabili</v>
      </c>
      <c r="E290" s="125"/>
      <c r="F290" s="162"/>
      <c r="G290" s="111"/>
      <c r="H290" s="522"/>
      <c r="I290" s="109"/>
      <c r="J290" s="109"/>
      <c r="K290" s="109" t="s">
        <v>779</v>
      </c>
      <c r="L290" s="109" t="s">
        <v>779</v>
      </c>
      <c r="M290" s="109" t="s">
        <v>779</v>
      </c>
      <c r="N290" s="109" t="s">
        <v>779</v>
      </c>
      <c r="O290" s="109" t="s">
        <v>779</v>
      </c>
      <c r="P290" s="109" t="s">
        <v>779</v>
      </c>
    </row>
    <row r="291" spans="2:16" x14ac:dyDescent="0.25">
      <c r="B291" s="113" t="str">
        <f ca="1">Supporto!F189</f>
        <v>IfcRamp</v>
      </c>
      <c r="C291" s="148" t="str">
        <f ca="1">Supporto!H189</f>
        <v>ElementoDatiQualitativi</v>
      </c>
      <c r="D291" s="148" t="str">
        <f ca="1">Supporto!K189</f>
        <v>Esterno</v>
      </c>
      <c r="E291" s="125"/>
      <c r="F291" s="162"/>
      <c r="G291" s="111"/>
      <c r="H291" s="522"/>
      <c r="I291" s="109"/>
      <c r="J291" s="109" t="s">
        <v>779</v>
      </c>
      <c r="K291" s="109"/>
      <c r="L291" s="109" t="s">
        <v>779</v>
      </c>
      <c r="M291" s="109" t="s">
        <v>779</v>
      </c>
      <c r="N291" s="109" t="s">
        <v>779</v>
      </c>
      <c r="O291" s="109" t="s">
        <v>779</v>
      </c>
      <c r="P291" s="109" t="s">
        <v>779</v>
      </c>
    </row>
    <row r="292" spans="2:16" x14ac:dyDescent="0.25">
      <c r="B292" s="113" t="str">
        <f ca="1">Supporto!F190</f>
        <v>IfcRamp</v>
      </c>
      <c r="C292" s="148" t="str">
        <f ca="1">Supporto!H190</f>
        <v>ElementoDatiQualitativi</v>
      </c>
      <c r="D292" s="148" t="str">
        <f ca="1">Supporto!K190</f>
        <v>Tipologia costruttiva</v>
      </c>
      <c r="E292" s="125"/>
      <c r="F292" s="162"/>
      <c r="G292" s="111"/>
      <c r="H292" s="522"/>
      <c r="I292" s="109" t="s">
        <v>779</v>
      </c>
      <c r="J292" s="109"/>
      <c r="K292" s="109"/>
      <c r="L292" s="109" t="s">
        <v>779</v>
      </c>
      <c r="M292" s="109" t="s">
        <v>779</v>
      </c>
      <c r="N292" s="109" t="s">
        <v>779</v>
      </c>
      <c r="O292" s="109" t="s">
        <v>779</v>
      </c>
      <c r="P292" s="109" t="s">
        <v>779</v>
      </c>
    </row>
    <row r="293" spans="2:16" hidden="1" x14ac:dyDescent="0.25">
      <c r="B293" s="113" t="str">
        <f ca="1">Supporto!F191</f>
        <v>IfcRamp</v>
      </c>
      <c r="C293" s="148" t="str">
        <f ca="1">Supporto!H191</f>
        <v>ElementoDatiQualitativi</v>
      </c>
      <c r="D293" s="148" t="str">
        <f ca="1">Supporto!K191</f>
        <v>Criticità Riscontrata</v>
      </c>
      <c r="E293" s="125"/>
      <c r="F293" s="162"/>
      <c r="G293" s="111"/>
      <c r="H293" s="522"/>
      <c r="I293" s="109"/>
      <c r="J293" s="109"/>
      <c r="K293" s="109" t="s">
        <v>779</v>
      </c>
      <c r="L293" s="109"/>
      <c r="M293" s="109"/>
      <c r="N293" s="109"/>
      <c r="O293" s="109" t="s">
        <v>779</v>
      </c>
      <c r="P293" s="109" t="s">
        <v>779</v>
      </c>
    </row>
    <row r="294" spans="2:16" hidden="1" x14ac:dyDescent="0.25">
      <c r="B294" s="113" t="str">
        <f ca="1">Supporto!F192</f>
        <v>IfcRamp</v>
      </c>
      <c r="C294" s="148" t="str">
        <f ca="1">Supporto!H192</f>
        <v>ElementoDatiAntincendio</v>
      </c>
      <c r="D294" s="148" t="str">
        <f ca="1">Supporto!K192</f>
        <v>Combustibile</v>
      </c>
      <c r="E294" s="125"/>
      <c r="F294" s="162"/>
      <c r="G294" s="111"/>
      <c r="H294" s="522"/>
      <c r="I294" s="109"/>
      <c r="J294" s="109"/>
      <c r="K294" s="109"/>
      <c r="L294" s="109"/>
      <c r="M294" s="109"/>
      <c r="N294" s="109" t="s">
        <v>779</v>
      </c>
      <c r="O294" s="109" t="s">
        <v>779</v>
      </c>
      <c r="P294" s="109" t="s">
        <v>779</v>
      </c>
    </row>
    <row r="295" spans="2:16" hidden="1" x14ac:dyDescent="0.25">
      <c r="B295" s="113" t="str">
        <f ca="1">Supporto!F193</f>
        <v>IfcRamp</v>
      </c>
      <c r="C295" s="148" t="str">
        <f ca="1">Supporto!H193</f>
        <v>ElementoDatiAntincendio</v>
      </c>
      <c r="D295" s="148" t="str">
        <f ca="1">Supporto!K193</f>
        <v>UscitaEmergenza</v>
      </c>
      <c r="E295" s="125"/>
      <c r="F295" s="162"/>
      <c r="G295" s="111"/>
      <c r="H295" s="522"/>
      <c r="I295" s="109"/>
      <c r="J295" s="109"/>
      <c r="K295" s="109" t="s">
        <v>779</v>
      </c>
      <c r="L295" s="109"/>
      <c r="M295" s="109"/>
      <c r="N295" s="109" t="s">
        <v>779</v>
      </c>
      <c r="O295" s="109" t="s">
        <v>779</v>
      </c>
      <c r="P295" s="109" t="s">
        <v>779</v>
      </c>
    </row>
    <row r="296" spans="2:16" x14ac:dyDescent="0.25">
      <c r="B296" s="113" t="str">
        <f ca="1">Supporto!F194</f>
        <v>IfcRamp</v>
      </c>
      <c r="C296" s="148" t="str">
        <f ca="1">Supporto!H194</f>
        <v>ElementoCodifica</v>
      </c>
      <c r="D296" s="148" t="str">
        <f ca="1">Supporto!K194</f>
        <v>ClasseElementoTecnico</v>
      </c>
      <c r="E296" s="125"/>
      <c r="F296" s="162"/>
      <c r="G296" s="111"/>
      <c r="H296" s="522"/>
      <c r="I296" s="109"/>
      <c r="J296" s="109" t="s">
        <v>779</v>
      </c>
      <c r="K296" s="109"/>
      <c r="L296" s="109" t="s">
        <v>779</v>
      </c>
      <c r="M296" s="109" t="s">
        <v>779</v>
      </c>
      <c r="N296" s="109" t="s">
        <v>779</v>
      </c>
      <c r="O296" s="109" t="s">
        <v>779</v>
      </c>
      <c r="P296" s="109" t="s">
        <v>779</v>
      </c>
    </row>
    <row r="297" spans="2:16" x14ac:dyDescent="0.25">
      <c r="B297" s="113" t="str">
        <f ca="1">Supporto!F195</f>
        <v>IfcRamp</v>
      </c>
      <c r="C297" s="148" t="str">
        <f ca="1">Supporto!H195</f>
        <v>ElementoFase</v>
      </c>
      <c r="D297" s="148" t="str">
        <f ca="1">Supporto!K195</f>
        <v>Stato</v>
      </c>
      <c r="E297" s="125"/>
      <c r="F297" s="162"/>
      <c r="G297" s="111"/>
      <c r="H297" s="110"/>
      <c r="I297" s="109"/>
      <c r="J297" s="109" t="s">
        <v>779</v>
      </c>
      <c r="K297" s="109"/>
      <c r="L297" s="109" t="s">
        <v>779</v>
      </c>
      <c r="M297" s="109" t="s">
        <v>779</v>
      </c>
      <c r="N297" s="109" t="s">
        <v>779</v>
      </c>
      <c r="O297" s="109" t="s">
        <v>779</v>
      </c>
      <c r="P297" s="109" t="s">
        <v>779</v>
      </c>
    </row>
    <row r="298" spans="2:16" hidden="1" x14ac:dyDescent="0.25">
      <c r="B298" s="115" t="str">
        <f ca="1">Supporto!F196</f>
        <v>IfcRamp</v>
      </c>
      <c r="C298" s="149" t="str">
        <f ca="1">Supporto!H196</f>
        <v>ElementoDocumenti</v>
      </c>
      <c r="D298" s="149" t="str">
        <f ca="1">Supporto!K196</f>
        <v>DB</v>
      </c>
      <c r="E298" s="124"/>
      <c r="F298" s="163"/>
      <c r="G298" s="119"/>
      <c r="H298" s="525"/>
      <c r="I298" s="116"/>
      <c r="J298" s="116"/>
      <c r="K298" s="116"/>
      <c r="L298" s="116"/>
      <c r="M298" s="116"/>
      <c r="N298" s="116"/>
      <c r="O298" s="116" t="s">
        <v>779</v>
      </c>
      <c r="P298" s="116" t="s">
        <v>779</v>
      </c>
    </row>
    <row r="299" spans="2:16" hidden="1" x14ac:dyDescent="0.25">
      <c r="B299" s="113" t="str">
        <f ca="1">Supporto!F197</f>
        <v>IfcStair</v>
      </c>
      <c r="C299" s="148" t="str">
        <f ca="1">Supporto!H197</f>
        <v>ElementoDatiAnagrafici</v>
      </c>
      <c r="D299" s="148" t="str">
        <f ca="1">Supporto!K197</f>
        <v>Numero_di_serie</v>
      </c>
      <c r="E299" s="125"/>
      <c r="F299" s="162"/>
      <c r="G299" s="111"/>
      <c r="H299" s="522"/>
      <c r="I299" s="109"/>
      <c r="J299" s="109"/>
      <c r="K299" s="109"/>
      <c r="L299" s="109"/>
      <c r="M299" s="109"/>
      <c r="N299" s="109"/>
      <c r="O299" s="109" t="s">
        <v>779</v>
      </c>
      <c r="P299" s="109" t="s">
        <v>779</v>
      </c>
    </row>
    <row r="300" spans="2:16" hidden="1" x14ac:dyDescent="0.25">
      <c r="B300" s="113" t="str">
        <f ca="1">Supporto!F198</f>
        <v>IfcStair</v>
      </c>
      <c r="C300" s="148" t="str">
        <f ca="1">Supporto!H198</f>
        <v>ElementoDatiAnagrafici</v>
      </c>
      <c r="D300" s="148" t="str">
        <f ca="1">Supporto!K198</f>
        <v>Fornitore</v>
      </c>
      <c r="E300" s="125"/>
      <c r="F300" s="162"/>
      <c r="G300" s="111"/>
      <c r="H300" s="522"/>
      <c r="I300" s="109"/>
      <c r="J300" s="109"/>
      <c r="K300" s="109"/>
      <c r="L300" s="109"/>
      <c r="M300" s="109"/>
      <c r="N300" s="109"/>
      <c r="O300" s="109" t="s">
        <v>779</v>
      </c>
      <c r="P300" s="109" t="s">
        <v>779</v>
      </c>
    </row>
    <row r="301" spans="2:16" hidden="1" x14ac:dyDescent="0.25">
      <c r="B301" s="113" t="str">
        <f ca="1">Supporto!F199</f>
        <v>IfcStair</v>
      </c>
      <c r="C301" s="148" t="str">
        <f ca="1">Supporto!H199</f>
        <v>ElementoDatiAnagrafici</v>
      </c>
      <c r="D301" s="148" t="str">
        <f ca="1">Supporto!K199</f>
        <v>Installatore</v>
      </c>
      <c r="E301" s="125"/>
      <c r="F301" s="162"/>
      <c r="G301" s="111"/>
      <c r="H301" s="522"/>
      <c r="I301" s="109"/>
      <c r="J301" s="109"/>
      <c r="K301" s="109"/>
      <c r="L301" s="109"/>
      <c r="M301" s="109"/>
      <c r="N301" s="109"/>
      <c r="O301" s="109" t="s">
        <v>779</v>
      </c>
      <c r="P301" s="109" t="s">
        <v>779</v>
      </c>
    </row>
    <row r="302" spans="2:16" x14ac:dyDescent="0.25">
      <c r="B302" s="113" t="str">
        <f ca="1">Supporto!F200</f>
        <v>IfcStair</v>
      </c>
      <c r="C302" s="148" t="str">
        <f ca="1">Supporto!H200</f>
        <v>ElementoDatiAnagrafici</v>
      </c>
      <c r="D302" s="148" t="str">
        <f ca="1">Supporto!K200</f>
        <v>Descrizione</v>
      </c>
      <c r="E302" s="125"/>
      <c r="F302" s="162"/>
      <c r="G302" s="111"/>
      <c r="H302" s="522"/>
      <c r="I302" s="109"/>
      <c r="J302" s="109" t="s">
        <v>779</v>
      </c>
      <c r="K302" s="109"/>
      <c r="L302" s="109" t="s">
        <v>779</v>
      </c>
      <c r="M302" s="109" t="s">
        <v>779</v>
      </c>
      <c r="N302" s="109" t="s">
        <v>779</v>
      </c>
      <c r="O302" s="109" t="s">
        <v>779</v>
      </c>
      <c r="P302" s="109" t="s">
        <v>779</v>
      </c>
    </row>
    <row r="303" spans="2:16" hidden="1" x14ac:dyDescent="0.25">
      <c r="B303" s="113" t="str">
        <f ca="1">Supporto!F201</f>
        <v>IfcStair</v>
      </c>
      <c r="C303" s="148" t="str">
        <f ca="1">Supporto!H201</f>
        <v>ElementoDatiAnagrafici</v>
      </c>
      <c r="D303" s="148" t="str">
        <f ca="1">Supporto!K201</f>
        <v>Modello</v>
      </c>
      <c r="E303" s="125"/>
      <c r="F303" s="162"/>
      <c r="G303" s="111"/>
      <c r="H303" s="522"/>
      <c r="I303" s="109"/>
      <c r="J303" s="109"/>
      <c r="K303" s="109"/>
      <c r="L303" s="109"/>
      <c r="M303" s="109"/>
      <c r="N303" s="109" t="s">
        <v>779</v>
      </c>
      <c r="O303" s="109" t="s">
        <v>779</v>
      </c>
      <c r="P303" s="109" t="s">
        <v>779</v>
      </c>
    </row>
    <row r="304" spans="2:16" hidden="1" x14ac:dyDescent="0.25">
      <c r="B304" s="113" t="str">
        <f ca="1">Supporto!F202</f>
        <v>IfcStair</v>
      </c>
      <c r="C304" s="148" t="str">
        <f ca="1">Supporto!H202</f>
        <v>ElementoDatiAnagrafici</v>
      </c>
      <c r="D304" s="148" t="str">
        <f ca="1">Supporto!K202</f>
        <v>Produttore</v>
      </c>
      <c r="E304" s="125"/>
      <c r="F304" s="162"/>
      <c r="G304" s="111"/>
      <c r="H304" s="522"/>
      <c r="I304" s="109"/>
      <c r="J304" s="109"/>
      <c r="K304" s="109"/>
      <c r="L304" s="109"/>
      <c r="M304" s="109"/>
      <c r="N304" s="109" t="s">
        <v>779</v>
      </c>
      <c r="O304" s="109" t="s">
        <v>779</v>
      </c>
      <c r="P304" s="109" t="s">
        <v>779</v>
      </c>
    </row>
    <row r="305" spans="2:16" x14ac:dyDescent="0.25">
      <c r="B305" s="113" t="str">
        <f ca="1">Supporto!F203</f>
        <v>IfcStair</v>
      </c>
      <c r="C305" s="148" t="str">
        <f ca="1">Supporto!H203</f>
        <v>ElementoDatiQualitativi</v>
      </c>
      <c r="D305" s="148" t="str">
        <f ca="1">Supporto!K203</f>
        <v>AccessibilitaDisabili</v>
      </c>
      <c r="E305" s="125"/>
      <c r="F305" s="162"/>
      <c r="G305" s="111"/>
      <c r="H305" s="522"/>
      <c r="I305" s="109"/>
      <c r="J305" s="109"/>
      <c r="K305" s="109" t="s">
        <v>779</v>
      </c>
      <c r="L305" s="109" t="s">
        <v>779</v>
      </c>
      <c r="M305" s="109" t="s">
        <v>779</v>
      </c>
      <c r="N305" s="109" t="s">
        <v>779</v>
      </c>
      <c r="O305" s="109" t="s">
        <v>779</v>
      </c>
      <c r="P305" s="109" t="s">
        <v>779</v>
      </c>
    </row>
    <row r="306" spans="2:16" x14ac:dyDescent="0.25">
      <c r="B306" s="113" t="str">
        <f ca="1">Supporto!F204</f>
        <v>IfcStair</v>
      </c>
      <c r="C306" s="148" t="str">
        <f ca="1">Supporto!H204</f>
        <v>ElementoDatiQualitativi</v>
      </c>
      <c r="D306" s="148" t="str">
        <f ca="1">Supporto!K204</f>
        <v>Esterno</v>
      </c>
      <c r="E306" s="125"/>
      <c r="F306" s="162"/>
      <c r="G306" s="111"/>
      <c r="H306" s="522"/>
      <c r="I306" s="109"/>
      <c r="J306" s="109" t="s">
        <v>779</v>
      </c>
      <c r="K306" s="109"/>
      <c r="L306" s="109" t="s">
        <v>779</v>
      </c>
      <c r="M306" s="109" t="s">
        <v>779</v>
      </c>
      <c r="N306" s="109" t="s">
        <v>779</v>
      </c>
      <c r="O306" s="109" t="s">
        <v>779</v>
      </c>
      <c r="P306" s="109" t="s">
        <v>779</v>
      </c>
    </row>
    <row r="307" spans="2:16" x14ac:dyDescent="0.25">
      <c r="B307" s="113" t="str">
        <f ca="1">Supporto!F205</f>
        <v>IfcStair</v>
      </c>
      <c r="C307" s="148" t="str">
        <f ca="1">Supporto!H205</f>
        <v>ElementoDatiQualitativi</v>
      </c>
      <c r="D307" s="148" t="str">
        <f ca="1">Supporto!K205</f>
        <v>Tipologia costruttiva</v>
      </c>
      <c r="E307" s="125"/>
      <c r="F307" s="162"/>
      <c r="G307" s="111"/>
      <c r="H307" s="522"/>
      <c r="I307" s="109" t="s">
        <v>779</v>
      </c>
      <c r="J307" s="109"/>
      <c r="K307" s="109"/>
      <c r="L307" s="109" t="s">
        <v>779</v>
      </c>
      <c r="M307" s="109" t="s">
        <v>779</v>
      </c>
      <c r="N307" s="109" t="s">
        <v>779</v>
      </c>
      <c r="O307" s="109" t="s">
        <v>779</v>
      </c>
      <c r="P307" s="109" t="s">
        <v>779</v>
      </c>
    </row>
    <row r="308" spans="2:16" hidden="1" x14ac:dyDescent="0.25">
      <c r="B308" s="113" t="str">
        <f ca="1">Supporto!F206</f>
        <v>IfcStair</v>
      </c>
      <c r="C308" s="148" t="str">
        <f ca="1">Supporto!H206</f>
        <v>ElementoDatiQualitativi</v>
      </c>
      <c r="D308" s="148" t="str">
        <f ca="1">Supporto!K206</f>
        <v>Criticità Riscontrata</v>
      </c>
      <c r="E308" s="125"/>
      <c r="F308" s="162"/>
      <c r="G308" s="111"/>
      <c r="H308" s="522"/>
      <c r="I308" s="109"/>
      <c r="J308" s="109"/>
      <c r="K308" s="109" t="s">
        <v>779</v>
      </c>
      <c r="L308" s="109"/>
      <c r="M308" s="109"/>
      <c r="N308" s="109"/>
      <c r="O308" s="109" t="s">
        <v>779</v>
      </c>
      <c r="P308" s="109" t="s">
        <v>779</v>
      </c>
    </row>
    <row r="309" spans="2:16" hidden="1" x14ac:dyDescent="0.25">
      <c r="B309" s="113" t="str">
        <f ca="1">Supporto!F207</f>
        <v>IfcStair</v>
      </c>
      <c r="C309" s="148" t="str">
        <f ca="1">Supporto!H207</f>
        <v>ElementoDatiAntincendio</v>
      </c>
      <c r="D309" s="148" t="str">
        <f ca="1">Supporto!K207</f>
        <v>Combustibile</v>
      </c>
      <c r="E309" s="125"/>
      <c r="F309" s="162"/>
      <c r="G309" s="111"/>
      <c r="H309" s="522"/>
      <c r="I309" s="109"/>
      <c r="J309" s="109"/>
      <c r="K309" s="109"/>
      <c r="L309" s="109"/>
      <c r="M309" s="109"/>
      <c r="N309" s="109" t="s">
        <v>779</v>
      </c>
      <c r="O309" s="109" t="s">
        <v>779</v>
      </c>
      <c r="P309" s="109" t="s">
        <v>779</v>
      </c>
    </row>
    <row r="310" spans="2:16" hidden="1" x14ac:dyDescent="0.25">
      <c r="B310" s="113" t="str">
        <f ca="1">Supporto!F208</f>
        <v>IfcStair</v>
      </c>
      <c r="C310" s="148" t="str">
        <f ca="1">Supporto!H208</f>
        <v>ElementoDatiAntincendio</v>
      </c>
      <c r="D310" s="148" t="str">
        <f ca="1">Supporto!K208</f>
        <v>UscitaEmergenza</v>
      </c>
      <c r="E310" s="125"/>
      <c r="F310" s="162"/>
      <c r="G310" s="111"/>
      <c r="H310" s="522"/>
      <c r="I310" s="109"/>
      <c r="J310" s="109"/>
      <c r="K310" s="109" t="s">
        <v>779</v>
      </c>
      <c r="L310" s="109"/>
      <c r="M310" s="109"/>
      <c r="N310" s="109" t="s">
        <v>779</v>
      </c>
      <c r="O310" s="109" t="s">
        <v>779</v>
      </c>
      <c r="P310" s="109" t="s">
        <v>779</v>
      </c>
    </row>
    <row r="311" spans="2:16" x14ac:dyDescent="0.25">
      <c r="B311" s="113" t="str">
        <f ca="1">Supporto!F209</f>
        <v>IfcStair</v>
      </c>
      <c r="C311" s="148" t="str">
        <f ca="1">Supporto!H209</f>
        <v>ElementoCodifica</v>
      </c>
      <c r="D311" s="148" t="str">
        <f ca="1">Supporto!K209</f>
        <v>ClasseElementoTecnico</v>
      </c>
      <c r="E311" s="125"/>
      <c r="F311" s="162"/>
      <c r="G311" s="111"/>
      <c r="H311" s="522"/>
      <c r="I311" s="109"/>
      <c r="J311" s="109" t="s">
        <v>779</v>
      </c>
      <c r="K311" s="109"/>
      <c r="L311" s="109" t="s">
        <v>779</v>
      </c>
      <c r="M311" s="109" t="s">
        <v>779</v>
      </c>
      <c r="N311" s="109" t="s">
        <v>779</v>
      </c>
      <c r="O311" s="109" t="s">
        <v>779</v>
      </c>
      <c r="P311" s="109" t="s">
        <v>779</v>
      </c>
    </row>
    <row r="312" spans="2:16" x14ac:dyDescent="0.25">
      <c r="B312" s="113" t="str">
        <f ca="1">Supporto!F210</f>
        <v>IfcStair</v>
      </c>
      <c r="C312" s="148" t="str">
        <f ca="1">Supporto!H210</f>
        <v>ElementoFase</v>
      </c>
      <c r="D312" s="148" t="str">
        <f ca="1">Supporto!K210</f>
        <v>Stato</v>
      </c>
      <c r="E312" s="125"/>
      <c r="F312" s="162"/>
      <c r="G312" s="111"/>
      <c r="H312" s="110"/>
      <c r="I312" s="109"/>
      <c r="J312" s="109" t="s">
        <v>779</v>
      </c>
      <c r="K312" s="109"/>
      <c r="L312" s="109" t="s">
        <v>779</v>
      </c>
      <c r="M312" s="109" t="s">
        <v>779</v>
      </c>
      <c r="N312" s="109" t="s">
        <v>779</v>
      </c>
      <c r="O312" s="109" t="s">
        <v>779</v>
      </c>
      <c r="P312" s="109" t="s">
        <v>779</v>
      </c>
    </row>
    <row r="313" spans="2:16" hidden="1" x14ac:dyDescent="0.25">
      <c r="B313" s="113" t="str">
        <f ca="1">Supporto!F211</f>
        <v>IfcStair</v>
      </c>
      <c r="C313" s="148" t="str">
        <f ca="1">Supporto!H211</f>
        <v>ElementoDocumenti</v>
      </c>
      <c r="D313" s="148" t="str">
        <f ca="1">Supporto!K211</f>
        <v>MUM</v>
      </c>
      <c r="E313" s="125"/>
      <c r="F313" s="162"/>
      <c r="G313" s="111"/>
      <c r="H313" s="522"/>
      <c r="I313" s="109"/>
      <c r="J313" s="109"/>
      <c r="K313" s="109"/>
      <c r="L313" s="109"/>
      <c r="M313" s="109"/>
      <c r="N313" s="109"/>
      <c r="O313" s="109" t="s">
        <v>779</v>
      </c>
      <c r="P313" s="109" t="s">
        <v>779</v>
      </c>
    </row>
    <row r="314" spans="2:16" hidden="1" x14ac:dyDescent="0.25">
      <c r="B314" s="113" t="str">
        <f ca="1">Supporto!F212</f>
        <v>IfcStair</v>
      </c>
      <c r="C314" s="148" t="str">
        <f ca="1">Supporto!H212</f>
        <v>ElementoDocumenti</v>
      </c>
      <c r="D314" s="148" t="str">
        <f ca="1">Supporto!K212</f>
        <v>SchedaTecnica</v>
      </c>
      <c r="E314" s="125"/>
      <c r="F314" s="162"/>
      <c r="G314" s="111"/>
      <c r="H314" s="522"/>
      <c r="I314" s="109"/>
      <c r="J314" s="109"/>
      <c r="K314" s="109"/>
      <c r="L314" s="109"/>
      <c r="M314" s="109"/>
      <c r="N314" s="109" t="s">
        <v>779</v>
      </c>
      <c r="O314" s="109" t="s">
        <v>779</v>
      </c>
      <c r="P314" s="109" t="s">
        <v>779</v>
      </c>
    </row>
    <row r="315" spans="2:16" hidden="1" x14ac:dyDescent="0.25">
      <c r="B315" s="113" t="str">
        <f ca="1">Supporto!F213</f>
        <v>IfcStair</v>
      </c>
      <c r="C315" s="148" t="str">
        <f ca="1">Supporto!H213</f>
        <v>ElementoDocumenti</v>
      </c>
      <c r="D315" s="148" t="str">
        <f ca="1">Supporto!K213</f>
        <v>Website</v>
      </c>
      <c r="E315" s="125"/>
      <c r="F315" s="162"/>
      <c r="G315" s="111"/>
      <c r="H315" s="522"/>
      <c r="I315" s="109"/>
      <c r="J315" s="109"/>
      <c r="K315" s="109"/>
      <c r="L315" s="109"/>
      <c r="M315" s="109"/>
      <c r="N315" s="109" t="s">
        <v>779</v>
      </c>
      <c r="O315" s="109" t="s">
        <v>779</v>
      </c>
      <c r="P315" s="109" t="s">
        <v>779</v>
      </c>
    </row>
    <row r="316" spans="2:16" hidden="1" x14ac:dyDescent="0.25">
      <c r="B316" s="113" t="str">
        <f ca="1">Supporto!F214</f>
        <v>IfcStair</v>
      </c>
      <c r="C316" s="148" t="str">
        <f ca="1">Supporto!H214</f>
        <v>ElementoDocumenti</v>
      </c>
      <c r="D316" s="148" t="str">
        <f ca="1">Supporto!K214</f>
        <v>DB</v>
      </c>
      <c r="E316" s="125"/>
      <c r="F316" s="162"/>
      <c r="G316" s="111"/>
      <c r="H316" s="522"/>
      <c r="I316" s="109"/>
      <c r="J316" s="109"/>
      <c r="K316" s="109"/>
      <c r="L316" s="109"/>
      <c r="M316" s="109"/>
      <c r="N316" s="109"/>
      <c r="O316" s="109" t="s">
        <v>779</v>
      </c>
      <c r="P316" s="109" t="s">
        <v>779</v>
      </c>
    </row>
    <row r="317" spans="2:16" hidden="1" x14ac:dyDescent="0.25">
      <c r="B317" s="113" t="str">
        <f ca="1">Supporto!F215</f>
        <v>IfcStair</v>
      </c>
      <c r="C317" s="148" t="str">
        <f ca="1">Supporto!H215</f>
        <v>ElementoDocumenti</v>
      </c>
      <c r="D317" s="148" t="str">
        <f ca="1">Supporto!K215</f>
        <v>CertProd</v>
      </c>
      <c r="E317" s="125"/>
      <c r="F317" s="162"/>
      <c r="G317" s="111"/>
      <c r="H317" s="522"/>
      <c r="I317" s="109"/>
      <c r="J317" s="109"/>
      <c r="K317" s="109"/>
      <c r="L317" s="109"/>
      <c r="M317" s="109"/>
      <c r="N317" s="109" t="s">
        <v>779</v>
      </c>
      <c r="O317" s="109" t="s">
        <v>779</v>
      </c>
      <c r="P317" s="109" t="s">
        <v>779</v>
      </c>
    </row>
    <row r="318" spans="2:16" hidden="1" x14ac:dyDescent="0.25">
      <c r="B318" s="113" t="str">
        <f ca="1">Supporto!F216</f>
        <v>IfcStair</v>
      </c>
      <c r="C318" s="148" t="str">
        <f ca="1">Supporto!H216</f>
        <v>ElementoDocumenti</v>
      </c>
      <c r="D318" s="148" t="str">
        <f ca="1">Supporto!K216</f>
        <v>SertSupl</v>
      </c>
      <c r="E318" s="125"/>
      <c r="F318" s="162"/>
      <c r="G318" s="111"/>
      <c r="H318" s="522"/>
      <c r="I318" s="109"/>
      <c r="J318" s="109"/>
      <c r="K318" s="109"/>
      <c r="L318" s="109"/>
      <c r="M318" s="109"/>
      <c r="N318" s="109"/>
      <c r="O318" s="109" t="s">
        <v>779</v>
      </c>
      <c r="P318" s="109" t="s">
        <v>779</v>
      </c>
    </row>
    <row r="319" spans="2:16" hidden="1" x14ac:dyDescent="0.25">
      <c r="B319" s="113" t="str">
        <f ca="1">Supporto!F217</f>
        <v>IfcStair</v>
      </c>
      <c r="C319" s="148" t="str">
        <f ca="1">Supporto!H217</f>
        <v>ElementoDocumenti</v>
      </c>
      <c r="D319" s="148" t="str">
        <f ca="1">Supporto!K217</f>
        <v>SchedaMontaggio</v>
      </c>
      <c r="E319" s="125"/>
      <c r="F319" s="162"/>
      <c r="G319" s="111"/>
      <c r="H319" s="522"/>
      <c r="I319" s="109"/>
      <c r="J319" s="109"/>
      <c r="K319" s="109"/>
      <c r="L319" s="109"/>
      <c r="M319" s="109"/>
      <c r="N319" s="109"/>
      <c r="O319" s="109" t="s">
        <v>779</v>
      </c>
      <c r="P319" s="109" t="s">
        <v>779</v>
      </c>
    </row>
    <row r="320" spans="2:16" hidden="1" x14ac:dyDescent="0.25">
      <c r="B320" s="113" t="str">
        <f ca="1">Supporto!F218</f>
        <v>IfcStair</v>
      </c>
      <c r="C320" s="148" t="str">
        <f ca="1">Supporto!H218</f>
        <v>ElementoDocumenti</v>
      </c>
      <c r="D320" s="148" t="str">
        <f ca="1">Supporto!K218</f>
        <v>Installazione</v>
      </c>
      <c r="E320" s="125"/>
      <c r="F320" s="162"/>
      <c r="G320" s="111"/>
      <c r="H320" s="522"/>
      <c r="I320" s="109"/>
      <c r="J320" s="109"/>
      <c r="K320" s="109"/>
      <c r="L320" s="109"/>
      <c r="M320" s="109"/>
      <c r="N320" s="109"/>
      <c r="O320" s="109" t="s">
        <v>779</v>
      </c>
      <c r="P320" s="109" t="s">
        <v>779</v>
      </c>
    </row>
    <row r="321" spans="2:16" hidden="1" x14ac:dyDescent="0.25">
      <c r="B321" s="113" t="str">
        <f ca="1">Supporto!F219</f>
        <v>IfcStair</v>
      </c>
      <c r="C321" s="148" t="str">
        <f ca="1">Supporto!H219</f>
        <v>ElementoDocumenti</v>
      </c>
      <c r="D321" s="148" t="str">
        <f ca="1">Supporto!K219</f>
        <v>MatSupp</v>
      </c>
      <c r="E321" s="125"/>
      <c r="F321" s="162"/>
      <c r="G321" s="111"/>
      <c r="H321" s="522"/>
      <c r="I321" s="109"/>
      <c r="J321" s="109"/>
      <c r="K321" s="109"/>
      <c r="L321" s="109"/>
      <c r="M321" s="109"/>
      <c r="N321" s="109"/>
      <c r="O321" s="109" t="s">
        <v>779</v>
      </c>
      <c r="P321" s="109" t="s">
        <v>779</v>
      </c>
    </row>
    <row r="322" spans="2:16" hidden="1" x14ac:dyDescent="0.25">
      <c r="B322" s="113" t="str">
        <f ca="1">Supporto!F220</f>
        <v>IfcStair</v>
      </c>
      <c r="C322" s="148" t="str">
        <f ca="1">Supporto!H220</f>
        <v>ElementoDocumenti</v>
      </c>
      <c r="D322" s="148" t="str">
        <f ca="1">Supporto!K220</f>
        <v>Collaudo</v>
      </c>
      <c r="E322" s="125"/>
      <c r="F322" s="162"/>
      <c r="G322" s="111"/>
      <c r="H322" s="522"/>
      <c r="I322" s="109" t="s">
        <v>779</v>
      </c>
      <c r="J322" s="109"/>
      <c r="K322" s="109"/>
      <c r="L322" s="109"/>
      <c r="M322" s="109"/>
      <c r="N322" s="109"/>
      <c r="O322" s="109" t="s">
        <v>779</v>
      </c>
      <c r="P322" s="109" t="s">
        <v>779</v>
      </c>
    </row>
    <row r="323" spans="2:16" hidden="1" x14ac:dyDescent="0.25">
      <c r="B323" s="115" t="str">
        <f ca="1">Supporto!F221</f>
        <v>IfcStair</v>
      </c>
      <c r="C323" s="149" t="str">
        <f ca="1">Supporto!H221</f>
        <v>ElementoDocumenti</v>
      </c>
      <c r="D323" s="149" t="str">
        <f ca="1">Supporto!K221</f>
        <v>Conformità</v>
      </c>
      <c r="E323" s="124"/>
      <c r="F323" s="163"/>
      <c r="G323" s="119"/>
      <c r="H323" s="525"/>
      <c r="I323" s="116"/>
      <c r="J323" s="116"/>
      <c r="K323" s="116"/>
      <c r="L323" s="116"/>
      <c r="M323" s="116"/>
      <c r="N323" s="116"/>
      <c r="O323" s="116" t="s">
        <v>779</v>
      </c>
      <c r="P323" s="116" t="s">
        <v>779</v>
      </c>
    </row>
    <row r="324" spans="2:16" hidden="1" x14ac:dyDescent="0.25">
      <c r="B324" s="113" t="str">
        <f ca="1">Supporto!F222</f>
        <v>IfcBeam</v>
      </c>
      <c r="C324" s="148" t="str">
        <f ca="1">Supporto!H222</f>
        <v>ElementoDatiAnagrafici</v>
      </c>
      <c r="D324" s="148" t="str">
        <f ca="1">Supporto!K222</f>
        <v>Fornitore</v>
      </c>
      <c r="E324" s="125"/>
      <c r="F324" s="162"/>
      <c r="G324" s="111"/>
      <c r="H324" s="522"/>
      <c r="I324" s="109"/>
      <c r="J324" s="109"/>
      <c r="K324" s="109"/>
      <c r="L324" s="109"/>
      <c r="M324" s="109"/>
      <c r="N324" s="109"/>
      <c r="O324" s="109" t="s">
        <v>779</v>
      </c>
      <c r="P324" s="109" t="s">
        <v>779</v>
      </c>
    </row>
    <row r="325" spans="2:16" hidden="1" x14ac:dyDescent="0.25">
      <c r="B325" s="113" t="str">
        <f ca="1">Supporto!F223</f>
        <v>IfcBeam</v>
      </c>
      <c r="C325" s="148" t="str">
        <f ca="1">Supporto!H223</f>
        <v>ElementoDatiAnagrafici</v>
      </c>
      <c r="D325" s="148" t="str">
        <f ca="1">Supporto!K223</f>
        <v>Installatore</v>
      </c>
      <c r="E325" s="125"/>
      <c r="F325" s="162"/>
      <c r="G325" s="111"/>
      <c r="H325" s="522"/>
      <c r="I325" s="109"/>
      <c r="J325" s="109"/>
      <c r="K325" s="109"/>
      <c r="L325" s="109"/>
      <c r="M325" s="109"/>
      <c r="N325" s="109"/>
      <c r="O325" s="109" t="s">
        <v>779</v>
      </c>
      <c r="P325" s="109" t="s">
        <v>779</v>
      </c>
    </row>
    <row r="326" spans="2:16" x14ac:dyDescent="0.25">
      <c r="B326" s="113" t="str">
        <f ca="1">Supporto!F224</f>
        <v>IfcBeam</v>
      </c>
      <c r="C326" s="148" t="str">
        <f ca="1">Supporto!H224</f>
        <v>ElementoDatiAnagrafici</v>
      </c>
      <c r="D326" s="148" t="str">
        <f ca="1">Supporto!K224</f>
        <v>Descrizione</v>
      </c>
      <c r="E326" s="125"/>
      <c r="F326" s="162"/>
      <c r="G326" s="111"/>
      <c r="H326" s="522"/>
      <c r="I326" s="109"/>
      <c r="J326" s="109" t="s">
        <v>779</v>
      </c>
      <c r="K326" s="109"/>
      <c r="L326" s="109" t="s">
        <v>779</v>
      </c>
      <c r="M326" s="109" t="s">
        <v>779</v>
      </c>
      <c r="N326" s="109" t="s">
        <v>779</v>
      </c>
      <c r="O326" s="109" t="s">
        <v>779</v>
      </c>
      <c r="P326" s="109" t="s">
        <v>779</v>
      </c>
    </row>
    <row r="327" spans="2:16" hidden="1" x14ac:dyDescent="0.25">
      <c r="B327" s="113" t="str">
        <f ca="1">Supporto!F225</f>
        <v>IfcBeam</v>
      </c>
      <c r="C327" s="148" t="str">
        <f ca="1">Supporto!H225</f>
        <v>ElementoDatiAnagrafici</v>
      </c>
      <c r="D327" s="148" t="str">
        <f ca="1">Supporto!K225</f>
        <v>Modello</v>
      </c>
      <c r="E327" s="125"/>
      <c r="F327" s="162"/>
      <c r="G327" s="111"/>
      <c r="H327" s="522"/>
      <c r="I327" s="109"/>
      <c r="J327" s="109"/>
      <c r="K327" s="109"/>
      <c r="L327" s="109"/>
      <c r="M327" s="109"/>
      <c r="N327" s="109" t="s">
        <v>779</v>
      </c>
      <c r="O327" s="109" t="s">
        <v>779</v>
      </c>
      <c r="P327" s="109" t="s">
        <v>779</v>
      </c>
    </row>
    <row r="328" spans="2:16" hidden="1" x14ac:dyDescent="0.25">
      <c r="B328" s="113" t="str">
        <f ca="1">Supporto!F226</f>
        <v>IfcBeam</v>
      </c>
      <c r="C328" s="148" t="str">
        <f ca="1">Supporto!H226</f>
        <v>ElementoDatiAnagrafici</v>
      </c>
      <c r="D328" s="148" t="str">
        <f ca="1">Supporto!K226</f>
        <v>Produttore</v>
      </c>
      <c r="E328" s="125"/>
      <c r="F328" s="162"/>
      <c r="G328" s="111"/>
      <c r="H328" s="522"/>
      <c r="I328" s="109"/>
      <c r="J328" s="109"/>
      <c r="K328" s="109"/>
      <c r="L328" s="109"/>
      <c r="M328" s="109"/>
      <c r="N328" s="109" t="s">
        <v>779</v>
      </c>
      <c r="O328" s="109" t="s">
        <v>779</v>
      </c>
      <c r="P328" s="109" t="s">
        <v>779</v>
      </c>
    </row>
    <row r="329" spans="2:16" x14ac:dyDescent="0.25">
      <c r="B329" s="113" t="str">
        <f ca="1">Supporto!F227</f>
        <v>IfcBeam</v>
      </c>
      <c r="C329" s="148" t="str">
        <f ca="1">Supporto!H227</f>
        <v>ElementoDatiQualitativi</v>
      </c>
      <c r="D329" s="148" t="str">
        <f ca="1">Supporto!K227</f>
        <v>Portante</v>
      </c>
      <c r="E329" s="125"/>
      <c r="F329" s="162"/>
      <c r="G329" s="111"/>
      <c r="H329" s="522"/>
      <c r="I329" s="514"/>
      <c r="J329" s="109" t="s">
        <v>779</v>
      </c>
      <c r="K329" s="109"/>
      <c r="L329" s="109" t="s">
        <v>779</v>
      </c>
      <c r="M329" s="109" t="s">
        <v>779</v>
      </c>
      <c r="N329" s="109" t="s">
        <v>779</v>
      </c>
      <c r="O329" s="109" t="s">
        <v>779</v>
      </c>
      <c r="P329" s="109" t="s">
        <v>779</v>
      </c>
    </row>
    <row r="330" spans="2:16" x14ac:dyDescent="0.25">
      <c r="B330" s="113" t="str">
        <f ca="1">Supporto!F228</f>
        <v>IfcBeam</v>
      </c>
      <c r="C330" s="148" t="str">
        <f ca="1">Supporto!H228</f>
        <v>ElementoDatiQualitativi</v>
      </c>
      <c r="D330" s="148" t="str">
        <f ca="1">Supporto!K228</f>
        <v>Esterno</v>
      </c>
      <c r="E330" s="125"/>
      <c r="F330" s="162"/>
      <c r="G330" s="111"/>
      <c r="H330" s="522"/>
      <c r="I330" s="109"/>
      <c r="J330" s="109" t="s">
        <v>779</v>
      </c>
      <c r="K330" s="109"/>
      <c r="L330" s="109" t="s">
        <v>779</v>
      </c>
      <c r="M330" s="109" t="s">
        <v>779</v>
      </c>
      <c r="N330" s="109" t="s">
        <v>779</v>
      </c>
      <c r="O330" s="109" t="s">
        <v>779</v>
      </c>
      <c r="P330" s="109" t="s">
        <v>779</v>
      </c>
    </row>
    <row r="331" spans="2:16" x14ac:dyDescent="0.25">
      <c r="B331" s="113" t="str">
        <f ca="1">Supporto!F229</f>
        <v>IfcBeam</v>
      </c>
      <c r="C331" s="148" t="str">
        <f ca="1">Supporto!H229</f>
        <v>ElementoDatiQualitativi</v>
      </c>
      <c r="D331" s="148" t="str">
        <f ca="1">Supporto!K229</f>
        <v>Tipologia costruttiva</v>
      </c>
      <c r="E331" s="125"/>
      <c r="F331" s="162"/>
      <c r="G331" s="111"/>
      <c r="H331" s="522"/>
      <c r="I331" s="109" t="s">
        <v>779</v>
      </c>
      <c r="J331" s="109"/>
      <c r="K331" s="109"/>
      <c r="L331" s="109" t="s">
        <v>779</v>
      </c>
      <c r="M331" s="109" t="s">
        <v>779</v>
      </c>
      <c r="N331" s="109" t="s">
        <v>779</v>
      </c>
      <c r="O331" s="109" t="s">
        <v>779</v>
      </c>
      <c r="P331" s="109" t="s">
        <v>779</v>
      </c>
    </row>
    <row r="332" spans="2:16" hidden="1" x14ac:dyDescent="0.25">
      <c r="B332" s="113" t="str">
        <f ca="1">Supporto!F230</f>
        <v>IfcBeam</v>
      </c>
      <c r="C332" s="148" t="str">
        <f ca="1">Supporto!H230</f>
        <v>ElementoDatiQualitativi</v>
      </c>
      <c r="D332" s="148" t="str">
        <f ca="1">Supporto!K230</f>
        <v>Criticità Riscontrata</v>
      </c>
      <c r="E332" s="125"/>
      <c r="F332" s="162"/>
      <c r="G332" s="111"/>
      <c r="H332" s="522"/>
      <c r="I332" s="109"/>
      <c r="J332" s="109"/>
      <c r="K332" s="109" t="s">
        <v>779</v>
      </c>
      <c r="L332" s="109"/>
      <c r="M332" s="109"/>
      <c r="N332" s="109"/>
      <c r="O332" s="109" t="s">
        <v>779</v>
      </c>
      <c r="P332" s="109" t="s">
        <v>779</v>
      </c>
    </row>
    <row r="333" spans="2:16" hidden="1" x14ac:dyDescent="0.25">
      <c r="B333" s="113" t="str">
        <f ca="1">Supporto!F231</f>
        <v>IfcBeam</v>
      </c>
      <c r="C333" s="148" t="str">
        <f ca="1">Supporto!H231</f>
        <v>ElementoDatiAntincendio</v>
      </c>
      <c r="D333" s="148" t="str">
        <f ca="1">Supporto!K231</f>
        <v>Combustibile</v>
      </c>
      <c r="E333" s="125"/>
      <c r="F333" s="162"/>
      <c r="G333" s="111"/>
      <c r="H333" s="522"/>
      <c r="I333" s="109"/>
      <c r="J333" s="109"/>
      <c r="K333" s="109"/>
      <c r="L333" s="109"/>
      <c r="M333" s="109"/>
      <c r="N333" s="109" t="s">
        <v>779</v>
      </c>
      <c r="O333" s="109" t="s">
        <v>779</v>
      </c>
      <c r="P333" s="109" t="s">
        <v>779</v>
      </c>
    </row>
    <row r="334" spans="2:16" hidden="1" x14ac:dyDescent="0.25">
      <c r="B334" s="113" t="str">
        <f ca="1">Supporto!F232</f>
        <v>IfcBeam</v>
      </c>
      <c r="C334" s="148" t="str">
        <f ca="1">Supporto!H232</f>
        <v>ElementoDatiAntincendio</v>
      </c>
      <c r="D334" s="148" t="str">
        <f ca="1">Supporto!K232</f>
        <v>ClassePropagazioneFiamma</v>
      </c>
      <c r="E334" s="125"/>
      <c r="F334" s="162"/>
      <c r="G334" s="111"/>
      <c r="H334" s="522"/>
      <c r="I334" s="109"/>
      <c r="J334" s="109"/>
      <c r="K334" s="109"/>
      <c r="L334" s="109"/>
      <c r="M334" s="109"/>
      <c r="N334" s="109" t="s">
        <v>779</v>
      </c>
      <c r="O334" s="109" t="s">
        <v>779</v>
      </c>
      <c r="P334" s="109" t="s">
        <v>779</v>
      </c>
    </row>
    <row r="335" spans="2:16" x14ac:dyDescent="0.25">
      <c r="B335" s="113" t="str">
        <f ca="1">Supporto!F233</f>
        <v>IfcBeam</v>
      </c>
      <c r="C335" s="148" t="str">
        <f ca="1">Supporto!H233</f>
        <v>ElementoDatiAntincendio</v>
      </c>
      <c r="D335" s="148" t="str">
        <f ca="1">Supporto!K233</f>
        <v>REI</v>
      </c>
      <c r="E335" s="125"/>
      <c r="F335" s="162"/>
      <c r="G335" s="111"/>
      <c r="H335" s="522"/>
      <c r="I335" s="109"/>
      <c r="J335" s="109"/>
      <c r="K335" s="109" t="s">
        <v>779</v>
      </c>
      <c r="L335" s="109" t="s">
        <v>779</v>
      </c>
      <c r="M335" s="109" t="s">
        <v>779</v>
      </c>
      <c r="N335" s="109" t="s">
        <v>779</v>
      </c>
      <c r="O335" s="109" t="s">
        <v>779</v>
      </c>
      <c r="P335" s="109" t="s">
        <v>779</v>
      </c>
    </row>
    <row r="336" spans="2:16" x14ac:dyDescent="0.25">
      <c r="B336" s="113" t="str">
        <f ca="1">Supporto!F234</f>
        <v>IfcBeam</v>
      </c>
      <c r="C336" s="148" t="str">
        <f ca="1">Supporto!H234</f>
        <v>ElementoCodifica</v>
      </c>
      <c r="D336" s="148" t="str">
        <f ca="1">Supporto!K234</f>
        <v>ClasseElementoTecnico</v>
      </c>
      <c r="E336" s="125"/>
      <c r="F336" s="162"/>
      <c r="G336" s="111"/>
      <c r="H336" s="522"/>
      <c r="I336" s="109"/>
      <c r="J336" s="109" t="s">
        <v>779</v>
      </c>
      <c r="K336" s="109"/>
      <c r="L336" s="109" t="s">
        <v>779</v>
      </c>
      <c r="M336" s="109" t="s">
        <v>779</v>
      </c>
      <c r="N336" s="109" t="s">
        <v>779</v>
      </c>
      <c r="O336" s="109" t="s">
        <v>779</v>
      </c>
      <c r="P336" s="109" t="s">
        <v>779</v>
      </c>
    </row>
    <row r="337" spans="2:16" x14ac:dyDescent="0.25">
      <c r="B337" s="113" t="str">
        <f ca="1">Supporto!F235</f>
        <v>IfcBeam</v>
      </c>
      <c r="C337" s="148" t="str">
        <f ca="1">Supporto!H235</f>
        <v>ElementoFase</v>
      </c>
      <c r="D337" s="148" t="str">
        <f ca="1">Supporto!K235</f>
        <v>Stato</v>
      </c>
      <c r="E337" s="125"/>
      <c r="F337" s="162"/>
      <c r="G337" s="111"/>
      <c r="H337" s="110"/>
      <c r="I337" s="109"/>
      <c r="J337" s="109" t="s">
        <v>779</v>
      </c>
      <c r="K337" s="109"/>
      <c r="L337" s="109" t="s">
        <v>779</v>
      </c>
      <c r="M337" s="109" t="s">
        <v>779</v>
      </c>
      <c r="N337" s="109" t="s">
        <v>779</v>
      </c>
      <c r="O337" s="109" t="s">
        <v>779</v>
      </c>
      <c r="P337" s="109" t="s">
        <v>779</v>
      </c>
    </row>
    <row r="338" spans="2:16" hidden="1" x14ac:dyDescent="0.25">
      <c r="B338" s="113" t="str">
        <f ca="1">Supporto!F236</f>
        <v>IfcBeam</v>
      </c>
      <c r="C338" s="148" t="str">
        <f ca="1">Supporto!H236</f>
        <v>ElementoDocumenti</v>
      </c>
      <c r="D338" s="148" t="str">
        <f ca="1">Supporto!K236</f>
        <v>SchedaTecnica</v>
      </c>
      <c r="E338" s="125"/>
      <c r="F338" s="162"/>
      <c r="G338" s="111"/>
      <c r="H338" s="522"/>
      <c r="I338" s="109"/>
      <c r="J338" s="109"/>
      <c r="K338" s="109"/>
      <c r="L338" s="109"/>
      <c r="M338" s="109"/>
      <c r="N338" s="109" t="s">
        <v>779</v>
      </c>
      <c r="O338" s="109" t="s">
        <v>779</v>
      </c>
      <c r="P338" s="109" t="s">
        <v>779</v>
      </c>
    </row>
    <row r="339" spans="2:16" hidden="1" x14ac:dyDescent="0.25">
      <c r="B339" s="113" t="str">
        <f ca="1">Supporto!F237</f>
        <v>IfcBeam</v>
      </c>
      <c r="C339" s="148" t="str">
        <f ca="1">Supporto!H237</f>
        <v>ElementoDocumenti</v>
      </c>
      <c r="D339" s="148" t="str">
        <f ca="1">Supporto!K237</f>
        <v>Website</v>
      </c>
      <c r="E339" s="125"/>
      <c r="F339" s="162"/>
      <c r="G339" s="111"/>
      <c r="H339" s="522"/>
      <c r="I339" s="109"/>
      <c r="J339" s="109"/>
      <c r="K339" s="109"/>
      <c r="L339" s="109"/>
      <c r="M339" s="109"/>
      <c r="N339" s="109" t="s">
        <v>779</v>
      </c>
      <c r="O339" s="109" t="s">
        <v>779</v>
      </c>
      <c r="P339" s="109" t="s">
        <v>779</v>
      </c>
    </row>
    <row r="340" spans="2:16" hidden="1" x14ac:dyDescent="0.25">
      <c r="B340" s="113" t="str">
        <f ca="1">Supporto!F238</f>
        <v>IfcBeam</v>
      </c>
      <c r="C340" s="148" t="str">
        <f ca="1">Supporto!H238</f>
        <v>ElementoDocumenti</v>
      </c>
      <c r="D340" s="148" t="str">
        <f ca="1">Supporto!K238</f>
        <v>DB</v>
      </c>
      <c r="E340" s="125"/>
      <c r="F340" s="162"/>
      <c r="G340" s="111"/>
      <c r="H340" s="522"/>
      <c r="I340" s="109"/>
      <c r="J340" s="109"/>
      <c r="K340" s="109"/>
      <c r="L340" s="109"/>
      <c r="M340" s="109"/>
      <c r="N340" s="109"/>
      <c r="O340" s="109" t="s">
        <v>779</v>
      </c>
      <c r="P340" s="109" t="s">
        <v>779</v>
      </c>
    </row>
    <row r="341" spans="2:16" hidden="1" x14ac:dyDescent="0.25">
      <c r="B341" s="113" t="str">
        <f ca="1">Supporto!F239</f>
        <v>IfcBeam</v>
      </c>
      <c r="C341" s="148" t="str">
        <f ca="1">Supporto!H239</f>
        <v>ElementoDocumenti</v>
      </c>
      <c r="D341" s="148" t="str">
        <f ca="1">Supporto!K239</f>
        <v>CertProd</v>
      </c>
      <c r="E341" s="125"/>
      <c r="F341" s="162"/>
      <c r="G341" s="111"/>
      <c r="H341" s="522"/>
      <c r="I341" s="109"/>
      <c r="J341" s="109"/>
      <c r="K341" s="109"/>
      <c r="L341" s="109"/>
      <c r="M341" s="109"/>
      <c r="N341" s="109" t="s">
        <v>779</v>
      </c>
      <c r="O341" s="109" t="s">
        <v>779</v>
      </c>
      <c r="P341" s="109" t="s">
        <v>779</v>
      </c>
    </row>
    <row r="342" spans="2:16" hidden="1" x14ac:dyDescent="0.25">
      <c r="B342" s="113" t="str">
        <f ca="1">Supporto!F240</f>
        <v>IfcBeam</v>
      </c>
      <c r="C342" s="148" t="str">
        <f ca="1">Supporto!H240</f>
        <v>ElementoDocumenti</v>
      </c>
      <c r="D342" s="148" t="str">
        <f ca="1">Supporto!K240</f>
        <v>SertSupl</v>
      </c>
      <c r="E342" s="125"/>
      <c r="F342" s="162"/>
      <c r="G342" s="111"/>
      <c r="H342" s="522"/>
      <c r="I342" s="109"/>
      <c r="J342" s="109"/>
      <c r="K342" s="109"/>
      <c r="L342" s="109"/>
      <c r="M342" s="109"/>
      <c r="N342" s="109"/>
      <c r="O342" s="109" t="s">
        <v>779</v>
      </c>
      <c r="P342" s="109" t="s">
        <v>779</v>
      </c>
    </row>
    <row r="343" spans="2:16" hidden="1" x14ac:dyDescent="0.25">
      <c r="B343" s="113" t="str">
        <f ca="1">Supporto!F241</f>
        <v>IfcBeam</v>
      </c>
      <c r="C343" s="148" t="str">
        <f ca="1">Supporto!H241</f>
        <v>ElementoDocumenti</v>
      </c>
      <c r="D343" s="148" t="str">
        <f ca="1">Supporto!K241</f>
        <v>CertOmo</v>
      </c>
      <c r="E343" s="125"/>
      <c r="F343" s="162"/>
      <c r="G343" s="111"/>
      <c r="H343" s="522"/>
      <c r="I343" s="109"/>
      <c r="J343" s="109"/>
      <c r="K343" s="109"/>
      <c r="L343" s="109"/>
      <c r="M343" s="109"/>
      <c r="N343" s="109"/>
      <c r="O343" s="109" t="s">
        <v>779</v>
      </c>
      <c r="P343" s="109" t="s">
        <v>779</v>
      </c>
    </row>
    <row r="344" spans="2:16" hidden="1" x14ac:dyDescent="0.25">
      <c r="B344" s="113" t="str">
        <f ca="1">Supporto!F242</f>
        <v>IfcBeam</v>
      </c>
      <c r="C344" s="148" t="str">
        <f ca="1">Supporto!H242</f>
        <v>ElementoDocumenti</v>
      </c>
      <c r="D344" s="148" t="str">
        <f ca="1">Supporto!K242</f>
        <v>SchedaMontaggio</v>
      </c>
      <c r="E344" s="125"/>
      <c r="F344" s="162"/>
      <c r="G344" s="111"/>
      <c r="H344" s="522"/>
      <c r="I344" s="109"/>
      <c r="J344" s="109"/>
      <c r="K344" s="109"/>
      <c r="L344" s="109"/>
      <c r="M344" s="109"/>
      <c r="N344" s="109"/>
      <c r="O344" s="109" t="s">
        <v>779</v>
      </c>
      <c r="P344" s="109" t="s">
        <v>779</v>
      </c>
    </row>
    <row r="345" spans="2:16" hidden="1" x14ac:dyDescent="0.25">
      <c r="B345" s="113" t="str">
        <f ca="1">Supporto!F243</f>
        <v>IfcBeam</v>
      </c>
      <c r="C345" s="148" t="str">
        <f ca="1">Supporto!H243</f>
        <v>ElementoDocumenti</v>
      </c>
      <c r="D345" s="148" t="str">
        <f ca="1">Supporto!K243</f>
        <v>MatSupp</v>
      </c>
      <c r="E345" s="125"/>
      <c r="F345" s="162"/>
      <c r="G345" s="111"/>
      <c r="H345" s="522"/>
      <c r="I345" s="109"/>
      <c r="J345" s="109"/>
      <c r="K345" s="109"/>
      <c r="L345" s="109"/>
      <c r="M345" s="109"/>
      <c r="N345" s="109"/>
      <c r="O345" s="109" t="s">
        <v>779</v>
      </c>
      <c r="P345" s="109" t="s">
        <v>779</v>
      </c>
    </row>
    <row r="346" spans="2:16" hidden="1" x14ac:dyDescent="0.25">
      <c r="B346" s="113" t="str">
        <f ca="1">Supporto!F244</f>
        <v>IfcBeam</v>
      </c>
      <c r="C346" s="148" t="str">
        <f ca="1">Supporto!H244</f>
        <v>ElementoDocumenti</v>
      </c>
      <c r="D346" s="148" t="str">
        <f ca="1">Supporto!K244</f>
        <v>Collaudo</v>
      </c>
      <c r="E346" s="125"/>
      <c r="F346" s="162"/>
      <c r="G346" s="111"/>
      <c r="H346" s="522"/>
      <c r="I346" s="109" t="s">
        <v>779</v>
      </c>
      <c r="J346" s="109"/>
      <c r="K346" s="109"/>
      <c r="L346" s="109"/>
      <c r="M346" s="109"/>
      <c r="N346" s="109"/>
      <c r="O346" s="109" t="s">
        <v>779</v>
      </c>
      <c r="P346" s="109" t="s">
        <v>779</v>
      </c>
    </row>
    <row r="347" spans="2:16" hidden="1" x14ac:dyDescent="0.25">
      <c r="B347" s="115" t="str">
        <f ca="1">Supporto!F245</f>
        <v>IfcBeam</v>
      </c>
      <c r="C347" s="149" t="str">
        <f ca="1">Supporto!H245</f>
        <v>ElementoDocumenti</v>
      </c>
      <c r="D347" s="149" t="str">
        <f ca="1">Supporto!K245</f>
        <v>Conformità</v>
      </c>
      <c r="E347" s="124"/>
      <c r="F347" s="163"/>
      <c r="G347" s="119"/>
      <c r="H347" s="525"/>
      <c r="I347" s="116"/>
      <c r="J347" s="116"/>
      <c r="K347" s="116"/>
      <c r="L347" s="116"/>
      <c r="M347" s="116"/>
      <c r="N347" s="116"/>
      <c r="O347" s="116" t="s">
        <v>779</v>
      </c>
      <c r="P347" s="116" t="s">
        <v>779</v>
      </c>
    </row>
    <row r="348" spans="2:16" x14ac:dyDescent="0.25">
      <c r="B348" s="113" t="str">
        <f ca="1">Supporto!F246</f>
        <v>IfcPlate</v>
      </c>
      <c r="C348" s="148" t="str">
        <f ca="1">Supporto!H246</f>
        <v>ElementoDatiAnagrafici</v>
      </c>
      <c r="D348" s="148" t="str">
        <f ca="1">Supporto!K246</f>
        <v>Descrizione</v>
      </c>
      <c r="E348" s="125"/>
      <c r="F348" s="162"/>
      <c r="G348" s="111"/>
      <c r="H348" s="522"/>
      <c r="I348" s="109"/>
      <c r="J348" s="109" t="s">
        <v>779</v>
      </c>
      <c r="K348" s="109"/>
      <c r="L348" s="109" t="s">
        <v>779</v>
      </c>
      <c r="M348" s="109" t="s">
        <v>779</v>
      </c>
      <c r="N348" s="109" t="s">
        <v>779</v>
      </c>
      <c r="O348" s="109" t="s">
        <v>779</v>
      </c>
      <c r="P348" s="109" t="s">
        <v>779</v>
      </c>
    </row>
    <row r="349" spans="2:16" x14ac:dyDescent="0.25">
      <c r="B349" s="113" t="str">
        <f ca="1">Supporto!F247</f>
        <v>IfcPlate</v>
      </c>
      <c r="C349" s="148" t="str">
        <f ca="1">Supporto!H247</f>
        <v>ElementoDatiQualitativi</v>
      </c>
      <c r="D349" s="148" t="str">
        <f ca="1">Supporto!K247</f>
        <v>Portante</v>
      </c>
      <c r="E349" s="125"/>
      <c r="F349" s="162"/>
      <c r="G349" s="111"/>
      <c r="H349" s="522"/>
      <c r="I349" s="514"/>
      <c r="J349" s="109" t="s">
        <v>779</v>
      </c>
      <c r="K349" s="109"/>
      <c r="L349" s="109" t="s">
        <v>779</v>
      </c>
      <c r="M349" s="109" t="s">
        <v>779</v>
      </c>
      <c r="N349" s="109" t="s">
        <v>779</v>
      </c>
      <c r="O349" s="109" t="s">
        <v>779</v>
      </c>
      <c r="P349" s="109" t="s">
        <v>779</v>
      </c>
    </row>
    <row r="350" spans="2:16" x14ac:dyDescent="0.25">
      <c r="B350" s="113" t="str">
        <f ca="1">Supporto!F248</f>
        <v>IfcPlate</v>
      </c>
      <c r="C350" s="148" t="str">
        <f ca="1">Supporto!H248</f>
        <v>ElementoDatiQualitativi</v>
      </c>
      <c r="D350" s="148" t="str">
        <f ca="1">Supporto!K248</f>
        <v>Esterno</v>
      </c>
      <c r="E350" s="125"/>
      <c r="F350" s="162"/>
      <c r="G350" s="111"/>
      <c r="H350" s="522"/>
      <c r="I350" s="109"/>
      <c r="J350" s="109" t="s">
        <v>779</v>
      </c>
      <c r="K350" s="109"/>
      <c r="L350" s="109" t="s">
        <v>779</v>
      </c>
      <c r="M350" s="109" t="s">
        <v>779</v>
      </c>
      <c r="N350" s="109" t="s">
        <v>779</v>
      </c>
      <c r="O350" s="109" t="s">
        <v>779</v>
      </c>
      <c r="P350" s="109" t="s">
        <v>779</v>
      </c>
    </row>
    <row r="351" spans="2:16" x14ac:dyDescent="0.25">
      <c r="B351" s="113" t="str">
        <f ca="1">Supporto!F249</f>
        <v>IfcPlate</v>
      </c>
      <c r="C351" s="148" t="str">
        <f ca="1">Supporto!H249</f>
        <v>ElementoDatiQualitativi</v>
      </c>
      <c r="D351" s="148" t="str">
        <f ca="1">Supporto!K249</f>
        <v>Tipologia costruttiva</v>
      </c>
      <c r="E351" s="125"/>
      <c r="F351" s="162"/>
      <c r="G351" s="111"/>
      <c r="H351" s="522"/>
      <c r="I351" s="109" t="s">
        <v>779</v>
      </c>
      <c r="J351" s="109"/>
      <c r="K351" s="109"/>
      <c r="L351" s="109" t="s">
        <v>779</v>
      </c>
      <c r="M351" s="109" t="s">
        <v>779</v>
      </c>
      <c r="N351" s="109" t="s">
        <v>779</v>
      </c>
      <c r="O351" s="109" t="s">
        <v>779</v>
      </c>
      <c r="P351" s="109" t="s">
        <v>779</v>
      </c>
    </row>
    <row r="352" spans="2:16" hidden="1" x14ac:dyDescent="0.25">
      <c r="B352" s="113" t="str">
        <f ca="1">Supporto!F250</f>
        <v>IfcPlate</v>
      </c>
      <c r="C352" s="148" t="str">
        <f ca="1">Supporto!H250</f>
        <v>ElementoDatiAntincendio</v>
      </c>
      <c r="D352" s="148" t="str">
        <f ca="1">Supporto!K250</f>
        <v>ClassePropagazioneFiamma</v>
      </c>
      <c r="E352" s="125"/>
      <c r="F352" s="162"/>
      <c r="G352" s="111"/>
      <c r="H352" s="522"/>
      <c r="I352" s="109"/>
      <c r="J352" s="514"/>
      <c r="K352" s="109"/>
      <c r="L352" s="109"/>
      <c r="M352" s="109"/>
      <c r="N352" s="109" t="s">
        <v>779</v>
      </c>
      <c r="O352" s="109" t="s">
        <v>779</v>
      </c>
      <c r="P352" s="109" t="s">
        <v>779</v>
      </c>
    </row>
    <row r="353" spans="2:16" x14ac:dyDescent="0.25">
      <c r="B353" s="113" t="str">
        <f ca="1">Supporto!F251</f>
        <v>IfcPlate</v>
      </c>
      <c r="C353" s="148" t="str">
        <f ca="1">Supporto!H251</f>
        <v>ElementoDatiAntincendio</v>
      </c>
      <c r="D353" s="148" t="str">
        <f ca="1">Supporto!K251</f>
        <v>REI</v>
      </c>
      <c r="E353" s="125"/>
      <c r="F353" s="162"/>
      <c r="G353" s="111"/>
      <c r="H353" s="522"/>
      <c r="I353" s="109"/>
      <c r="J353" s="514"/>
      <c r="K353" s="109" t="s">
        <v>779</v>
      </c>
      <c r="L353" s="109" t="s">
        <v>779</v>
      </c>
      <c r="M353" s="109" t="s">
        <v>779</v>
      </c>
      <c r="N353" s="109" t="s">
        <v>779</v>
      </c>
      <c r="O353" s="109" t="s">
        <v>779</v>
      </c>
      <c r="P353" s="109" t="s">
        <v>779</v>
      </c>
    </row>
    <row r="354" spans="2:16" x14ac:dyDescent="0.25">
      <c r="B354" s="113" t="str">
        <f ca="1">Supporto!F252</f>
        <v>IfcPlate</v>
      </c>
      <c r="C354" s="148" t="str">
        <f ca="1">Supporto!H252</f>
        <v>ElementoCodifica</v>
      </c>
      <c r="D354" s="148" t="str">
        <f ca="1">Supporto!K252</f>
        <v>ClasseElementoTecnico</v>
      </c>
      <c r="E354" s="125"/>
      <c r="F354" s="162"/>
      <c r="G354" s="111"/>
      <c r="H354" s="522"/>
      <c r="I354" s="109"/>
      <c r="J354" s="109" t="s">
        <v>779</v>
      </c>
      <c r="K354" s="514"/>
      <c r="L354" s="109" t="s">
        <v>779</v>
      </c>
      <c r="M354" s="109" t="s">
        <v>779</v>
      </c>
      <c r="N354" s="109" t="s">
        <v>779</v>
      </c>
      <c r="O354" s="109" t="s">
        <v>779</v>
      </c>
      <c r="P354" s="109" t="s">
        <v>779</v>
      </c>
    </row>
    <row r="355" spans="2:16" x14ac:dyDescent="0.25">
      <c r="B355" s="113" t="str">
        <f ca="1">Supporto!F253</f>
        <v>IfcPlate</v>
      </c>
      <c r="C355" s="148" t="str">
        <f ca="1">Supporto!H253</f>
        <v>ElementoFase</v>
      </c>
      <c r="D355" s="148" t="str">
        <f ca="1">Supporto!K253</f>
        <v>Stato</v>
      </c>
      <c r="E355" s="125"/>
      <c r="F355" s="162"/>
      <c r="G355" s="111"/>
      <c r="H355" s="110"/>
      <c r="I355" s="109"/>
      <c r="J355" s="109" t="s">
        <v>779</v>
      </c>
      <c r="K355" s="514"/>
      <c r="L355" s="109" t="s">
        <v>779</v>
      </c>
      <c r="M355" s="109" t="s">
        <v>779</v>
      </c>
      <c r="N355" s="109" t="s">
        <v>779</v>
      </c>
      <c r="O355" s="109" t="s">
        <v>779</v>
      </c>
      <c r="P355" s="109" t="s">
        <v>779</v>
      </c>
    </row>
    <row r="356" spans="2:16" hidden="1" x14ac:dyDescent="0.25">
      <c r="B356" s="113" t="str">
        <f ca="1">Supporto!F254</f>
        <v>IfcPlate</v>
      </c>
      <c r="C356" s="148" t="str">
        <f ca="1">Supporto!H254</f>
        <v>ElementoDocumenti</v>
      </c>
      <c r="D356" s="148" t="str">
        <f ca="1">Supporto!K254</f>
        <v>DB</v>
      </c>
      <c r="E356" s="125"/>
      <c r="F356" s="162"/>
      <c r="G356" s="111"/>
      <c r="H356" s="522"/>
      <c r="I356" s="109"/>
      <c r="J356" s="109"/>
      <c r="K356" s="109"/>
      <c r="L356" s="109"/>
      <c r="M356" s="109"/>
      <c r="N356" s="109"/>
      <c r="O356" s="109" t="s">
        <v>779</v>
      </c>
      <c r="P356" s="109" t="s">
        <v>779</v>
      </c>
    </row>
    <row r="357" spans="2:16" hidden="1" x14ac:dyDescent="0.25">
      <c r="B357" s="113" t="str">
        <f ca="1">Supporto!F255</f>
        <v>IfcPlate</v>
      </c>
      <c r="C357" s="148" t="str">
        <f ca="1">Supporto!H255</f>
        <v>ElementoDocumenti</v>
      </c>
      <c r="D357" s="148" t="str">
        <f ca="1">Supporto!K255</f>
        <v>SertSupl</v>
      </c>
      <c r="E357" s="125"/>
      <c r="F357" s="162"/>
      <c r="G357" s="111"/>
      <c r="H357" s="522"/>
      <c r="I357" s="109"/>
      <c r="J357" s="109"/>
      <c r="K357" s="109"/>
      <c r="L357" s="109"/>
      <c r="M357" s="109"/>
      <c r="N357" s="109"/>
      <c r="O357" s="109" t="s">
        <v>779</v>
      </c>
      <c r="P357" s="109" t="s">
        <v>779</v>
      </c>
    </row>
    <row r="358" spans="2:16" hidden="1" x14ac:dyDescent="0.25">
      <c r="B358" s="113" t="str">
        <f ca="1">Supporto!F256</f>
        <v>IfcPlate</v>
      </c>
      <c r="C358" s="148" t="str">
        <f ca="1">Supporto!H256</f>
        <v>ElementoDocumenti</v>
      </c>
      <c r="D358" s="148" t="str">
        <f ca="1">Supporto!K256</f>
        <v>SchedaMontaggio</v>
      </c>
      <c r="E358" s="125"/>
      <c r="F358" s="162"/>
      <c r="G358" s="111"/>
      <c r="H358" s="522"/>
      <c r="I358" s="109"/>
      <c r="J358" s="109"/>
      <c r="K358" s="109"/>
      <c r="L358" s="109"/>
      <c r="M358" s="109"/>
      <c r="N358" s="109"/>
      <c r="O358" s="109" t="s">
        <v>779</v>
      </c>
      <c r="P358" s="109" t="s">
        <v>779</v>
      </c>
    </row>
    <row r="359" spans="2:16" hidden="1" x14ac:dyDescent="0.25">
      <c r="B359" s="113" t="str">
        <f ca="1">Supporto!F257</f>
        <v>IfcPlate</v>
      </c>
      <c r="C359" s="148" t="str">
        <f ca="1">Supporto!H257</f>
        <v>ElementoDocumenti</v>
      </c>
      <c r="D359" s="148" t="str">
        <f ca="1">Supporto!K257</f>
        <v>Installazione</v>
      </c>
      <c r="E359" s="125"/>
      <c r="F359" s="162"/>
      <c r="G359" s="111"/>
      <c r="H359" s="522"/>
      <c r="I359" s="109"/>
      <c r="J359" s="109"/>
      <c r="K359" s="109"/>
      <c r="L359" s="109"/>
      <c r="M359" s="109"/>
      <c r="N359" s="109"/>
      <c r="O359" s="109" t="s">
        <v>779</v>
      </c>
      <c r="P359" s="109" t="s">
        <v>779</v>
      </c>
    </row>
    <row r="360" spans="2:16" hidden="1" x14ac:dyDescent="0.25">
      <c r="B360" s="113" t="str">
        <f ca="1">Supporto!F258</f>
        <v>IfcPlate</v>
      </c>
      <c r="C360" s="148" t="str">
        <f ca="1">Supporto!H258</f>
        <v>ElementoDocumenti</v>
      </c>
      <c r="D360" s="148" t="str">
        <f ca="1">Supporto!K258</f>
        <v>MatSupp</v>
      </c>
      <c r="E360" s="125"/>
      <c r="F360" s="162"/>
      <c r="G360" s="111"/>
      <c r="H360" s="522"/>
      <c r="I360" s="109"/>
      <c r="J360" s="109"/>
      <c r="K360" s="109"/>
      <c r="L360" s="109"/>
      <c r="M360" s="109"/>
      <c r="N360" s="109"/>
      <c r="O360" s="109" t="s">
        <v>779</v>
      </c>
      <c r="P360" s="109" t="s">
        <v>779</v>
      </c>
    </row>
    <row r="361" spans="2:16" hidden="1" x14ac:dyDescent="0.25">
      <c r="B361" s="113" t="str">
        <f ca="1">Supporto!F259</f>
        <v>IfcPlate</v>
      </c>
      <c r="C361" s="148" t="str">
        <f ca="1">Supporto!H259</f>
        <v>ElementoDocumenti</v>
      </c>
      <c r="D361" s="148" t="str">
        <f ca="1">Supporto!K259</f>
        <v>Collaudo</v>
      </c>
      <c r="E361" s="125"/>
      <c r="F361" s="162"/>
      <c r="G361" s="111"/>
      <c r="H361" s="522"/>
      <c r="I361" s="109"/>
      <c r="J361" s="109"/>
      <c r="K361" s="109"/>
      <c r="L361" s="109"/>
      <c r="M361" s="109"/>
      <c r="N361" s="109"/>
      <c r="O361" s="109" t="s">
        <v>779</v>
      </c>
      <c r="P361" s="109" t="s">
        <v>779</v>
      </c>
    </row>
    <row r="362" spans="2:16" hidden="1" x14ac:dyDescent="0.25">
      <c r="B362" s="115" t="str">
        <f ca="1">Supporto!F260</f>
        <v>IfcPlate</v>
      </c>
      <c r="C362" s="149" t="str">
        <f ca="1">Supporto!H260</f>
        <v>ElementoDocumenti</v>
      </c>
      <c r="D362" s="149" t="str">
        <f ca="1">Supporto!K260</f>
        <v>Conformità</v>
      </c>
      <c r="E362" s="124"/>
      <c r="F362" s="163"/>
      <c r="G362" s="119"/>
      <c r="H362" s="525"/>
      <c r="I362" s="116"/>
      <c r="J362" s="116"/>
      <c r="K362" s="116"/>
      <c r="L362" s="116"/>
      <c r="M362" s="116"/>
      <c r="N362" s="116"/>
      <c r="O362" s="116" t="s">
        <v>779</v>
      </c>
      <c r="P362" s="116" t="s">
        <v>779</v>
      </c>
    </row>
    <row r="363" spans="2:16" hidden="1" x14ac:dyDescent="0.25">
      <c r="B363" s="113" t="str">
        <f ca="1">Supporto!F261</f>
        <v>IfcColumn</v>
      </c>
      <c r="C363" s="148" t="str">
        <f ca="1">Supporto!H261</f>
        <v>ElementoDatiAnagrafici</v>
      </c>
      <c r="D363" s="148" t="str">
        <f ca="1">Supporto!K261</f>
        <v>Numero_di_serie</v>
      </c>
      <c r="E363" s="125"/>
      <c r="F363" s="162"/>
      <c r="G363" s="111"/>
      <c r="H363" s="522"/>
      <c r="I363" s="109"/>
      <c r="J363" s="109"/>
      <c r="K363" s="109"/>
      <c r="L363" s="109"/>
      <c r="M363" s="109"/>
      <c r="N363" s="109"/>
      <c r="O363" s="109" t="s">
        <v>779</v>
      </c>
      <c r="P363" s="109" t="s">
        <v>779</v>
      </c>
    </row>
    <row r="364" spans="2:16" hidden="1" x14ac:dyDescent="0.25">
      <c r="B364" s="113" t="str">
        <f ca="1">Supporto!F262</f>
        <v>IfcColumn</v>
      </c>
      <c r="C364" s="148" t="str">
        <f ca="1">Supporto!H262</f>
        <v>ElementoDatiAnagrafici</v>
      </c>
      <c r="D364" s="148" t="str">
        <f ca="1">Supporto!K262</f>
        <v>Fornitore</v>
      </c>
      <c r="E364" s="125"/>
      <c r="F364" s="162"/>
      <c r="G364" s="111"/>
      <c r="H364" s="522"/>
      <c r="I364" s="109"/>
      <c r="J364" s="109"/>
      <c r="K364" s="109"/>
      <c r="L364" s="109"/>
      <c r="M364" s="109"/>
      <c r="N364" s="109"/>
      <c r="O364" s="109" t="s">
        <v>779</v>
      </c>
      <c r="P364" s="109" t="s">
        <v>779</v>
      </c>
    </row>
    <row r="365" spans="2:16" hidden="1" x14ac:dyDescent="0.25">
      <c r="B365" s="113" t="str">
        <f ca="1">Supporto!F263</f>
        <v>IfcColumn</v>
      </c>
      <c r="C365" s="148" t="str">
        <f ca="1">Supporto!H263</f>
        <v>ElementoDatiAnagrafici</v>
      </c>
      <c r="D365" s="148" t="str">
        <f ca="1">Supporto!K263</f>
        <v>Installatore</v>
      </c>
      <c r="E365" s="125"/>
      <c r="F365" s="162"/>
      <c r="G365" s="111"/>
      <c r="H365" s="522"/>
      <c r="I365" s="109"/>
      <c r="J365" s="109"/>
      <c r="K365" s="109"/>
      <c r="L365" s="109"/>
      <c r="M365" s="109"/>
      <c r="N365" s="109"/>
      <c r="O365" s="109" t="s">
        <v>779</v>
      </c>
      <c r="P365" s="109" t="s">
        <v>779</v>
      </c>
    </row>
    <row r="366" spans="2:16" x14ac:dyDescent="0.25">
      <c r="B366" s="113" t="str">
        <f ca="1">Supporto!F264</f>
        <v>IfcColumn</v>
      </c>
      <c r="C366" s="148" t="str">
        <f ca="1">Supporto!H264</f>
        <v>ElementoDatiAnagrafici</v>
      </c>
      <c r="D366" s="148" t="str">
        <f ca="1">Supporto!K264</f>
        <v>Descrizione</v>
      </c>
      <c r="E366" s="125"/>
      <c r="F366" s="162"/>
      <c r="G366" s="111"/>
      <c r="H366" s="522"/>
      <c r="I366" s="109"/>
      <c r="J366" s="109" t="s">
        <v>779</v>
      </c>
      <c r="K366" s="109"/>
      <c r="L366" s="109" t="s">
        <v>779</v>
      </c>
      <c r="M366" s="109" t="s">
        <v>779</v>
      </c>
      <c r="N366" s="109" t="s">
        <v>779</v>
      </c>
      <c r="O366" s="109" t="s">
        <v>779</v>
      </c>
      <c r="P366" s="109" t="s">
        <v>779</v>
      </c>
    </row>
    <row r="367" spans="2:16" hidden="1" x14ac:dyDescent="0.25">
      <c r="B367" s="113" t="str">
        <f ca="1">Supporto!F265</f>
        <v>IfcColumn</v>
      </c>
      <c r="C367" s="148" t="str">
        <f ca="1">Supporto!H265</f>
        <v>ElementoDatiAnagrafici</v>
      </c>
      <c r="D367" s="148" t="str">
        <f ca="1">Supporto!K265</f>
        <v>Modello</v>
      </c>
      <c r="E367" s="125"/>
      <c r="F367" s="162"/>
      <c r="G367" s="111"/>
      <c r="H367" s="522"/>
      <c r="I367" s="109"/>
      <c r="J367" s="109"/>
      <c r="K367" s="109"/>
      <c r="L367" s="109"/>
      <c r="M367" s="109"/>
      <c r="N367" s="109" t="s">
        <v>779</v>
      </c>
      <c r="O367" s="109" t="s">
        <v>779</v>
      </c>
      <c r="P367" s="109" t="s">
        <v>779</v>
      </c>
    </row>
    <row r="368" spans="2:16" hidden="1" x14ac:dyDescent="0.25">
      <c r="B368" s="113" t="str">
        <f ca="1">Supporto!F266</f>
        <v>IfcColumn</v>
      </c>
      <c r="C368" s="148" t="str">
        <f ca="1">Supporto!H266</f>
        <v>ElementoDatiAnagrafici</v>
      </c>
      <c r="D368" s="148" t="str">
        <f ca="1">Supporto!K266</f>
        <v>Produttore</v>
      </c>
      <c r="E368" s="125"/>
      <c r="F368" s="162"/>
      <c r="G368" s="111"/>
      <c r="H368" s="522"/>
      <c r="I368" s="109"/>
      <c r="J368" s="109"/>
      <c r="K368" s="109"/>
      <c r="L368" s="109"/>
      <c r="M368" s="109"/>
      <c r="N368" s="109" t="s">
        <v>779</v>
      </c>
      <c r="O368" s="109" t="s">
        <v>779</v>
      </c>
      <c r="P368" s="109" t="s">
        <v>779</v>
      </c>
    </row>
    <row r="369" spans="2:16" x14ac:dyDescent="0.25">
      <c r="B369" s="113" t="str">
        <f ca="1">Supporto!F267</f>
        <v>IfcColumn</v>
      </c>
      <c r="C369" s="148" t="str">
        <f ca="1">Supporto!H267</f>
        <v>ElementoDatiQualitativi</v>
      </c>
      <c r="D369" s="148" t="str">
        <f ca="1">Supporto!K267</f>
        <v>Portante</v>
      </c>
      <c r="E369" s="125"/>
      <c r="F369" s="162"/>
      <c r="G369" s="111"/>
      <c r="H369" s="522"/>
      <c r="I369" s="514"/>
      <c r="J369" s="109" t="s">
        <v>779</v>
      </c>
      <c r="K369" s="109"/>
      <c r="L369" s="109" t="s">
        <v>779</v>
      </c>
      <c r="M369" s="109" t="s">
        <v>779</v>
      </c>
      <c r="N369" s="109" t="s">
        <v>779</v>
      </c>
      <c r="O369" s="109" t="s">
        <v>779</v>
      </c>
      <c r="P369" s="109" t="s">
        <v>779</v>
      </c>
    </row>
    <row r="370" spans="2:16" x14ac:dyDescent="0.25">
      <c r="B370" s="113" t="str">
        <f ca="1">Supporto!F268</f>
        <v>IfcColumn</v>
      </c>
      <c r="C370" s="148" t="str">
        <f ca="1">Supporto!H268</f>
        <v>ElementoDatiQualitativi</v>
      </c>
      <c r="D370" s="148" t="str">
        <f ca="1">Supporto!K268</f>
        <v>Esterno</v>
      </c>
      <c r="E370" s="125"/>
      <c r="F370" s="162"/>
      <c r="G370" s="111"/>
      <c r="H370" s="522"/>
      <c r="I370" s="109"/>
      <c r="J370" s="109" t="s">
        <v>779</v>
      </c>
      <c r="K370" s="109"/>
      <c r="L370" s="109" t="s">
        <v>779</v>
      </c>
      <c r="M370" s="109" t="s">
        <v>779</v>
      </c>
      <c r="N370" s="109" t="s">
        <v>779</v>
      </c>
      <c r="O370" s="109" t="s">
        <v>779</v>
      </c>
      <c r="P370" s="109" t="s">
        <v>779</v>
      </c>
    </row>
    <row r="371" spans="2:16" x14ac:dyDescent="0.25">
      <c r="B371" s="113" t="str">
        <f ca="1">Supporto!F269</f>
        <v>IfcColumn</v>
      </c>
      <c r="C371" s="148" t="str">
        <f ca="1">Supporto!H269</f>
        <v>ElementoDatiQualitativi</v>
      </c>
      <c r="D371" s="148" t="str">
        <f ca="1">Supporto!K269</f>
        <v>Tipologia costruttiva</v>
      </c>
      <c r="E371" s="125"/>
      <c r="F371" s="162"/>
      <c r="G371" s="111"/>
      <c r="H371" s="522"/>
      <c r="I371" s="109" t="s">
        <v>779</v>
      </c>
      <c r="J371" s="514"/>
      <c r="K371" s="109"/>
      <c r="L371" s="109" t="s">
        <v>779</v>
      </c>
      <c r="M371" s="109" t="s">
        <v>779</v>
      </c>
      <c r="N371" s="109" t="s">
        <v>779</v>
      </c>
      <c r="O371" s="109" t="s">
        <v>779</v>
      </c>
      <c r="P371" s="109" t="s">
        <v>779</v>
      </c>
    </row>
    <row r="372" spans="2:16" hidden="1" x14ac:dyDescent="0.25">
      <c r="B372" s="113" t="str">
        <f ca="1">Supporto!F270</f>
        <v>IfcColumn</v>
      </c>
      <c r="C372" s="148" t="str">
        <f ca="1">Supporto!H270</f>
        <v>ElementoDatiQualitativi</v>
      </c>
      <c r="D372" s="148" t="str">
        <f ca="1">Supporto!K270</f>
        <v>Criticità Riscontrata</v>
      </c>
      <c r="E372" s="125"/>
      <c r="F372" s="162"/>
      <c r="G372" s="111"/>
      <c r="H372" s="522"/>
      <c r="I372" s="109"/>
      <c r="J372" s="514"/>
      <c r="K372" s="109" t="s">
        <v>779</v>
      </c>
      <c r="L372" s="109"/>
      <c r="M372" s="109"/>
      <c r="N372" s="109"/>
      <c r="O372" s="109" t="s">
        <v>779</v>
      </c>
      <c r="P372" s="109" t="s">
        <v>779</v>
      </c>
    </row>
    <row r="373" spans="2:16" hidden="1" x14ac:dyDescent="0.25">
      <c r="B373" s="113" t="str">
        <f ca="1">Supporto!F271</f>
        <v>IfcColumn</v>
      </c>
      <c r="C373" s="148" t="str">
        <f ca="1">Supporto!H271</f>
        <v>ElementoDatiAntincendio</v>
      </c>
      <c r="D373" s="148" t="str">
        <f ca="1">Supporto!K271</f>
        <v>ClassePropagazioneFiamma</v>
      </c>
      <c r="E373" s="125"/>
      <c r="F373" s="162"/>
      <c r="G373" s="111"/>
      <c r="H373" s="522"/>
      <c r="I373" s="109"/>
      <c r="J373" s="514"/>
      <c r="K373" s="109"/>
      <c r="L373" s="109"/>
      <c r="M373" s="109"/>
      <c r="N373" s="109" t="s">
        <v>779</v>
      </c>
      <c r="O373" s="109" t="s">
        <v>779</v>
      </c>
      <c r="P373" s="109" t="s">
        <v>779</v>
      </c>
    </row>
    <row r="374" spans="2:16" x14ac:dyDescent="0.25">
      <c r="B374" s="113" t="str">
        <f ca="1">Supporto!F272</f>
        <v>IfcColumn</v>
      </c>
      <c r="C374" s="148" t="str">
        <f ca="1">Supporto!H272</f>
        <v>ElementoDatiAntincendio</v>
      </c>
      <c r="D374" s="148" t="str">
        <f ca="1">Supporto!K272</f>
        <v>REI</v>
      </c>
      <c r="E374" s="125"/>
      <c r="F374" s="162"/>
      <c r="G374" s="111"/>
      <c r="H374" s="522"/>
      <c r="I374" s="109"/>
      <c r="J374" s="514"/>
      <c r="K374" s="109" t="s">
        <v>779</v>
      </c>
      <c r="L374" s="109" t="s">
        <v>779</v>
      </c>
      <c r="M374" s="109" t="s">
        <v>779</v>
      </c>
      <c r="N374" s="109" t="s">
        <v>779</v>
      </c>
      <c r="O374" s="109" t="s">
        <v>779</v>
      </c>
      <c r="P374" s="109" t="s">
        <v>779</v>
      </c>
    </row>
    <row r="375" spans="2:16" x14ac:dyDescent="0.25">
      <c r="B375" s="113" t="str">
        <f ca="1">Supporto!F273</f>
        <v>IfcColumn</v>
      </c>
      <c r="C375" s="148" t="str">
        <f ca="1">Supporto!H273</f>
        <v>ElementoCodifica</v>
      </c>
      <c r="D375" s="148" t="str">
        <f ca="1">Supporto!K273</f>
        <v>ClasseElementoTecnico</v>
      </c>
      <c r="E375" s="125"/>
      <c r="F375" s="162"/>
      <c r="G375" s="111"/>
      <c r="H375" s="522"/>
      <c r="I375" s="109"/>
      <c r="J375" s="109" t="s">
        <v>779</v>
      </c>
      <c r="K375" s="109"/>
      <c r="L375" s="109" t="s">
        <v>779</v>
      </c>
      <c r="M375" s="109" t="s">
        <v>779</v>
      </c>
      <c r="N375" s="109" t="s">
        <v>779</v>
      </c>
      <c r="O375" s="109" t="s">
        <v>779</v>
      </c>
      <c r="P375" s="109" t="s">
        <v>779</v>
      </c>
    </row>
    <row r="376" spans="2:16" x14ac:dyDescent="0.25">
      <c r="B376" s="113" t="str">
        <f ca="1">Supporto!F274</f>
        <v>IfcColumn</v>
      </c>
      <c r="C376" s="148" t="str">
        <f ca="1">Supporto!H274</f>
        <v>ElementoFase</v>
      </c>
      <c r="D376" s="148" t="str">
        <f ca="1">Supporto!K274</f>
        <v>Stato</v>
      </c>
      <c r="E376" s="125"/>
      <c r="F376" s="162"/>
      <c r="G376" s="111"/>
      <c r="H376" s="110"/>
      <c r="I376" s="109"/>
      <c r="J376" s="109" t="s">
        <v>779</v>
      </c>
      <c r="K376" s="109"/>
      <c r="L376" s="109" t="s">
        <v>779</v>
      </c>
      <c r="M376" s="109" t="s">
        <v>779</v>
      </c>
      <c r="N376" s="109" t="s">
        <v>779</v>
      </c>
      <c r="O376" s="109" t="s">
        <v>779</v>
      </c>
      <c r="P376" s="109" t="s">
        <v>779</v>
      </c>
    </row>
    <row r="377" spans="2:16" hidden="1" x14ac:dyDescent="0.25">
      <c r="B377" s="113" t="str">
        <f ca="1">Supporto!F275</f>
        <v>IfcColumn</v>
      </c>
      <c r="C377" s="148" t="str">
        <f ca="1">Supporto!H275</f>
        <v>ElementoDocumenti</v>
      </c>
      <c r="D377" s="148" t="str">
        <f ca="1">Supporto!K275</f>
        <v>SchedaTecnica</v>
      </c>
      <c r="E377" s="125"/>
      <c r="F377" s="162"/>
      <c r="G377" s="111"/>
      <c r="H377" s="522"/>
      <c r="I377" s="109"/>
      <c r="J377" s="109"/>
      <c r="K377" s="109"/>
      <c r="L377" s="109"/>
      <c r="M377" s="109"/>
      <c r="N377" s="109" t="s">
        <v>779</v>
      </c>
      <c r="O377" s="109" t="s">
        <v>779</v>
      </c>
      <c r="P377" s="109" t="s">
        <v>779</v>
      </c>
    </row>
    <row r="378" spans="2:16" hidden="1" x14ac:dyDescent="0.25">
      <c r="B378" s="113" t="str">
        <f ca="1">Supporto!F276</f>
        <v>IfcColumn</v>
      </c>
      <c r="C378" s="148" t="str">
        <f ca="1">Supporto!H276</f>
        <v>ElementoDocumenti</v>
      </c>
      <c r="D378" s="148" t="str">
        <f ca="1">Supporto!K276</f>
        <v>Website</v>
      </c>
      <c r="E378" s="125"/>
      <c r="F378" s="162"/>
      <c r="G378" s="111"/>
      <c r="H378" s="522"/>
      <c r="I378" s="109"/>
      <c r="J378" s="109"/>
      <c r="K378" s="109"/>
      <c r="L378" s="109"/>
      <c r="M378" s="109"/>
      <c r="N378" s="109" t="s">
        <v>779</v>
      </c>
      <c r="O378" s="109" t="s">
        <v>779</v>
      </c>
      <c r="P378" s="109" t="s">
        <v>779</v>
      </c>
    </row>
    <row r="379" spans="2:16" hidden="1" x14ac:dyDescent="0.25">
      <c r="B379" s="113" t="str">
        <f ca="1">Supporto!F277</f>
        <v>IfcColumn</v>
      </c>
      <c r="C379" s="148" t="str">
        <f ca="1">Supporto!H277</f>
        <v>ElementoDocumenti</v>
      </c>
      <c r="D379" s="148" t="str">
        <f ca="1">Supporto!K277</f>
        <v>DB</v>
      </c>
      <c r="E379" s="125"/>
      <c r="F379" s="162"/>
      <c r="G379" s="111"/>
      <c r="H379" s="522"/>
      <c r="I379" s="109"/>
      <c r="J379" s="109"/>
      <c r="K379" s="109"/>
      <c r="L379" s="109"/>
      <c r="M379" s="109"/>
      <c r="N379" s="109"/>
      <c r="O379" s="109" t="s">
        <v>779</v>
      </c>
      <c r="P379" s="109" t="s">
        <v>779</v>
      </c>
    </row>
    <row r="380" spans="2:16" hidden="1" x14ac:dyDescent="0.25">
      <c r="B380" s="113" t="str">
        <f ca="1">Supporto!F278</f>
        <v>IfcColumn</v>
      </c>
      <c r="C380" s="148" t="str">
        <f ca="1">Supporto!H278</f>
        <v>ElementoDocumenti</v>
      </c>
      <c r="D380" s="148" t="str">
        <f ca="1">Supporto!K278</f>
        <v>CertProd</v>
      </c>
      <c r="E380" s="125"/>
      <c r="F380" s="162"/>
      <c r="G380" s="111"/>
      <c r="H380" s="522"/>
      <c r="I380" s="109"/>
      <c r="J380" s="109"/>
      <c r="K380" s="109"/>
      <c r="L380" s="109"/>
      <c r="M380" s="109"/>
      <c r="N380" s="109"/>
      <c r="O380" s="109" t="s">
        <v>779</v>
      </c>
      <c r="P380" s="109" t="s">
        <v>779</v>
      </c>
    </row>
    <row r="381" spans="2:16" hidden="1" x14ac:dyDescent="0.25">
      <c r="B381" s="113" t="str">
        <f ca="1">Supporto!F279</f>
        <v>IfcColumn</v>
      </c>
      <c r="C381" s="148" t="str">
        <f ca="1">Supporto!H279</f>
        <v>ElementoDocumenti</v>
      </c>
      <c r="D381" s="148" t="str">
        <f ca="1">Supporto!K279</f>
        <v>SertSupl</v>
      </c>
      <c r="E381" s="125"/>
      <c r="F381" s="162"/>
      <c r="G381" s="111"/>
      <c r="H381" s="522"/>
      <c r="I381" s="109"/>
      <c r="J381" s="109"/>
      <c r="K381" s="109"/>
      <c r="L381" s="109"/>
      <c r="M381" s="109"/>
      <c r="N381" s="109"/>
      <c r="O381" s="109" t="s">
        <v>779</v>
      </c>
      <c r="P381" s="109" t="s">
        <v>779</v>
      </c>
    </row>
    <row r="382" spans="2:16" hidden="1" x14ac:dyDescent="0.25">
      <c r="B382" s="113" t="str">
        <f ca="1">Supporto!F280</f>
        <v>IfcColumn</v>
      </c>
      <c r="C382" s="148" t="str">
        <f ca="1">Supporto!H280</f>
        <v>ElementoDocumenti</v>
      </c>
      <c r="D382" s="148" t="str">
        <f ca="1">Supporto!K280</f>
        <v>SchedaMontaggio</v>
      </c>
      <c r="E382" s="125"/>
      <c r="F382" s="162"/>
      <c r="G382" s="111"/>
      <c r="H382" s="522"/>
      <c r="I382" s="109"/>
      <c r="J382" s="109"/>
      <c r="K382" s="109"/>
      <c r="L382" s="109"/>
      <c r="M382" s="109"/>
      <c r="N382" s="109"/>
      <c r="O382" s="109" t="s">
        <v>779</v>
      </c>
      <c r="P382" s="109" t="s">
        <v>779</v>
      </c>
    </row>
    <row r="383" spans="2:16" hidden="1" x14ac:dyDescent="0.25">
      <c r="B383" s="113" t="str">
        <f ca="1">Supporto!F281</f>
        <v>IfcColumn</v>
      </c>
      <c r="C383" s="148" t="str">
        <f ca="1">Supporto!H281</f>
        <v>ElementoDocumenti</v>
      </c>
      <c r="D383" s="148" t="str">
        <f ca="1">Supporto!K281</f>
        <v>Installazione</v>
      </c>
      <c r="E383" s="125"/>
      <c r="F383" s="162"/>
      <c r="G383" s="111"/>
      <c r="H383" s="522"/>
      <c r="I383" s="109"/>
      <c r="J383" s="109"/>
      <c r="K383" s="109"/>
      <c r="L383" s="109"/>
      <c r="M383" s="109"/>
      <c r="N383" s="109"/>
      <c r="O383" s="109" t="s">
        <v>779</v>
      </c>
      <c r="P383" s="109" t="s">
        <v>779</v>
      </c>
    </row>
    <row r="384" spans="2:16" hidden="1" x14ac:dyDescent="0.25">
      <c r="B384" s="113" t="str">
        <f ca="1">Supporto!F282</f>
        <v>IfcColumn</v>
      </c>
      <c r="C384" s="148" t="str">
        <f ca="1">Supporto!H282</f>
        <v>ElementoDocumenti</v>
      </c>
      <c r="D384" s="148" t="str">
        <f ca="1">Supporto!K282</f>
        <v>MatSupp</v>
      </c>
      <c r="E384" s="125"/>
      <c r="F384" s="162"/>
      <c r="G384" s="111"/>
      <c r="H384" s="522"/>
      <c r="I384" s="109"/>
      <c r="J384" s="109"/>
      <c r="K384" s="109"/>
      <c r="L384" s="109"/>
      <c r="M384" s="109"/>
      <c r="N384" s="109"/>
      <c r="O384" s="109" t="s">
        <v>779</v>
      </c>
      <c r="P384" s="109" t="s">
        <v>779</v>
      </c>
    </row>
    <row r="385" spans="2:16" hidden="1" x14ac:dyDescent="0.25">
      <c r="B385" s="113" t="str">
        <f ca="1">Supporto!F283</f>
        <v>IfcColumn</v>
      </c>
      <c r="C385" s="148" t="str">
        <f ca="1">Supporto!H283</f>
        <v>ElementoDocumenti</v>
      </c>
      <c r="D385" s="148" t="str">
        <f ca="1">Supporto!K283</f>
        <v>Collaudo</v>
      </c>
      <c r="E385" s="125"/>
      <c r="F385" s="162"/>
      <c r="G385" s="111"/>
      <c r="H385" s="522"/>
      <c r="I385" s="109" t="s">
        <v>779</v>
      </c>
      <c r="J385" s="109"/>
      <c r="K385" s="109"/>
      <c r="L385" s="109"/>
      <c r="M385" s="109"/>
      <c r="N385" s="109"/>
      <c r="O385" s="109" t="s">
        <v>779</v>
      </c>
      <c r="P385" s="109" t="s">
        <v>779</v>
      </c>
    </row>
    <row r="386" spans="2:16" hidden="1" x14ac:dyDescent="0.25">
      <c r="B386" s="115" t="str">
        <f ca="1">Supporto!F284</f>
        <v>IfcColumn</v>
      </c>
      <c r="C386" s="149" t="str">
        <f ca="1">Supporto!H284</f>
        <v>ElementoDocumenti</v>
      </c>
      <c r="D386" s="149" t="str">
        <f ca="1">Supporto!K284</f>
        <v>Conformità</v>
      </c>
      <c r="E386" s="124"/>
      <c r="F386" s="163"/>
      <c r="G386" s="119"/>
      <c r="H386" s="525"/>
      <c r="I386" s="116"/>
      <c r="J386" s="116"/>
      <c r="K386" s="116"/>
      <c r="L386" s="116"/>
      <c r="M386" s="116"/>
      <c r="N386" s="116"/>
      <c r="O386" s="116" t="s">
        <v>779</v>
      </c>
      <c r="P386" s="116" t="s">
        <v>779</v>
      </c>
    </row>
    <row r="387" spans="2:16" hidden="1" x14ac:dyDescent="0.25">
      <c r="B387" s="113" t="str">
        <f ca="1">Supporto!F285</f>
        <v>IfcRailing</v>
      </c>
      <c r="C387" s="148" t="str">
        <f ca="1">Supporto!H285</f>
        <v>ElementoDatiAnagrafici</v>
      </c>
      <c r="D387" s="148" t="str">
        <f ca="1">Supporto!K285</f>
        <v>Numero_di_serie</v>
      </c>
      <c r="E387" s="125"/>
      <c r="F387" s="162"/>
      <c r="G387" s="111"/>
      <c r="H387" s="522"/>
      <c r="I387" s="109"/>
      <c r="J387" s="109"/>
      <c r="K387" s="109"/>
      <c r="L387" s="109"/>
      <c r="M387" s="109"/>
      <c r="N387" s="109"/>
      <c r="O387" s="109" t="s">
        <v>779</v>
      </c>
      <c r="P387" s="109" t="s">
        <v>779</v>
      </c>
    </row>
    <row r="388" spans="2:16" hidden="1" x14ac:dyDescent="0.25">
      <c r="B388" s="113" t="str">
        <f ca="1">Supporto!F286</f>
        <v>IfcRailing</v>
      </c>
      <c r="C388" s="148" t="str">
        <f ca="1">Supporto!H286</f>
        <v>ElementoDatiAnagrafici</v>
      </c>
      <c r="D388" s="148" t="str">
        <f ca="1">Supporto!K286</f>
        <v>Fornitore</v>
      </c>
      <c r="E388" s="125"/>
      <c r="F388" s="162"/>
      <c r="G388" s="111"/>
      <c r="H388" s="522"/>
      <c r="I388" s="109"/>
      <c r="J388" s="109"/>
      <c r="K388" s="109"/>
      <c r="L388" s="109"/>
      <c r="M388" s="109"/>
      <c r="N388" s="109"/>
      <c r="O388" s="109" t="s">
        <v>779</v>
      </c>
      <c r="P388" s="109" t="s">
        <v>779</v>
      </c>
    </row>
    <row r="389" spans="2:16" hidden="1" x14ac:dyDescent="0.25">
      <c r="B389" s="113" t="str">
        <f ca="1">Supporto!F287</f>
        <v>IfcRailing</v>
      </c>
      <c r="C389" s="148" t="str">
        <f ca="1">Supporto!H287</f>
        <v>ElementoDatiAnagrafici</v>
      </c>
      <c r="D389" s="148" t="str">
        <f ca="1">Supporto!K287</f>
        <v>Installatore</v>
      </c>
      <c r="E389" s="125"/>
      <c r="F389" s="162"/>
      <c r="G389" s="111"/>
      <c r="H389" s="522"/>
      <c r="I389" s="109"/>
      <c r="J389" s="109"/>
      <c r="K389" s="109"/>
      <c r="L389" s="109"/>
      <c r="M389" s="109"/>
      <c r="N389" s="109"/>
      <c r="O389" s="109" t="s">
        <v>779</v>
      </c>
      <c r="P389" s="109" t="s">
        <v>779</v>
      </c>
    </row>
    <row r="390" spans="2:16" x14ac:dyDescent="0.25">
      <c r="B390" s="113" t="str">
        <f ca="1">Supporto!F288</f>
        <v>IfcRailing</v>
      </c>
      <c r="C390" s="148" t="str">
        <f ca="1">Supporto!H288</f>
        <v>ElementoDatiAnagrafici</v>
      </c>
      <c r="D390" s="148" t="str">
        <f ca="1">Supporto!K288</f>
        <v>Descrizione</v>
      </c>
      <c r="E390" s="125"/>
      <c r="F390" s="162"/>
      <c r="G390" s="111"/>
      <c r="H390" s="522"/>
      <c r="I390" s="109"/>
      <c r="J390" s="109" t="s">
        <v>779</v>
      </c>
      <c r="K390" s="109"/>
      <c r="L390" s="109" t="s">
        <v>779</v>
      </c>
      <c r="M390" s="109" t="s">
        <v>779</v>
      </c>
      <c r="N390" s="109" t="s">
        <v>779</v>
      </c>
      <c r="O390" s="109" t="s">
        <v>779</v>
      </c>
      <c r="P390" s="109" t="s">
        <v>779</v>
      </c>
    </row>
    <row r="391" spans="2:16" hidden="1" x14ac:dyDescent="0.25">
      <c r="B391" s="113" t="str">
        <f ca="1">Supporto!F289</f>
        <v>IfcRailing</v>
      </c>
      <c r="C391" s="148" t="str">
        <f ca="1">Supporto!H289</f>
        <v>ElementoDatiAnagrafici</v>
      </c>
      <c r="D391" s="148" t="str">
        <f ca="1">Supporto!K289</f>
        <v>Modello</v>
      </c>
      <c r="E391" s="125"/>
      <c r="F391" s="162"/>
      <c r="G391" s="111"/>
      <c r="H391" s="522"/>
      <c r="I391" s="109"/>
      <c r="J391" s="109"/>
      <c r="K391" s="109"/>
      <c r="L391" s="109"/>
      <c r="M391" s="109"/>
      <c r="N391" s="109" t="s">
        <v>779</v>
      </c>
      <c r="O391" s="109" t="s">
        <v>779</v>
      </c>
      <c r="P391" s="109" t="s">
        <v>779</v>
      </c>
    </row>
    <row r="392" spans="2:16" hidden="1" x14ac:dyDescent="0.25">
      <c r="B392" s="113" t="str">
        <f ca="1">Supporto!F290</f>
        <v>IfcRailing</v>
      </c>
      <c r="C392" s="148" t="str">
        <f ca="1">Supporto!H290</f>
        <v>ElementoDatiAnagrafici</v>
      </c>
      <c r="D392" s="148" t="str">
        <f ca="1">Supporto!K290</f>
        <v>Produttore</v>
      </c>
      <c r="E392" s="125"/>
      <c r="F392" s="162"/>
      <c r="G392" s="111"/>
      <c r="H392" s="522"/>
      <c r="I392" s="109"/>
      <c r="J392" s="109"/>
      <c r="K392" s="109"/>
      <c r="L392" s="109"/>
      <c r="M392" s="109"/>
      <c r="N392" s="109" t="s">
        <v>779</v>
      </c>
      <c r="O392" s="109" t="s">
        <v>779</v>
      </c>
      <c r="P392" s="109" t="s">
        <v>779</v>
      </c>
    </row>
    <row r="393" spans="2:16" x14ac:dyDescent="0.25">
      <c r="B393" s="113" t="str">
        <f ca="1">Supporto!F291</f>
        <v>IfcRailing</v>
      </c>
      <c r="C393" s="148" t="str">
        <f ca="1">Supporto!H291</f>
        <v>ElementoDatiQualitativi</v>
      </c>
      <c r="D393" s="148" t="str">
        <f ca="1">Supporto!K291</f>
        <v>Esterno</v>
      </c>
      <c r="E393" s="125"/>
      <c r="F393" s="162"/>
      <c r="G393" s="111"/>
      <c r="H393" s="522"/>
      <c r="I393" s="109"/>
      <c r="J393" s="109" t="s">
        <v>779</v>
      </c>
      <c r="K393" s="109"/>
      <c r="L393" s="109" t="s">
        <v>779</v>
      </c>
      <c r="M393" s="109" t="s">
        <v>779</v>
      </c>
      <c r="N393" s="109" t="s">
        <v>779</v>
      </c>
      <c r="O393" s="109" t="s">
        <v>779</v>
      </c>
      <c r="P393" s="109" t="s">
        <v>779</v>
      </c>
    </row>
    <row r="394" spans="2:16" x14ac:dyDescent="0.25">
      <c r="B394" s="113" t="str">
        <f ca="1">Supporto!F292</f>
        <v>IfcRailing</v>
      </c>
      <c r="C394" s="148" t="str">
        <f ca="1">Supporto!H292</f>
        <v>ElementoDatiQualitativi</v>
      </c>
      <c r="D394" s="148" t="str">
        <f ca="1">Supporto!K292</f>
        <v>Tipologia costruttiva</v>
      </c>
      <c r="E394" s="125"/>
      <c r="F394" s="162"/>
      <c r="G394" s="111"/>
      <c r="H394" s="522"/>
      <c r="I394" s="109" t="s">
        <v>779</v>
      </c>
      <c r="J394" s="514"/>
      <c r="K394" s="109"/>
      <c r="L394" s="109" t="s">
        <v>779</v>
      </c>
      <c r="M394" s="109" t="s">
        <v>779</v>
      </c>
      <c r="N394" s="109" t="s">
        <v>779</v>
      </c>
      <c r="O394" s="109" t="s">
        <v>779</v>
      </c>
      <c r="P394" s="109" t="s">
        <v>779</v>
      </c>
    </row>
    <row r="395" spans="2:16" hidden="1" x14ac:dyDescent="0.25">
      <c r="B395" s="113" t="str">
        <f ca="1">Supporto!F293</f>
        <v>IfcRailing</v>
      </c>
      <c r="C395" s="148" t="str">
        <f ca="1">Supporto!H293</f>
        <v>ElementoDatiQualitativi</v>
      </c>
      <c r="D395" s="148" t="str">
        <f ca="1">Supporto!K293</f>
        <v>Criticità Riscontrata</v>
      </c>
      <c r="E395" s="125"/>
      <c r="F395" s="162"/>
      <c r="G395" s="111"/>
      <c r="H395" s="522"/>
      <c r="I395" s="109"/>
      <c r="J395" s="514"/>
      <c r="K395" s="109" t="s">
        <v>779</v>
      </c>
      <c r="L395" s="109"/>
      <c r="M395" s="109"/>
      <c r="N395" s="109"/>
      <c r="O395" s="109" t="s">
        <v>779</v>
      </c>
      <c r="P395" s="109" t="s">
        <v>779</v>
      </c>
    </row>
    <row r="396" spans="2:16" hidden="1" x14ac:dyDescent="0.25">
      <c r="B396" s="113" t="str">
        <f ca="1">Supporto!F294</f>
        <v>IfcRailing</v>
      </c>
      <c r="C396" s="148" t="str">
        <f ca="1">Supporto!H294</f>
        <v>ElementoDatiAntincendio</v>
      </c>
      <c r="D396" s="148" t="str">
        <f ca="1">Supporto!K294</f>
        <v>ClassePropagazioneFiamma</v>
      </c>
      <c r="E396" s="125"/>
      <c r="F396" s="162"/>
      <c r="G396" s="111"/>
      <c r="H396" s="522"/>
      <c r="I396" s="109"/>
      <c r="J396" s="514"/>
      <c r="K396" s="109"/>
      <c r="L396" s="109"/>
      <c r="M396" s="109"/>
      <c r="N396" s="109" t="s">
        <v>779</v>
      </c>
      <c r="O396" s="109" t="s">
        <v>779</v>
      </c>
      <c r="P396" s="109" t="s">
        <v>779</v>
      </c>
    </row>
    <row r="397" spans="2:16" x14ac:dyDescent="0.25">
      <c r="B397" s="113" t="str">
        <f ca="1">Supporto!F295</f>
        <v>IfcRailing</v>
      </c>
      <c r="C397" s="148" t="str">
        <f ca="1">Supporto!H295</f>
        <v>ElementoCodifica</v>
      </c>
      <c r="D397" s="148" t="str">
        <f ca="1">Supporto!K295</f>
        <v>ClasseElementoTecnico</v>
      </c>
      <c r="E397" s="125"/>
      <c r="F397" s="162"/>
      <c r="G397" s="111"/>
      <c r="H397" s="522"/>
      <c r="I397" s="109"/>
      <c r="J397" s="109" t="s">
        <v>779</v>
      </c>
      <c r="K397" s="109"/>
      <c r="L397" s="109" t="s">
        <v>779</v>
      </c>
      <c r="M397" s="109" t="s">
        <v>779</v>
      </c>
      <c r="N397" s="109" t="s">
        <v>779</v>
      </c>
      <c r="O397" s="109" t="s">
        <v>779</v>
      </c>
      <c r="P397" s="109" t="s">
        <v>779</v>
      </c>
    </row>
    <row r="398" spans="2:16" x14ac:dyDescent="0.25">
      <c r="B398" s="113" t="str">
        <f ca="1">Supporto!F296</f>
        <v>IfcRailing</v>
      </c>
      <c r="C398" s="148" t="str">
        <f ca="1">Supporto!H296</f>
        <v>ElementoFase</v>
      </c>
      <c r="D398" s="148" t="str">
        <f ca="1">Supporto!K296</f>
        <v>Stato</v>
      </c>
      <c r="E398" s="125"/>
      <c r="F398" s="162"/>
      <c r="G398" s="111"/>
      <c r="H398" s="110"/>
      <c r="I398" s="109"/>
      <c r="J398" s="109" t="s">
        <v>779</v>
      </c>
      <c r="K398" s="109"/>
      <c r="L398" s="109" t="s">
        <v>779</v>
      </c>
      <c r="M398" s="109" t="s">
        <v>779</v>
      </c>
      <c r="N398" s="109" t="s">
        <v>779</v>
      </c>
      <c r="O398" s="109" t="s">
        <v>779</v>
      </c>
      <c r="P398" s="109" t="s">
        <v>779</v>
      </c>
    </row>
    <row r="399" spans="2:16" hidden="1" x14ac:dyDescent="0.25">
      <c r="B399" s="113" t="str">
        <f ca="1">Supporto!F297</f>
        <v>IfcRailing</v>
      </c>
      <c r="C399" s="148" t="str">
        <f ca="1">Supporto!H297</f>
        <v>ElementoDocumenti</v>
      </c>
      <c r="D399" s="148" t="str">
        <f ca="1">Supporto!K297</f>
        <v>SchedaTecnica</v>
      </c>
      <c r="E399" s="125"/>
      <c r="F399" s="162"/>
      <c r="G399" s="111"/>
      <c r="H399" s="522"/>
      <c r="I399" s="109"/>
      <c r="J399" s="109"/>
      <c r="K399" s="109"/>
      <c r="L399" s="109"/>
      <c r="M399" s="109"/>
      <c r="N399" s="109" t="s">
        <v>779</v>
      </c>
      <c r="O399" s="109" t="s">
        <v>779</v>
      </c>
      <c r="P399" s="109" t="s">
        <v>779</v>
      </c>
    </row>
    <row r="400" spans="2:16" hidden="1" x14ac:dyDescent="0.25">
      <c r="B400" s="113" t="str">
        <f ca="1">Supporto!F298</f>
        <v>IfcRailing</v>
      </c>
      <c r="C400" s="148" t="str">
        <f ca="1">Supporto!H298</f>
        <v>ElementoDocumenti</v>
      </c>
      <c r="D400" s="148" t="str">
        <f ca="1">Supporto!K298</f>
        <v>Website</v>
      </c>
      <c r="E400" s="125"/>
      <c r="F400" s="162"/>
      <c r="G400" s="111"/>
      <c r="H400" s="522"/>
      <c r="I400" s="109"/>
      <c r="J400" s="109"/>
      <c r="K400" s="109"/>
      <c r="L400" s="109"/>
      <c r="M400" s="109"/>
      <c r="N400" s="109" t="s">
        <v>779</v>
      </c>
      <c r="O400" s="109" t="s">
        <v>779</v>
      </c>
      <c r="P400" s="109" t="s">
        <v>779</v>
      </c>
    </row>
    <row r="401" spans="2:16" hidden="1" x14ac:dyDescent="0.25">
      <c r="B401" s="113" t="str">
        <f ca="1">Supporto!F299</f>
        <v>IfcRailing</v>
      </c>
      <c r="C401" s="148" t="str">
        <f ca="1">Supporto!H299</f>
        <v>ElementoDocumenti</v>
      </c>
      <c r="D401" s="148" t="str">
        <f ca="1">Supporto!K299</f>
        <v>DB</v>
      </c>
      <c r="E401" s="125"/>
      <c r="F401" s="162"/>
      <c r="G401" s="111"/>
      <c r="H401" s="522"/>
      <c r="I401" s="109"/>
      <c r="J401" s="109"/>
      <c r="K401" s="109"/>
      <c r="L401" s="109"/>
      <c r="M401" s="109"/>
      <c r="N401" s="109"/>
      <c r="O401" s="109" t="s">
        <v>779</v>
      </c>
      <c r="P401" s="109" t="s">
        <v>779</v>
      </c>
    </row>
    <row r="402" spans="2:16" hidden="1" x14ac:dyDescent="0.25">
      <c r="B402" s="113" t="str">
        <f ca="1">Supporto!F300</f>
        <v>IfcRailing</v>
      </c>
      <c r="C402" s="148" t="str">
        <f ca="1">Supporto!H300</f>
        <v>ElementoDocumenti</v>
      </c>
      <c r="D402" s="148" t="str">
        <f ca="1">Supporto!K300</f>
        <v>CertProd</v>
      </c>
      <c r="E402" s="125"/>
      <c r="F402" s="162"/>
      <c r="G402" s="111"/>
      <c r="H402" s="522"/>
      <c r="I402" s="109"/>
      <c r="J402" s="109"/>
      <c r="K402" s="109"/>
      <c r="L402" s="109"/>
      <c r="M402" s="109"/>
      <c r="N402" s="109" t="s">
        <v>779</v>
      </c>
      <c r="O402" s="109" t="s">
        <v>779</v>
      </c>
      <c r="P402" s="109" t="s">
        <v>779</v>
      </c>
    </row>
    <row r="403" spans="2:16" hidden="1" x14ac:dyDescent="0.25">
      <c r="B403" s="113" t="str">
        <f ca="1">Supporto!F301</f>
        <v>IfcRailing</v>
      </c>
      <c r="C403" s="148" t="str">
        <f ca="1">Supporto!H301</f>
        <v>ElementoDocumenti</v>
      </c>
      <c r="D403" s="148" t="str">
        <f ca="1">Supporto!K301</f>
        <v>SertSupl</v>
      </c>
      <c r="E403" s="125"/>
      <c r="F403" s="162"/>
      <c r="G403" s="111"/>
      <c r="H403" s="522"/>
      <c r="I403" s="109"/>
      <c r="J403" s="109"/>
      <c r="K403" s="109"/>
      <c r="L403" s="109"/>
      <c r="M403" s="109"/>
      <c r="N403" s="109"/>
      <c r="O403" s="109" t="s">
        <v>779</v>
      </c>
      <c r="P403" s="109" t="s">
        <v>779</v>
      </c>
    </row>
    <row r="404" spans="2:16" hidden="1" x14ac:dyDescent="0.25">
      <c r="B404" s="113" t="str">
        <f ca="1">Supporto!F302</f>
        <v>IfcRailing</v>
      </c>
      <c r="C404" s="148" t="str">
        <f ca="1">Supporto!H302</f>
        <v>ElementoDocumenti</v>
      </c>
      <c r="D404" s="148" t="str">
        <f ca="1">Supporto!K302</f>
        <v>SchedaMontaggio</v>
      </c>
      <c r="E404" s="125"/>
      <c r="F404" s="162"/>
      <c r="G404" s="111"/>
      <c r="H404" s="522"/>
      <c r="I404" s="109"/>
      <c r="J404" s="109"/>
      <c r="K404" s="109"/>
      <c r="L404" s="109"/>
      <c r="M404" s="109"/>
      <c r="N404" s="109"/>
      <c r="O404" s="109" t="s">
        <v>779</v>
      </c>
      <c r="P404" s="109" t="s">
        <v>779</v>
      </c>
    </row>
    <row r="405" spans="2:16" hidden="1" x14ac:dyDescent="0.25">
      <c r="B405" s="113" t="str">
        <f ca="1">Supporto!F303</f>
        <v>IfcRailing</v>
      </c>
      <c r="C405" s="148" t="str">
        <f ca="1">Supporto!H303</f>
        <v>ElementoDocumenti</v>
      </c>
      <c r="D405" s="148" t="str">
        <f ca="1">Supporto!K303</f>
        <v>Installazione</v>
      </c>
      <c r="E405" s="125"/>
      <c r="F405" s="162"/>
      <c r="G405" s="111"/>
      <c r="H405" s="522"/>
      <c r="I405" s="109"/>
      <c r="J405" s="109"/>
      <c r="K405" s="109"/>
      <c r="L405" s="109"/>
      <c r="M405" s="109"/>
      <c r="N405" s="109"/>
      <c r="O405" s="109" t="s">
        <v>779</v>
      </c>
      <c r="P405" s="109" t="s">
        <v>779</v>
      </c>
    </row>
    <row r="406" spans="2:16" hidden="1" x14ac:dyDescent="0.25">
      <c r="B406" s="115" t="str">
        <f ca="1">Supporto!F304</f>
        <v>IfcRailing</v>
      </c>
      <c r="C406" s="149" t="str">
        <f ca="1">Supporto!H304</f>
        <v>ElementoDocumenti</v>
      </c>
      <c r="D406" s="149" t="str">
        <f ca="1">Supporto!K304</f>
        <v>MatSupp</v>
      </c>
      <c r="E406" s="124"/>
      <c r="F406" s="163"/>
      <c r="G406" s="119"/>
      <c r="H406" s="525"/>
      <c r="I406" s="116"/>
      <c r="J406" s="116"/>
      <c r="K406" s="116"/>
      <c r="L406" s="116"/>
      <c r="M406" s="116"/>
      <c r="N406" s="116"/>
      <c r="O406" s="116" t="s">
        <v>779</v>
      </c>
      <c r="P406" s="116" t="s">
        <v>779</v>
      </c>
    </row>
    <row r="407" spans="2:16" hidden="1" x14ac:dyDescent="0.25">
      <c r="B407" s="113" t="str">
        <f ca="1">Supporto!F305</f>
        <v>IfcReinforcingBar</v>
      </c>
      <c r="C407" s="148" t="str">
        <f ca="1">Supporto!H305</f>
        <v>ElementoDatiAnagrafici</v>
      </c>
      <c r="D407" s="148" t="str">
        <f ca="1">Supporto!K305</f>
        <v>Fornitore</v>
      </c>
      <c r="E407" s="125"/>
      <c r="F407" s="162"/>
      <c r="G407" s="111"/>
      <c r="H407" s="522"/>
      <c r="I407" s="109"/>
      <c r="J407" s="109"/>
      <c r="K407" s="109"/>
      <c r="L407" s="109"/>
      <c r="M407" s="109"/>
      <c r="N407" s="109"/>
      <c r="O407" s="109" t="s">
        <v>779</v>
      </c>
      <c r="P407" s="109" t="s">
        <v>779</v>
      </c>
    </row>
    <row r="408" spans="2:16" x14ac:dyDescent="0.25">
      <c r="B408" s="113" t="str">
        <f ca="1">Supporto!F306</f>
        <v>IfcReinforcingBar</v>
      </c>
      <c r="C408" s="148" t="str">
        <f ca="1">Supporto!H306</f>
        <v>ElementoDatiAnagrafici</v>
      </c>
      <c r="D408" s="148" t="str">
        <f ca="1">Supporto!K306</f>
        <v>Descrizione</v>
      </c>
      <c r="E408" s="125"/>
      <c r="F408" s="162"/>
      <c r="G408" s="111"/>
      <c r="H408" s="522"/>
      <c r="I408" s="109"/>
      <c r="J408" s="109" t="s">
        <v>779</v>
      </c>
      <c r="K408" s="109"/>
      <c r="L408" s="109" t="s">
        <v>779</v>
      </c>
      <c r="M408" s="109" t="s">
        <v>779</v>
      </c>
      <c r="N408" s="109" t="s">
        <v>779</v>
      </c>
      <c r="O408" s="109" t="s">
        <v>779</v>
      </c>
      <c r="P408" s="109" t="s">
        <v>779</v>
      </c>
    </row>
    <row r="409" spans="2:16" hidden="1" x14ac:dyDescent="0.25">
      <c r="B409" s="113" t="str">
        <f ca="1">Supporto!F307</f>
        <v>IfcReinforcingBar</v>
      </c>
      <c r="C409" s="148" t="str">
        <f ca="1">Supporto!H307</f>
        <v>ElementoDatiAnagrafici</v>
      </c>
      <c r="D409" s="148" t="str">
        <f ca="1">Supporto!K307</f>
        <v>Produttore</v>
      </c>
      <c r="E409" s="125"/>
      <c r="F409" s="162"/>
      <c r="G409" s="111"/>
      <c r="H409" s="522"/>
      <c r="I409" s="109"/>
      <c r="J409" s="109"/>
      <c r="K409" s="109"/>
      <c r="L409" s="109"/>
      <c r="M409" s="109"/>
      <c r="N409" s="109" t="s">
        <v>779</v>
      </c>
      <c r="O409" s="109" t="s">
        <v>779</v>
      </c>
      <c r="P409" s="109" t="s">
        <v>779</v>
      </c>
    </row>
    <row r="410" spans="2:16" x14ac:dyDescent="0.25">
      <c r="B410" s="113" t="str">
        <f ca="1">Supporto!F308</f>
        <v>IfcReinforcingBar</v>
      </c>
      <c r="C410" s="148" t="str">
        <f ca="1">Supporto!H308</f>
        <v>ElementoDatiQualitativi</v>
      </c>
      <c r="D410" s="148" t="str">
        <f ca="1">Supporto!K308</f>
        <v>Portante</v>
      </c>
      <c r="E410" s="125"/>
      <c r="F410" s="162"/>
      <c r="G410" s="111"/>
      <c r="H410" s="522"/>
      <c r="I410" s="514"/>
      <c r="J410" s="109" t="s">
        <v>779</v>
      </c>
      <c r="K410" s="109"/>
      <c r="L410" s="109" t="s">
        <v>779</v>
      </c>
      <c r="M410" s="109" t="s">
        <v>779</v>
      </c>
      <c r="N410" s="109" t="s">
        <v>779</v>
      </c>
      <c r="O410" s="109" t="s">
        <v>779</v>
      </c>
      <c r="P410" s="109" t="s">
        <v>779</v>
      </c>
    </row>
    <row r="411" spans="2:16" x14ac:dyDescent="0.25">
      <c r="B411" s="113" t="str">
        <f ca="1">Supporto!F309</f>
        <v>IfcReinforcingBar</v>
      </c>
      <c r="C411" s="148" t="str">
        <f ca="1">Supporto!H309</f>
        <v>ElementoDatiQualitativi</v>
      </c>
      <c r="D411" s="148" t="str">
        <f ca="1">Supporto!K309</f>
        <v>Tipologia costruttiva</v>
      </c>
      <c r="E411" s="125"/>
      <c r="F411" s="162"/>
      <c r="G411" s="111"/>
      <c r="H411" s="522"/>
      <c r="I411" s="109" t="s">
        <v>779</v>
      </c>
      <c r="J411" s="514"/>
      <c r="K411" s="109"/>
      <c r="L411" s="109" t="s">
        <v>779</v>
      </c>
      <c r="M411" s="109" t="s">
        <v>779</v>
      </c>
      <c r="N411" s="109" t="s">
        <v>779</v>
      </c>
      <c r="O411" s="109" t="s">
        <v>779</v>
      </c>
      <c r="P411" s="109" t="s">
        <v>779</v>
      </c>
    </row>
    <row r="412" spans="2:16" hidden="1" x14ac:dyDescent="0.25">
      <c r="B412" s="113" t="str">
        <f ca="1">Supporto!F310</f>
        <v>IfcReinforcingBar</v>
      </c>
      <c r="C412" s="148" t="str">
        <f ca="1">Supporto!H310</f>
        <v>ElementoDatiQualitativi</v>
      </c>
      <c r="D412" s="148" t="str">
        <f ca="1">Supporto!K310</f>
        <v>Criticità Riscontrata</v>
      </c>
      <c r="E412" s="125"/>
      <c r="F412" s="162"/>
      <c r="G412" s="111"/>
      <c r="H412" s="522"/>
      <c r="I412" s="109"/>
      <c r="J412" s="514"/>
      <c r="K412" s="109" t="s">
        <v>779</v>
      </c>
      <c r="L412" s="109"/>
      <c r="M412" s="109"/>
      <c r="N412" s="109"/>
      <c r="O412" s="109" t="s">
        <v>779</v>
      </c>
      <c r="P412" s="109" t="s">
        <v>779</v>
      </c>
    </row>
    <row r="413" spans="2:16" x14ac:dyDescent="0.25">
      <c r="B413" s="113" t="str">
        <f ca="1">Supporto!F311</f>
        <v>IfcReinforcingBar</v>
      </c>
      <c r="C413" s="148" t="str">
        <f ca="1">Supporto!H311</f>
        <v>ElementoCodifica</v>
      </c>
      <c r="D413" s="148" t="str">
        <f ca="1">Supporto!K311</f>
        <v>ClasseElementoTecnico</v>
      </c>
      <c r="E413" s="125"/>
      <c r="F413" s="162"/>
      <c r="G413" s="111"/>
      <c r="H413" s="522"/>
      <c r="I413" s="109"/>
      <c r="J413" s="109" t="s">
        <v>779</v>
      </c>
      <c r="K413" s="109"/>
      <c r="L413" s="109" t="s">
        <v>779</v>
      </c>
      <c r="M413" s="109" t="s">
        <v>779</v>
      </c>
      <c r="N413" s="109" t="s">
        <v>779</v>
      </c>
      <c r="O413" s="109" t="s">
        <v>779</v>
      </c>
      <c r="P413" s="109" t="s">
        <v>779</v>
      </c>
    </row>
    <row r="414" spans="2:16" x14ac:dyDescent="0.25">
      <c r="B414" s="113" t="str">
        <f ca="1">Supporto!F312</f>
        <v>IfcReinforcingBar</v>
      </c>
      <c r="C414" s="148" t="str">
        <f ca="1">Supporto!H312</f>
        <v>ElementoFase</v>
      </c>
      <c r="D414" s="148" t="str">
        <f ca="1">Supporto!K312</f>
        <v>Stato</v>
      </c>
      <c r="E414" s="125"/>
      <c r="F414" s="162"/>
      <c r="G414" s="111"/>
      <c r="H414" s="110"/>
      <c r="I414" s="109"/>
      <c r="J414" s="109" t="s">
        <v>779</v>
      </c>
      <c r="K414" s="109"/>
      <c r="L414" s="109" t="s">
        <v>779</v>
      </c>
      <c r="M414" s="109" t="s">
        <v>779</v>
      </c>
      <c r="N414" s="109" t="s">
        <v>779</v>
      </c>
      <c r="O414" s="109" t="s">
        <v>779</v>
      </c>
      <c r="P414" s="109" t="s">
        <v>779</v>
      </c>
    </row>
    <row r="415" spans="2:16" hidden="1" x14ac:dyDescent="0.25">
      <c r="B415" s="113" t="str">
        <f ca="1">Supporto!F313</f>
        <v>IfcReinforcingBar</v>
      </c>
      <c r="C415" s="148" t="str">
        <f ca="1">Supporto!H313</f>
        <v>ElementoDocumenti</v>
      </c>
      <c r="D415" s="148" t="str">
        <f ca="1">Supporto!K313</f>
        <v>DB</v>
      </c>
      <c r="E415" s="125"/>
      <c r="F415" s="162"/>
      <c r="G415" s="111"/>
      <c r="H415" s="522"/>
      <c r="I415" s="109"/>
      <c r="J415" s="109"/>
      <c r="K415" s="109"/>
      <c r="L415" s="109"/>
      <c r="M415" s="109"/>
      <c r="N415" s="109"/>
      <c r="O415" s="109" t="s">
        <v>779</v>
      </c>
      <c r="P415" s="109" t="s">
        <v>779</v>
      </c>
    </row>
    <row r="416" spans="2:16" hidden="1" x14ac:dyDescent="0.25">
      <c r="B416" s="113" t="str">
        <f ca="1">Supporto!F314</f>
        <v>IfcReinforcingBar</v>
      </c>
      <c r="C416" s="148" t="str">
        <f ca="1">Supporto!H314</f>
        <v>ElementoDocumenti</v>
      </c>
      <c r="D416" s="148" t="str">
        <f ca="1">Supporto!K314</f>
        <v>CertProd</v>
      </c>
      <c r="E416" s="125"/>
      <c r="F416" s="162"/>
      <c r="G416" s="111"/>
      <c r="H416" s="522"/>
      <c r="I416" s="109"/>
      <c r="J416" s="109"/>
      <c r="K416" s="109"/>
      <c r="L416" s="109"/>
      <c r="M416" s="109"/>
      <c r="N416" s="109"/>
      <c r="O416" s="109" t="s">
        <v>779</v>
      </c>
      <c r="P416" s="109" t="s">
        <v>779</v>
      </c>
    </row>
    <row r="417" spans="2:16" hidden="1" x14ac:dyDescent="0.25">
      <c r="B417" s="113" t="str">
        <f ca="1">Supporto!F315</f>
        <v>IfcReinforcingBar</v>
      </c>
      <c r="C417" s="148" t="str">
        <f ca="1">Supporto!H315</f>
        <v>ElementoDocumenti</v>
      </c>
      <c r="D417" s="148" t="str">
        <f ca="1">Supporto!K315</f>
        <v>SertSupl</v>
      </c>
      <c r="E417" s="125"/>
      <c r="F417" s="162"/>
      <c r="G417" s="111"/>
      <c r="H417" s="522"/>
      <c r="I417" s="109"/>
      <c r="J417" s="109"/>
      <c r="K417" s="109"/>
      <c r="L417" s="109"/>
      <c r="M417" s="109"/>
      <c r="N417" s="109"/>
      <c r="O417" s="109" t="s">
        <v>779</v>
      </c>
      <c r="P417" s="109" t="s">
        <v>779</v>
      </c>
    </row>
    <row r="418" spans="2:16" hidden="1" x14ac:dyDescent="0.25">
      <c r="B418" s="113" t="str">
        <f ca="1">Supporto!F316</f>
        <v>IfcReinforcingBar</v>
      </c>
      <c r="C418" s="148" t="str">
        <f ca="1">Supporto!H316</f>
        <v>ElementoDocumenti</v>
      </c>
      <c r="D418" s="148" t="str">
        <f ca="1">Supporto!K316</f>
        <v>Collaudo</v>
      </c>
      <c r="E418" s="125"/>
      <c r="F418" s="162"/>
      <c r="G418" s="111"/>
      <c r="H418" s="522"/>
      <c r="I418" s="109"/>
      <c r="J418" s="109"/>
      <c r="K418" s="109"/>
      <c r="L418" s="109"/>
      <c r="M418" s="109"/>
      <c r="N418" s="109"/>
      <c r="O418" s="109" t="s">
        <v>779</v>
      </c>
      <c r="P418" s="109" t="s">
        <v>779</v>
      </c>
    </row>
    <row r="419" spans="2:16" hidden="1" x14ac:dyDescent="0.25">
      <c r="B419" s="115" t="str">
        <f ca="1">Supporto!F317</f>
        <v>IfcReinforcingBar</v>
      </c>
      <c r="C419" s="149" t="str">
        <f ca="1">Supporto!H317</f>
        <v>ElementoDocumenti</v>
      </c>
      <c r="D419" s="149" t="str">
        <f ca="1">Supporto!K317</f>
        <v>Conformità</v>
      </c>
      <c r="E419" s="124"/>
      <c r="F419" s="163"/>
      <c r="G419" s="119"/>
      <c r="H419" s="525"/>
      <c r="I419" s="116"/>
      <c r="J419" s="116"/>
      <c r="K419" s="116"/>
      <c r="L419" s="116"/>
      <c r="M419" s="116"/>
      <c r="N419" s="116"/>
      <c r="O419" s="116" t="s">
        <v>779</v>
      </c>
      <c r="P419" s="116" t="s">
        <v>779</v>
      </c>
    </row>
    <row r="420" spans="2:16" hidden="1" x14ac:dyDescent="0.25">
      <c r="B420" s="113" t="str">
        <f ca="1">Supporto!F318</f>
        <v>IfcReinforcingMesh</v>
      </c>
      <c r="C420" s="148" t="str">
        <f ca="1">Supporto!H318</f>
        <v>ElementoDatiAnagrafici</v>
      </c>
      <c r="D420" s="148" t="str">
        <f ca="1">Supporto!K318</f>
        <v>Fornitore</v>
      </c>
      <c r="E420" s="125"/>
      <c r="F420" s="162"/>
      <c r="G420" s="111"/>
      <c r="H420" s="522"/>
      <c r="I420" s="109"/>
      <c r="J420" s="109"/>
      <c r="K420" s="109"/>
      <c r="L420" s="109"/>
      <c r="M420" s="109"/>
      <c r="N420" s="109"/>
      <c r="O420" s="109" t="s">
        <v>779</v>
      </c>
      <c r="P420" s="109" t="s">
        <v>779</v>
      </c>
    </row>
    <row r="421" spans="2:16" x14ac:dyDescent="0.25">
      <c r="B421" s="113" t="str">
        <f ca="1">Supporto!F319</f>
        <v>IfcReinforcingMesh</v>
      </c>
      <c r="C421" s="148" t="str">
        <f ca="1">Supporto!H319</f>
        <v>ElementoDatiAnagrafici</v>
      </c>
      <c r="D421" s="148" t="str">
        <f ca="1">Supporto!K319</f>
        <v>Descrizione</v>
      </c>
      <c r="E421" s="125"/>
      <c r="F421" s="162"/>
      <c r="G421" s="111"/>
      <c r="H421" s="522"/>
      <c r="I421" s="109"/>
      <c r="J421" s="109" t="s">
        <v>779</v>
      </c>
      <c r="K421" s="109"/>
      <c r="L421" s="109" t="s">
        <v>779</v>
      </c>
      <c r="M421" s="109" t="s">
        <v>779</v>
      </c>
      <c r="N421" s="109" t="s">
        <v>779</v>
      </c>
      <c r="O421" s="109" t="s">
        <v>779</v>
      </c>
      <c r="P421" s="109" t="s">
        <v>779</v>
      </c>
    </row>
    <row r="422" spans="2:16" hidden="1" x14ac:dyDescent="0.25">
      <c r="B422" s="113" t="str">
        <f ca="1">Supporto!F320</f>
        <v>IfcReinforcingMesh</v>
      </c>
      <c r="C422" s="148" t="str">
        <f ca="1">Supporto!H320</f>
        <v>ElementoDatiAnagrafici</v>
      </c>
      <c r="D422" s="148" t="str">
        <f ca="1">Supporto!K320</f>
        <v>Produttore</v>
      </c>
      <c r="E422" s="125"/>
      <c r="F422" s="162"/>
      <c r="G422" s="111"/>
      <c r="H422" s="522"/>
      <c r="I422" s="109"/>
      <c r="J422" s="109"/>
      <c r="K422" s="109"/>
      <c r="L422" s="109"/>
      <c r="M422" s="109"/>
      <c r="N422" s="109" t="s">
        <v>779</v>
      </c>
      <c r="O422" s="109" t="s">
        <v>779</v>
      </c>
      <c r="P422" s="109" t="s">
        <v>779</v>
      </c>
    </row>
    <row r="423" spans="2:16" x14ac:dyDescent="0.25">
      <c r="B423" s="113" t="str">
        <f ca="1">Supporto!F321</f>
        <v>IfcReinforcingMesh</v>
      </c>
      <c r="C423" s="148" t="str">
        <f ca="1">Supporto!H321</f>
        <v>ElementoDatiQualitativi</v>
      </c>
      <c r="D423" s="148" t="str">
        <f ca="1">Supporto!K321</f>
        <v>Portante</v>
      </c>
      <c r="E423" s="125"/>
      <c r="F423" s="162"/>
      <c r="G423" s="111"/>
      <c r="H423" s="522"/>
      <c r="I423" s="109"/>
      <c r="J423" s="109" t="s">
        <v>779</v>
      </c>
      <c r="K423" s="109"/>
      <c r="L423" s="109" t="s">
        <v>779</v>
      </c>
      <c r="M423" s="109" t="s">
        <v>779</v>
      </c>
      <c r="N423" s="109" t="s">
        <v>779</v>
      </c>
      <c r="O423" s="109" t="s">
        <v>779</v>
      </c>
      <c r="P423" s="109" t="s">
        <v>779</v>
      </c>
    </row>
    <row r="424" spans="2:16" x14ac:dyDescent="0.25">
      <c r="B424" s="113" t="str">
        <f ca="1">Supporto!F322</f>
        <v>IfcReinforcingMesh</v>
      </c>
      <c r="C424" s="148" t="str">
        <f ca="1">Supporto!H322</f>
        <v>ElementoDatiQualitativi</v>
      </c>
      <c r="D424" s="148" t="str">
        <f ca="1">Supporto!K322</f>
        <v>Tipologia costruttiva</v>
      </c>
      <c r="E424" s="125"/>
      <c r="F424" s="162"/>
      <c r="G424" s="111"/>
      <c r="H424" s="522"/>
      <c r="I424" s="109" t="s">
        <v>779</v>
      </c>
      <c r="J424" s="514"/>
      <c r="K424" s="109"/>
      <c r="L424" s="109" t="s">
        <v>779</v>
      </c>
      <c r="M424" s="109" t="s">
        <v>779</v>
      </c>
      <c r="N424" s="109" t="s">
        <v>779</v>
      </c>
      <c r="O424" s="109" t="s">
        <v>779</v>
      </c>
      <c r="P424" s="109" t="s">
        <v>779</v>
      </c>
    </row>
    <row r="425" spans="2:16" hidden="1" x14ac:dyDescent="0.25">
      <c r="B425" s="113" t="str">
        <f ca="1">Supporto!F323</f>
        <v>IfcReinforcingMesh</v>
      </c>
      <c r="C425" s="148" t="str">
        <f ca="1">Supporto!H323</f>
        <v>ElementoDatiQualitativi</v>
      </c>
      <c r="D425" s="148" t="str">
        <f ca="1">Supporto!K323</f>
        <v>Criticità Riscontrata</v>
      </c>
      <c r="E425" s="125"/>
      <c r="F425" s="162"/>
      <c r="G425" s="111"/>
      <c r="H425" s="522"/>
      <c r="I425" s="109"/>
      <c r="J425" s="514"/>
      <c r="K425" s="109" t="s">
        <v>779</v>
      </c>
      <c r="L425" s="109"/>
      <c r="M425" s="109"/>
      <c r="N425" s="109"/>
      <c r="O425" s="109" t="s">
        <v>779</v>
      </c>
      <c r="P425" s="109" t="s">
        <v>779</v>
      </c>
    </row>
    <row r="426" spans="2:16" x14ac:dyDescent="0.25">
      <c r="B426" s="113" t="str">
        <f ca="1">Supporto!F324</f>
        <v>IfcReinforcingMesh</v>
      </c>
      <c r="C426" s="148" t="str">
        <f ca="1">Supporto!H324</f>
        <v>ElementoCodifica</v>
      </c>
      <c r="D426" s="148" t="str">
        <f ca="1">Supporto!K324</f>
        <v>ClasseElementoTecnico</v>
      </c>
      <c r="E426" s="125"/>
      <c r="F426" s="162"/>
      <c r="G426" s="111"/>
      <c r="H426" s="522"/>
      <c r="I426" s="109"/>
      <c r="J426" s="109" t="s">
        <v>779</v>
      </c>
      <c r="K426" s="109"/>
      <c r="L426" s="109" t="s">
        <v>779</v>
      </c>
      <c r="M426" s="109" t="s">
        <v>779</v>
      </c>
      <c r="N426" s="109" t="s">
        <v>779</v>
      </c>
      <c r="O426" s="109" t="s">
        <v>779</v>
      </c>
      <c r="P426" s="109" t="s">
        <v>779</v>
      </c>
    </row>
    <row r="427" spans="2:16" x14ac:dyDescent="0.25">
      <c r="B427" s="113" t="str">
        <f ca="1">Supporto!F325</f>
        <v>IfcReinforcingMesh</v>
      </c>
      <c r="C427" s="148" t="str">
        <f ca="1">Supporto!H325</f>
        <v>ElementoFase</v>
      </c>
      <c r="D427" s="148" t="str">
        <f ca="1">Supporto!K325</f>
        <v>Stato</v>
      </c>
      <c r="E427" s="125"/>
      <c r="F427" s="162"/>
      <c r="G427" s="111"/>
      <c r="H427" s="110"/>
      <c r="I427" s="109"/>
      <c r="J427" s="109" t="s">
        <v>779</v>
      </c>
      <c r="K427" s="109"/>
      <c r="L427" s="109" t="s">
        <v>779</v>
      </c>
      <c r="M427" s="109" t="s">
        <v>779</v>
      </c>
      <c r="N427" s="109" t="s">
        <v>779</v>
      </c>
      <c r="O427" s="109" t="s">
        <v>779</v>
      </c>
      <c r="P427" s="109" t="s">
        <v>779</v>
      </c>
    </row>
    <row r="428" spans="2:16" hidden="1" x14ac:dyDescent="0.25">
      <c r="B428" s="113" t="str">
        <f ca="1">Supporto!F326</f>
        <v>IfcReinforcingMesh</v>
      </c>
      <c r="C428" s="148" t="str">
        <f ca="1">Supporto!H326</f>
        <v>ElementoDocumenti</v>
      </c>
      <c r="D428" s="148" t="str">
        <f ca="1">Supporto!K326</f>
        <v>DB</v>
      </c>
      <c r="E428" s="125"/>
      <c r="F428" s="162"/>
      <c r="G428" s="111"/>
      <c r="H428" s="522"/>
      <c r="I428" s="109"/>
      <c r="J428" s="109"/>
      <c r="K428" s="109"/>
      <c r="L428" s="109"/>
      <c r="M428" s="109"/>
      <c r="N428" s="109"/>
      <c r="O428" s="109" t="s">
        <v>779</v>
      </c>
      <c r="P428" s="109" t="s">
        <v>779</v>
      </c>
    </row>
    <row r="429" spans="2:16" hidden="1" x14ac:dyDescent="0.25">
      <c r="B429" s="113" t="str">
        <f ca="1">Supporto!F327</f>
        <v>IfcReinforcingMesh</v>
      </c>
      <c r="C429" s="148" t="str">
        <f ca="1">Supporto!H327</f>
        <v>ElementoDocumenti</v>
      </c>
      <c r="D429" s="148" t="str">
        <f ca="1">Supporto!K327</f>
        <v>CertProd</v>
      </c>
      <c r="E429" s="125"/>
      <c r="F429" s="162"/>
      <c r="G429" s="111"/>
      <c r="H429" s="522"/>
      <c r="I429" s="109"/>
      <c r="J429" s="109"/>
      <c r="K429" s="109"/>
      <c r="L429" s="109"/>
      <c r="M429" s="109"/>
      <c r="N429" s="109"/>
      <c r="O429" s="109" t="s">
        <v>779</v>
      </c>
      <c r="P429" s="109" t="s">
        <v>779</v>
      </c>
    </row>
    <row r="430" spans="2:16" hidden="1" x14ac:dyDescent="0.25">
      <c r="B430" s="113" t="str">
        <f ca="1">Supporto!F328</f>
        <v>IfcReinforcingMesh</v>
      </c>
      <c r="C430" s="148" t="str">
        <f ca="1">Supporto!H328</f>
        <v>ElementoDocumenti</v>
      </c>
      <c r="D430" s="148" t="str">
        <f ca="1">Supporto!K328</f>
        <v>SertSupl</v>
      </c>
      <c r="E430" s="125"/>
      <c r="F430" s="162"/>
      <c r="G430" s="111"/>
      <c r="H430" s="522"/>
      <c r="I430" s="109"/>
      <c r="J430" s="109"/>
      <c r="K430" s="109"/>
      <c r="L430" s="109"/>
      <c r="M430" s="109"/>
      <c r="N430" s="109"/>
      <c r="O430" s="109" t="s">
        <v>779</v>
      </c>
      <c r="P430" s="109" t="s">
        <v>779</v>
      </c>
    </row>
    <row r="431" spans="2:16" hidden="1" x14ac:dyDescent="0.25">
      <c r="B431" s="113" t="str">
        <f ca="1">Supporto!F329</f>
        <v>IfcReinforcingMesh</v>
      </c>
      <c r="C431" s="148" t="str">
        <f ca="1">Supporto!H329</f>
        <v>ElementoDocumenti</v>
      </c>
      <c r="D431" s="148" t="str">
        <f ca="1">Supporto!K329</f>
        <v>Collaudo</v>
      </c>
      <c r="E431" s="125"/>
      <c r="F431" s="162"/>
      <c r="G431" s="111"/>
      <c r="H431" s="522"/>
      <c r="I431" s="109"/>
      <c r="J431" s="109"/>
      <c r="K431" s="109"/>
      <c r="L431" s="109"/>
      <c r="M431" s="109"/>
      <c r="N431" s="109"/>
      <c r="O431" s="109" t="s">
        <v>779</v>
      </c>
      <c r="P431" s="109" t="s">
        <v>779</v>
      </c>
    </row>
    <row r="432" spans="2:16" hidden="1" x14ac:dyDescent="0.25">
      <c r="B432" s="115" t="str">
        <f ca="1">Supporto!F330</f>
        <v>IfcReinforcingMesh</v>
      </c>
      <c r="C432" s="149" t="str">
        <f ca="1">Supporto!H330</f>
        <v>ElementoDocumenti</v>
      </c>
      <c r="D432" s="149" t="str">
        <f ca="1">Supporto!K330</f>
        <v>Conformità</v>
      </c>
      <c r="E432" s="124"/>
      <c r="F432" s="163"/>
      <c r="G432" s="119"/>
      <c r="H432" s="525"/>
      <c r="I432" s="116"/>
      <c r="J432" s="116"/>
      <c r="K432" s="116"/>
      <c r="L432" s="116"/>
      <c r="M432" s="116"/>
      <c r="N432" s="116"/>
      <c r="O432" s="116" t="s">
        <v>779</v>
      </c>
      <c r="P432" s="116" t="s">
        <v>779</v>
      </c>
    </row>
    <row r="433" spans="2:16" hidden="1" x14ac:dyDescent="0.25">
      <c r="B433" s="113" t="str">
        <f ca="1">Supporto!F331</f>
        <v>IfcTendon</v>
      </c>
      <c r="C433" s="148" t="str">
        <f ca="1">Supporto!H331</f>
        <v>ElementoDatiAnagrafici</v>
      </c>
      <c r="D433" s="148" t="str">
        <f ca="1">Supporto!K331</f>
        <v>Fornitore</v>
      </c>
      <c r="E433" s="125"/>
      <c r="F433" s="162"/>
      <c r="G433" s="111"/>
      <c r="H433" s="522"/>
      <c r="I433" s="109"/>
      <c r="J433" s="109"/>
      <c r="K433" s="109"/>
      <c r="L433" s="109"/>
      <c r="M433" s="109"/>
      <c r="N433" s="109"/>
      <c r="O433" s="109" t="s">
        <v>779</v>
      </c>
      <c r="P433" s="109" t="s">
        <v>779</v>
      </c>
    </row>
    <row r="434" spans="2:16" x14ac:dyDescent="0.25">
      <c r="B434" s="113" t="str">
        <f ca="1">Supporto!F332</f>
        <v>IfcTendon</v>
      </c>
      <c r="C434" s="148" t="str">
        <f ca="1">Supporto!H332</f>
        <v>ElementoDatiAnagrafici</v>
      </c>
      <c r="D434" s="148" t="str">
        <f ca="1">Supporto!K332</f>
        <v>Descrizione</v>
      </c>
      <c r="E434" s="125"/>
      <c r="F434" s="162"/>
      <c r="G434" s="111"/>
      <c r="H434" s="522"/>
      <c r="I434" s="109"/>
      <c r="J434" s="109"/>
      <c r="K434" s="109"/>
      <c r="L434" s="109" t="s">
        <v>779</v>
      </c>
      <c r="M434" s="109" t="s">
        <v>779</v>
      </c>
      <c r="N434" s="109" t="s">
        <v>779</v>
      </c>
      <c r="O434" s="109" t="s">
        <v>779</v>
      </c>
      <c r="P434" s="109" t="s">
        <v>779</v>
      </c>
    </row>
    <row r="435" spans="2:16" hidden="1" x14ac:dyDescent="0.25">
      <c r="B435" s="113" t="str">
        <f ca="1">Supporto!F333</f>
        <v>IfcTendon</v>
      </c>
      <c r="C435" s="148" t="str">
        <f ca="1">Supporto!H333</f>
        <v>ElementoDatiAnagrafici</v>
      </c>
      <c r="D435" s="148" t="str">
        <f ca="1">Supporto!K333</f>
        <v>Produttore</v>
      </c>
      <c r="E435" s="125"/>
      <c r="F435" s="162"/>
      <c r="G435" s="111"/>
      <c r="H435" s="522"/>
      <c r="I435" s="109"/>
      <c r="J435" s="109"/>
      <c r="K435" s="109"/>
      <c r="L435" s="109"/>
      <c r="M435" s="109"/>
      <c r="N435" s="109" t="s">
        <v>779</v>
      </c>
      <c r="O435" s="109" t="s">
        <v>779</v>
      </c>
      <c r="P435" s="109" t="s">
        <v>779</v>
      </c>
    </row>
    <row r="436" spans="2:16" x14ac:dyDescent="0.25">
      <c r="B436" s="113" t="str">
        <f ca="1">Supporto!F334</f>
        <v>IfcTendon</v>
      </c>
      <c r="C436" s="148" t="str">
        <f ca="1">Supporto!H334</f>
        <v>ElementoDatiQualitativi</v>
      </c>
      <c r="D436" s="148" t="str">
        <f ca="1">Supporto!K334</f>
        <v>Portante</v>
      </c>
      <c r="E436" s="125"/>
      <c r="F436" s="162"/>
      <c r="G436" s="111"/>
      <c r="H436" s="522"/>
      <c r="I436" s="109"/>
      <c r="J436" s="109" t="s">
        <v>779</v>
      </c>
      <c r="K436" s="109"/>
      <c r="L436" s="109" t="s">
        <v>779</v>
      </c>
      <c r="M436" s="109" t="s">
        <v>779</v>
      </c>
      <c r="N436" s="109" t="s">
        <v>779</v>
      </c>
      <c r="O436" s="109" t="s">
        <v>779</v>
      </c>
      <c r="P436" s="109" t="s">
        <v>779</v>
      </c>
    </row>
    <row r="437" spans="2:16" x14ac:dyDescent="0.25">
      <c r="B437" s="113" t="str">
        <f ca="1">Supporto!F335</f>
        <v>IfcTendon</v>
      </c>
      <c r="C437" s="148" t="str">
        <f ca="1">Supporto!H335</f>
        <v>ElementoDatiQualitativi</v>
      </c>
      <c r="D437" s="148" t="str">
        <f ca="1">Supporto!K335</f>
        <v>Tipologia costruttiva</v>
      </c>
      <c r="E437" s="125"/>
      <c r="F437" s="162"/>
      <c r="G437" s="111"/>
      <c r="H437" s="522"/>
      <c r="I437" s="109" t="s">
        <v>779</v>
      </c>
      <c r="J437" s="514"/>
      <c r="K437" s="109"/>
      <c r="L437" s="109" t="s">
        <v>779</v>
      </c>
      <c r="M437" s="109" t="s">
        <v>779</v>
      </c>
      <c r="N437" s="109" t="s">
        <v>779</v>
      </c>
      <c r="O437" s="109" t="s">
        <v>779</v>
      </c>
      <c r="P437" s="109" t="s">
        <v>779</v>
      </c>
    </row>
    <row r="438" spans="2:16" hidden="1" x14ac:dyDescent="0.25">
      <c r="B438" s="113" t="str">
        <f ca="1">Supporto!F336</f>
        <v>IfcTendon</v>
      </c>
      <c r="C438" s="148" t="str">
        <f ca="1">Supporto!H336</f>
        <v>ElementoDatiQualitativi</v>
      </c>
      <c r="D438" s="148" t="str">
        <f ca="1">Supporto!K336</f>
        <v>Criticità Riscontrata</v>
      </c>
      <c r="E438" s="125"/>
      <c r="F438" s="162"/>
      <c r="G438" s="111"/>
      <c r="H438" s="522"/>
      <c r="I438" s="109"/>
      <c r="J438" s="514"/>
      <c r="K438" s="109" t="s">
        <v>779</v>
      </c>
      <c r="L438" s="109"/>
      <c r="M438" s="109"/>
      <c r="N438" s="109"/>
      <c r="O438" s="109" t="s">
        <v>779</v>
      </c>
      <c r="P438" s="109" t="s">
        <v>779</v>
      </c>
    </row>
    <row r="439" spans="2:16" x14ac:dyDescent="0.25">
      <c r="B439" s="113" t="str">
        <f ca="1">Supporto!F337</f>
        <v>IfcTendon</v>
      </c>
      <c r="C439" s="148" t="str">
        <f ca="1">Supporto!H337</f>
        <v>ElementoCodifica</v>
      </c>
      <c r="D439" s="148" t="str">
        <f ca="1">Supporto!K337</f>
        <v>ClasseElementoTecnico</v>
      </c>
      <c r="E439" s="125"/>
      <c r="F439" s="162"/>
      <c r="G439" s="111"/>
      <c r="H439" s="522"/>
      <c r="I439" s="109"/>
      <c r="J439" s="109" t="s">
        <v>779</v>
      </c>
      <c r="K439" s="109"/>
      <c r="L439" s="109" t="s">
        <v>779</v>
      </c>
      <c r="M439" s="109" t="s">
        <v>779</v>
      </c>
      <c r="N439" s="109" t="s">
        <v>779</v>
      </c>
      <c r="O439" s="109" t="s">
        <v>779</v>
      </c>
      <c r="P439" s="109" t="s">
        <v>779</v>
      </c>
    </row>
    <row r="440" spans="2:16" x14ac:dyDescent="0.25">
      <c r="B440" s="113" t="str">
        <f ca="1">Supporto!F338</f>
        <v>IfcTendon</v>
      </c>
      <c r="C440" s="148" t="str">
        <f ca="1">Supporto!H338</f>
        <v>ElementoFase</v>
      </c>
      <c r="D440" s="148" t="str">
        <f ca="1">Supporto!K338</f>
        <v>Stato</v>
      </c>
      <c r="E440" s="125"/>
      <c r="F440" s="162"/>
      <c r="G440" s="111"/>
      <c r="H440" s="110"/>
      <c r="I440" s="109"/>
      <c r="J440" s="109" t="s">
        <v>779</v>
      </c>
      <c r="K440" s="109"/>
      <c r="L440" s="109" t="s">
        <v>779</v>
      </c>
      <c r="M440" s="109" t="s">
        <v>779</v>
      </c>
      <c r="N440" s="109" t="s">
        <v>779</v>
      </c>
      <c r="O440" s="109" t="s">
        <v>779</v>
      </c>
      <c r="P440" s="109" t="s">
        <v>779</v>
      </c>
    </row>
    <row r="441" spans="2:16" hidden="1" x14ac:dyDescent="0.25">
      <c r="B441" s="113" t="str">
        <f ca="1">Supporto!F339</f>
        <v>IfcTendon</v>
      </c>
      <c r="C441" s="148" t="str">
        <f ca="1">Supporto!H339</f>
        <v>ElementoDocumenti</v>
      </c>
      <c r="D441" s="148" t="str">
        <f ca="1">Supporto!K339</f>
        <v>DB</v>
      </c>
      <c r="E441" s="125"/>
      <c r="F441" s="162"/>
      <c r="G441" s="111"/>
      <c r="H441" s="522"/>
      <c r="I441" s="109"/>
      <c r="J441" s="109"/>
      <c r="K441" s="109"/>
      <c r="L441" s="109"/>
      <c r="M441" s="109"/>
      <c r="N441" s="109"/>
      <c r="O441" s="109" t="s">
        <v>779</v>
      </c>
      <c r="P441" s="109" t="s">
        <v>779</v>
      </c>
    </row>
    <row r="442" spans="2:16" hidden="1" x14ac:dyDescent="0.25">
      <c r="B442" s="113" t="str">
        <f ca="1">Supporto!F340</f>
        <v>IfcTendon</v>
      </c>
      <c r="C442" s="148" t="str">
        <f ca="1">Supporto!H340</f>
        <v>ElementoDocumenti</v>
      </c>
      <c r="D442" s="148" t="str">
        <f ca="1">Supporto!K340</f>
        <v>CertProd</v>
      </c>
      <c r="E442" s="125"/>
      <c r="F442" s="162"/>
      <c r="G442" s="111"/>
      <c r="H442" s="522"/>
      <c r="I442" s="109"/>
      <c r="J442" s="109"/>
      <c r="K442" s="109"/>
      <c r="L442" s="109"/>
      <c r="M442" s="109"/>
      <c r="N442" s="109" t="s">
        <v>779</v>
      </c>
      <c r="O442" s="109" t="s">
        <v>779</v>
      </c>
      <c r="P442" s="109" t="s">
        <v>779</v>
      </c>
    </row>
    <row r="443" spans="2:16" hidden="1" x14ac:dyDescent="0.25">
      <c r="B443" s="113" t="str">
        <f ca="1">Supporto!F341</f>
        <v>IfcTendon</v>
      </c>
      <c r="C443" s="148" t="str">
        <f ca="1">Supporto!H341</f>
        <v>ElementoDocumenti</v>
      </c>
      <c r="D443" s="148" t="str">
        <f ca="1">Supporto!K341</f>
        <v>SertSupl</v>
      </c>
      <c r="E443" s="125"/>
      <c r="F443" s="162"/>
      <c r="G443" s="111"/>
      <c r="H443" s="522"/>
      <c r="I443" s="109"/>
      <c r="J443" s="109"/>
      <c r="K443" s="109"/>
      <c r="L443" s="109"/>
      <c r="M443" s="109"/>
      <c r="N443" s="109"/>
      <c r="O443" s="109" t="s">
        <v>779</v>
      </c>
      <c r="P443" s="109" t="s">
        <v>779</v>
      </c>
    </row>
    <row r="444" spans="2:16" hidden="1" x14ac:dyDescent="0.25">
      <c r="B444" s="113" t="str">
        <f ca="1">Supporto!F342</f>
        <v>IfcTendon</v>
      </c>
      <c r="C444" s="148" t="str">
        <f ca="1">Supporto!H342</f>
        <v>ElementoDocumenti</v>
      </c>
      <c r="D444" s="148" t="str">
        <f ca="1">Supporto!K342</f>
        <v>Collaudo</v>
      </c>
      <c r="E444" s="125"/>
      <c r="F444" s="162"/>
      <c r="G444" s="111"/>
      <c r="H444" s="522"/>
      <c r="I444" s="109"/>
      <c r="J444" s="109"/>
      <c r="K444" s="109"/>
      <c r="L444" s="109"/>
      <c r="M444" s="109"/>
      <c r="N444" s="109"/>
      <c r="O444" s="109" t="s">
        <v>779</v>
      </c>
      <c r="P444" s="109" t="s">
        <v>779</v>
      </c>
    </row>
    <row r="445" spans="2:16" hidden="1" x14ac:dyDescent="0.25">
      <c r="B445" s="115" t="str">
        <f ca="1">Supporto!F343</f>
        <v>IfcTendon</v>
      </c>
      <c r="C445" s="149" t="str">
        <f ca="1">Supporto!H343</f>
        <v>ElementoDocumenti</v>
      </c>
      <c r="D445" s="149" t="str">
        <f ca="1">Supporto!K343</f>
        <v>Conformità</v>
      </c>
      <c r="E445" s="124"/>
      <c r="F445" s="163"/>
      <c r="G445" s="119"/>
      <c r="H445" s="525"/>
      <c r="I445" s="116"/>
      <c r="J445" s="116"/>
      <c r="K445" s="116"/>
      <c r="L445" s="116"/>
      <c r="M445" s="116"/>
      <c r="N445" s="116"/>
      <c r="O445" s="116" t="s">
        <v>779</v>
      </c>
      <c r="P445" s="116" t="s">
        <v>779</v>
      </c>
    </row>
    <row r="446" spans="2:16" x14ac:dyDescent="0.25">
      <c r="B446" s="113" t="str">
        <f ca="1">Supporto!F344</f>
        <v>IfcFooting</v>
      </c>
      <c r="C446" s="148" t="str">
        <f ca="1">Supporto!H344</f>
        <v>ElementoDatiQualitativi</v>
      </c>
      <c r="D446" s="148" t="str">
        <f ca="1">Supporto!K344</f>
        <v>Portante</v>
      </c>
      <c r="E446" s="125"/>
      <c r="F446" s="162"/>
      <c r="G446" s="111"/>
      <c r="H446" s="522"/>
      <c r="I446" s="109"/>
      <c r="J446" s="109" t="s">
        <v>779</v>
      </c>
      <c r="K446" s="109"/>
      <c r="L446" s="109" t="s">
        <v>779</v>
      </c>
      <c r="M446" s="109" t="s">
        <v>779</v>
      </c>
      <c r="N446" s="109" t="s">
        <v>779</v>
      </c>
      <c r="O446" s="109" t="s">
        <v>779</v>
      </c>
      <c r="P446" s="109" t="s">
        <v>779</v>
      </c>
    </row>
    <row r="447" spans="2:16" x14ac:dyDescent="0.25">
      <c r="B447" s="113" t="str">
        <f ca="1">Supporto!F345</f>
        <v>IfcFooting</v>
      </c>
      <c r="C447" s="148" t="str">
        <f ca="1">Supporto!H345</f>
        <v>ElementoCodifica</v>
      </c>
      <c r="D447" s="148" t="str">
        <f ca="1">Supporto!K345</f>
        <v>ClasseElementoTecnico</v>
      </c>
      <c r="E447" s="125"/>
      <c r="F447" s="162"/>
      <c r="G447" s="111"/>
      <c r="H447" s="522"/>
      <c r="I447" s="109"/>
      <c r="J447" s="109" t="s">
        <v>779</v>
      </c>
      <c r="K447" s="109"/>
      <c r="L447" s="109" t="s">
        <v>779</v>
      </c>
      <c r="M447" s="109" t="s">
        <v>779</v>
      </c>
      <c r="N447" s="109" t="s">
        <v>779</v>
      </c>
      <c r="O447" s="109" t="s">
        <v>779</v>
      </c>
      <c r="P447" s="109" t="s">
        <v>779</v>
      </c>
    </row>
    <row r="448" spans="2:16" x14ac:dyDescent="0.25">
      <c r="B448" s="113" t="str">
        <f ca="1">Supporto!F346</f>
        <v>IfcFooting</v>
      </c>
      <c r="C448" s="148" t="str">
        <f ca="1">Supporto!H346</f>
        <v>ElementoFase</v>
      </c>
      <c r="D448" s="148" t="str">
        <f ca="1">Supporto!K346</f>
        <v>Stato</v>
      </c>
      <c r="E448" s="125"/>
      <c r="F448" s="162"/>
      <c r="G448" s="111"/>
      <c r="H448" s="110"/>
      <c r="I448" s="109"/>
      <c r="J448" s="109" t="s">
        <v>779</v>
      </c>
      <c r="K448" s="109"/>
      <c r="L448" s="109" t="s">
        <v>779</v>
      </c>
      <c r="M448" s="109" t="s">
        <v>779</v>
      </c>
      <c r="N448" s="109" t="s">
        <v>779</v>
      </c>
      <c r="O448" s="109" t="s">
        <v>779</v>
      </c>
      <c r="P448" s="109" t="s">
        <v>779</v>
      </c>
    </row>
    <row r="449" spans="2:16" hidden="1" x14ac:dyDescent="0.25">
      <c r="B449" s="113" t="str">
        <f ca="1">Supporto!F347</f>
        <v>IfcFooting</v>
      </c>
      <c r="C449" s="148" t="str">
        <f ca="1">Supporto!H347</f>
        <v>ElementoDocumenti</v>
      </c>
      <c r="D449" s="148" t="str">
        <f ca="1">Supporto!K347</f>
        <v>DB</v>
      </c>
      <c r="E449" s="125"/>
      <c r="F449" s="162"/>
      <c r="G449" s="111"/>
      <c r="H449" s="522"/>
      <c r="I449" s="109"/>
      <c r="J449" s="109"/>
      <c r="K449" s="109"/>
      <c r="L449" s="109"/>
      <c r="M449" s="109"/>
      <c r="N449" s="109"/>
      <c r="O449" s="109" t="s">
        <v>779</v>
      </c>
      <c r="P449" s="109" t="s">
        <v>779</v>
      </c>
    </row>
    <row r="450" spans="2:16" hidden="1" x14ac:dyDescent="0.25">
      <c r="B450" s="113" t="str">
        <f ca="1">Supporto!F348</f>
        <v>IfcFooting</v>
      </c>
      <c r="C450" s="148" t="str">
        <f ca="1">Supporto!H348</f>
        <v>ElementoDocumenti</v>
      </c>
      <c r="D450" s="148" t="str">
        <f ca="1">Supporto!K348</f>
        <v>Collaudo</v>
      </c>
      <c r="E450" s="125"/>
      <c r="F450" s="162"/>
      <c r="G450" s="111"/>
      <c r="H450" s="522"/>
      <c r="I450" s="109"/>
      <c r="J450" s="109"/>
      <c r="K450" s="109"/>
      <c r="L450" s="109"/>
      <c r="M450" s="109"/>
      <c r="N450" s="109"/>
      <c r="O450" s="109" t="s">
        <v>779</v>
      </c>
      <c r="P450" s="109" t="s">
        <v>779</v>
      </c>
    </row>
    <row r="451" spans="2:16" hidden="1" x14ac:dyDescent="0.25">
      <c r="B451" s="115" t="str">
        <f ca="1">Supporto!F349</f>
        <v>IfcFooting</v>
      </c>
      <c r="C451" s="149" t="str">
        <f ca="1">Supporto!H349</f>
        <v>ElementoDocumenti</v>
      </c>
      <c r="D451" s="149" t="str">
        <f ca="1">Supporto!K349</f>
        <v>Conformità</v>
      </c>
      <c r="E451" s="124"/>
      <c r="F451" s="163"/>
      <c r="G451" s="119"/>
      <c r="H451" s="525"/>
      <c r="I451" s="116"/>
      <c r="J451" s="116"/>
      <c r="K451" s="116"/>
      <c r="L451" s="116"/>
      <c r="M451" s="116"/>
      <c r="N451" s="116"/>
      <c r="O451" s="116" t="s">
        <v>779</v>
      </c>
      <c r="P451" s="116" t="s">
        <v>779</v>
      </c>
    </row>
    <row r="452" spans="2:16" x14ac:dyDescent="0.25">
      <c r="B452" s="107" t="str">
        <f ca="1">Supporto!F350</f>
        <v>IfcMember</v>
      </c>
      <c r="C452" s="147" t="str">
        <f ca="1">Supporto!H350</f>
        <v>ElementoDatiQualitativi</v>
      </c>
      <c r="D452" s="147" t="str">
        <f ca="1">Supporto!K350</f>
        <v>Portante</v>
      </c>
      <c r="E452" s="523"/>
      <c r="F452" s="524"/>
      <c r="G452" s="123"/>
      <c r="H452" s="527"/>
      <c r="I452" s="121"/>
      <c r="J452" s="121" t="s">
        <v>779</v>
      </c>
      <c r="K452" s="121"/>
      <c r="L452" s="121" t="s">
        <v>779</v>
      </c>
      <c r="M452" s="121" t="s">
        <v>779</v>
      </c>
      <c r="N452" s="121" t="s">
        <v>779</v>
      </c>
      <c r="O452" s="121" t="s">
        <v>779</v>
      </c>
      <c r="P452" s="121" t="s">
        <v>779</v>
      </c>
    </row>
    <row r="453" spans="2:16" x14ac:dyDescent="0.25">
      <c r="B453" s="113" t="str">
        <f ca="1">Supporto!F351</f>
        <v>IfcMember</v>
      </c>
      <c r="C453" s="148" t="str">
        <f ca="1">Supporto!H351</f>
        <v>ElementoCodifica</v>
      </c>
      <c r="D453" s="148" t="str">
        <f ca="1">Supporto!K351</f>
        <v>ClasseElementoTecnico</v>
      </c>
      <c r="E453" s="125"/>
      <c r="F453" s="162"/>
      <c r="G453" s="111"/>
      <c r="H453" s="522"/>
      <c r="I453" s="109"/>
      <c r="J453" s="109" t="s">
        <v>779</v>
      </c>
      <c r="K453" s="109"/>
      <c r="L453" s="109" t="s">
        <v>779</v>
      </c>
      <c r="M453" s="109" t="s">
        <v>779</v>
      </c>
      <c r="N453" s="109" t="s">
        <v>779</v>
      </c>
      <c r="O453" s="109" t="s">
        <v>779</v>
      </c>
      <c r="P453" s="109" t="s">
        <v>779</v>
      </c>
    </row>
    <row r="454" spans="2:16" x14ac:dyDescent="0.25">
      <c r="B454" s="113" t="str">
        <f ca="1">Supporto!F352</f>
        <v>IfcMember</v>
      </c>
      <c r="C454" s="148" t="str">
        <f ca="1">Supporto!H352</f>
        <v>ElementoFase</v>
      </c>
      <c r="D454" s="148" t="str">
        <f ca="1">Supporto!K352</f>
        <v>Stato</v>
      </c>
      <c r="E454" s="125"/>
      <c r="F454" s="162"/>
      <c r="G454" s="111"/>
      <c r="H454" s="110"/>
      <c r="I454" s="109"/>
      <c r="J454" s="109" t="s">
        <v>779</v>
      </c>
      <c r="K454" s="109"/>
      <c r="L454" s="109" t="s">
        <v>779</v>
      </c>
      <c r="M454" s="109" t="s">
        <v>779</v>
      </c>
      <c r="N454" s="109" t="s">
        <v>779</v>
      </c>
      <c r="O454" s="109" t="s">
        <v>779</v>
      </c>
      <c r="P454" s="109" t="s">
        <v>779</v>
      </c>
    </row>
    <row r="455" spans="2:16" hidden="1" x14ac:dyDescent="0.25">
      <c r="B455" s="113" t="str">
        <f ca="1">Supporto!F353</f>
        <v>IfcMember</v>
      </c>
      <c r="C455" s="148" t="str">
        <f ca="1">Supporto!H353</f>
        <v>ElementoDocumenti</v>
      </c>
      <c r="D455" s="148" t="str">
        <f ca="1">Supporto!K353</f>
        <v>DB</v>
      </c>
      <c r="E455" s="125"/>
      <c r="F455" s="162"/>
      <c r="G455" s="111"/>
      <c r="H455" s="522"/>
      <c r="I455" s="109"/>
      <c r="J455" s="109"/>
      <c r="K455" s="109"/>
      <c r="L455" s="109"/>
      <c r="M455" s="109"/>
      <c r="N455" s="109"/>
      <c r="O455" s="109" t="s">
        <v>779</v>
      </c>
      <c r="P455" s="109" t="s">
        <v>779</v>
      </c>
    </row>
    <row r="456" spans="2:16" hidden="1" x14ac:dyDescent="0.25">
      <c r="B456" s="113" t="str">
        <f ca="1">Supporto!F354</f>
        <v>IfcMember</v>
      </c>
      <c r="C456" s="148" t="str">
        <f ca="1">Supporto!H354</f>
        <v>ElementoDocumenti</v>
      </c>
      <c r="D456" s="148" t="str">
        <f ca="1">Supporto!K354</f>
        <v>Collaudo</v>
      </c>
      <c r="E456" s="125"/>
      <c r="F456" s="162"/>
      <c r="G456" s="111"/>
      <c r="H456" s="522"/>
      <c r="I456" s="109"/>
      <c r="J456" s="109"/>
      <c r="K456" s="109"/>
      <c r="L456" s="109"/>
      <c r="M456" s="109"/>
      <c r="N456" s="109"/>
      <c r="O456" s="109" t="s">
        <v>779</v>
      </c>
      <c r="P456" s="109" t="s">
        <v>779</v>
      </c>
    </row>
    <row r="457" spans="2:16" hidden="1" x14ac:dyDescent="0.25">
      <c r="B457" s="115" t="str">
        <f ca="1">Supporto!F355</f>
        <v>IfcMember</v>
      </c>
      <c r="C457" s="149" t="str">
        <f ca="1">Supporto!H355</f>
        <v>ElementoDocumenti</v>
      </c>
      <c r="D457" s="149" t="str">
        <f ca="1">Supporto!K355</f>
        <v>Conformità</v>
      </c>
      <c r="E457" s="124"/>
      <c r="F457" s="163"/>
      <c r="G457" s="119"/>
      <c r="H457" s="525"/>
      <c r="I457" s="116"/>
      <c r="J457" s="116"/>
      <c r="K457" s="116"/>
      <c r="L457" s="116"/>
      <c r="M457" s="116"/>
      <c r="N457" s="116"/>
      <c r="O457" s="116" t="s">
        <v>779</v>
      </c>
      <c r="P457" s="116" t="s">
        <v>779</v>
      </c>
    </row>
    <row r="458" spans="2:16" x14ac:dyDescent="0.25">
      <c r="B458" s="113" t="str">
        <f ca="1">Supporto!F356</f>
        <v>IfcPile</v>
      </c>
      <c r="C458" s="148" t="str">
        <f ca="1">Supporto!H356</f>
        <v>ElementoDatiQualitativi</v>
      </c>
      <c r="D458" s="148" t="str">
        <f ca="1">Supporto!K356</f>
        <v>Portante</v>
      </c>
      <c r="E458" s="125"/>
      <c r="F458" s="162"/>
      <c r="G458" s="111"/>
      <c r="H458" s="522"/>
      <c r="I458" s="109"/>
      <c r="J458" s="109" t="s">
        <v>779</v>
      </c>
      <c r="K458" s="109"/>
      <c r="L458" s="109" t="s">
        <v>779</v>
      </c>
      <c r="M458" s="109" t="s">
        <v>779</v>
      </c>
      <c r="N458" s="109" t="s">
        <v>779</v>
      </c>
      <c r="O458" s="109" t="s">
        <v>779</v>
      </c>
      <c r="P458" s="109" t="s">
        <v>779</v>
      </c>
    </row>
    <row r="459" spans="2:16" x14ac:dyDescent="0.25">
      <c r="B459" s="113" t="str">
        <f ca="1">Supporto!F357</f>
        <v>IfcPile</v>
      </c>
      <c r="C459" s="148" t="str">
        <f ca="1">Supporto!H357</f>
        <v>ElementoCodifica</v>
      </c>
      <c r="D459" s="148" t="str">
        <f ca="1">Supporto!K357</f>
        <v>ClasseElementoTecnico</v>
      </c>
      <c r="E459" s="125"/>
      <c r="F459" s="162"/>
      <c r="G459" s="111"/>
      <c r="H459" s="522"/>
      <c r="I459" s="109"/>
      <c r="J459" s="109" t="s">
        <v>779</v>
      </c>
      <c r="K459" s="109"/>
      <c r="L459" s="109" t="s">
        <v>779</v>
      </c>
      <c r="M459" s="109" t="s">
        <v>779</v>
      </c>
      <c r="N459" s="109" t="s">
        <v>779</v>
      </c>
      <c r="O459" s="109" t="s">
        <v>779</v>
      </c>
      <c r="P459" s="109" t="s">
        <v>779</v>
      </c>
    </row>
    <row r="460" spans="2:16" x14ac:dyDescent="0.25">
      <c r="B460" s="113" t="str">
        <f ca="1">Supporto!F358</f>
        <v>IfcPile</v>
      </c>
      <c r="C460" s="148" t="str">
        <f ca="1">Supporto!H358</f>
        <v>ElementoFase</v>
      </c>
      <c r="D460" s="148" t="str">
        <f ca="1">Supporto!K358</f>
        <v>Stato</v>
      </c>
      <c r="E460" s="125"/>
      <c r="F460" s="162"/>
      <c r="G460" s="111"/>
      <c r="H460" s="110"/>
      <c r="I460" s="109"/>
      <c r="J460" s="109" t="s">
        <v>779</v>
      </c>
      <c r="K460" s="109"/>
      <c r="L460" s="109" t="s">
        <v>779</v>
      </c>
      <c r="M460" s="109" t="s">
        <v>779</v>
      </c>
      <c r="N460" s="109" t="s">
        <v>779</v>
      </c>
      <c r="O460" s="109" t="s">
        <v>779</v>
      </c>
      <c r="P460" s="109" t="s">
        <v>779</v>
      </c>
    </row>
    <row r="461" spans="2:16" hidden="1" x14ac:dyDescent="0.25">
      <c r="B461" s="113" t="str">
        <f ca="1">Supporto!F359</f>
        <v>IfcPile</v>
      </c>
      <c r="C461" s="148" t="str">
        <f ca="1">Supporto!H359</f>
        <v>ElementoDocumenti</v>
      </c>
      <c r="D461" s="148" t="str">
        <f ca="1">Supporto!K359</f>
        <v>DB</v>
      </c>
      <c r="E461" s="125"/>
      <c r="F461" s="162"/>
      <c r="G461" s="111"/>
      <c r="H461" s="522"/>
      <c r="I461" s="109"/>
      <c r="J461" s="109"/>
      <c r="K461" s="109"/>
      <c r="L461" s="109"/>
      <c r="M461" s="109"/>
      <c r="N461" s="109"/>
      <c r="O461" s="109" t="s">
        <v>779</v>
      </c>
      <c r="P461" s="109" t="s">
        <v>779</v>
      </c>
    </row>
    <row r="462" spans="2:16" hidden="1" x14ac:dyDescent="0.25">
      <c r="B462" s="113" t="str">
        <f ca="1">Supporto!F360</f>
        <v>IfcPile</v>
      </c>
      <c r="C462" s="148" t="str">
        <f ca="1">Supporto!H360</f>
        <v>ElementoDocumenti</v>
      </c>
      <c r="D462" s="148" t="str">
        <f ca="1">Supporto!K360</f>
        <v>Collaudo</v>
      </c>
      <c r="E462" s="125"/>
      <c r="F462" s="162"/>
      <c r="G462" s="111"/>
      <c r="H462" s="522"/>
      <c r="I462" s="109"/>
      <c r="J462" s="109"/>
      <c r="K462" s="109"/>
      <c r="L462" s="109"/>
      <c r="M462" s="109"/>
      <c r="N462" s="109"/>
      <c r="O462" s="109" t="s">
        <v>779</v>
      </c>
      <c r="P462" s="109" t="s">
        <v>779</v>
      </c>
    </row>
    <row r="463" spans="2:16" hidden="1" x14ac:dyDescent="0.25">
      <c r="B463" s="115" t="str">
        <f ca="1">Supporto!F361</f>
        <v>IfcPile</v>
      </c>
      <c r="C463" s="149" t="str">
        <f ca="1">Supporto!H361</f>
        <v>ElementoDocumenti</v>
      </c>
      <c r="D463" s="149" t="str">
        <f ca="1">Supporto!K361</f>
        <v>Conformità</v>
      </c>
      <c r="E463" s="124"/>
      <c r="F463" s="163"/>
      <c r="G463" s="119"/>
      <c r="H463" s="525"/>
      <c r="I463" s="116"/>
      <c r="J463" s="116"/>
      <c r="K463" s="116"/>
      <c r="L463" s="116"/>
      <c r="M463" s="116"/>
      <c r="N463" s="116"/>
      <c r="O463" s="116" t="s">
        <v>779</v>
      </c>
      <c r="P463" s="116" t="s">
        <v>779</v>
      </c>
    </row>
    <row r="464" spans="2:16" x14ac:dyDescent="0.25">
      <c r="B464" s="113" t="str">
        <f ca="1">Supporto!F362</f>
        <v>fastener</v>
      </c>
      <c r="C464" s="148" t="str">
        <f ca="1">Supporto!H362</f>
        <v>ElementoDatiQualitativi</v>
      </c>
      <c r="D464" s="148" t="str">
        <f ca="1">Supporto!K362</f>
        <v>Portante</v>
      </c>
      <c r="E464" s="125"/>
      <c r="F464" s="162"/>
      <c r="G464" s="111"/>
      <c r="H464" s="522"/>
      <c r="I464" s="109"/>
      <c r="J464" s="109" t="s">
        <v>779</v>
      </c>
      <c r="K464" s="109"/>
      <c r="L464" s="109" t="s">
        <v>779</v>
      </c>
      <c r="M464" s="109" t="s">
        <v>779</v>
      </c>
      <c r="N464" s="109" t="s">
        <v>779</v>
      </c>
      <c r="O464" s="109" t="s">
        <v>779</v>
      </c>
      <c r="P464" s="109" t="s">
        <v>779</v>
      </c>
    </row>
    <row r="465" spans="2:16" x14ac:dyDescent="0.25">
      <c r="B465" s="113" t="str">
        <f ca="1">Supporto!F363</f>
        <v>fastener</v>
      </c>
      <c r="C465" s="148" t="str">
        <f ca="1">Supporto!H363</f>
        <v>ElementoCodifica</v>
      </c>
      <c r="D465" s="148" t="str">
        <f ca="1">Supporto!K363</f>
        <v>ClasseElementoTecnico</v>
      </c>
      <c r="E465" s="125"/>
      <c r="F465" s="162"/>
      <c r="G465" s="111"/>
      <c r="H465" s="522"/>
      <c r="I465" s="109"/>
      <c r="J465" s="109" t="s">
        <v>779</v>
      </c>
      <c r="K465" s="109"/>
      <c r="L465" s="109" t="s">
        <v>779</v>
      </c>
      <c r="M465" s="109" t="s">
        <v>779</v>
      </c>
      <c r="N465" s="109" t="s">
        <v>779</v>
      </c>
      <c r="O465" s="109" t="s">
        <v>779</v>
      </c>
      <c r="P465" s="109" t="s">
        <v>779</v>
      </c>
    </row>
    <row r="466" spans="2:16" x14ac:dyDescent="0.25">
      <c r="B466" s="113" t="str">
        <f ca="1">Supporto!F364</f>
        <v>fastener</v>
      </c>
      <c r="C466" s="148" t="str">
        <f ca="1">Supporto!H364</f>
        <v>ElementoFase</v>
      </c>
      <c r="D466" s="148" t="str">
        <f ca="1">Supporto!K364</f>
        <v>Stato</v>
      </c>
      <c r="E466" s="125"/>
      <c r="F466" s="162"/>
      <c r="G466" s="111"/>
      <c r="H466" s="110"/>
      <c r="I466" s="109"/>
      <c r="J466" s="109" t="s">
        <v>779</v>
      </c>
      <c r="K466" s="109"/>
      <c r="L466" s="109" t="s">
        <v>779</v>
      </c>
      <c r="M466" s="109" t="s">
        <v>779</v>
      </c>
      <c r="N466" s="109" t="s">
        <v>779</v>
      </c>
      <c r="O466" s="109" t="s">
        <v>779</v>
      </c>
      <c r="P466" s="109" t="s">
        <v>779</v>
      </c>
    </row>
    <row r="467" spans="2:16" hidden="1" x14ac:dyDescent="0.25">
      <c r="B467" s="113" t="str">
        <f ca="1">Supporto!F365</f>
        <v>fastener</v>
      </c>
      <c r="C467" s="148" t="str">
        <f ca="1">Supporto!H365</f>
        <v>ElementoDocumenti</v>
      </c>
      <c r="D467" s="148" t="str">
        <f ca="1">Supporto!K365</f>
        <v>DB</v>
      </c>
      <c r="E467" s="125"/>
      <c r="F467" s="162"/>
      <c r="G467" s="111"/>
      <c r="H467" s="522"/>
      <c r="I467" s="109"/>
      <c r="J467" s="109"/>
      <c r="K467" s="109"/>
      <c r="L467" s="109"/>
      <c r="M467" s="109"/>
      <c r="N467" s="109"/>
      <c r="O467" s="109" t="s">
        <v>779</v>
      </c>
      <c r="P467" s="109" t="s">
        <v>779</v>
      </c>
    </row>
    <row r="468" spans="2:16" hidden="1" x14ac:dyDescent="0.25">
      <c r="B468" s="113" t="str">
        <f ca="1">Supporto!F366</f>
        <v>fastener</v>
      </c>
      <c r="C468" s="148" t="str">
        <f ca="1">Supporto!H366</f>
        <v>ElementoDocumenti</v>
      </c>
      <c r="D468" s="148" t="str">
        <f ca="1">Supporto!K366</f>
        <v>Collaudo</v>
      </c>
      <c r="E468" s="125"/>
      <c r="F468" s="162"/>
      <c r="G468" s="111"/>
      <c r="H468" s="522"/>
      <c r="I468" s="109"/>
      <c r="J468" s="109"/>
      <c r="K468" s="109"/>
      <c r="L468" s="109"/>
      <c r="M468" s="109"/>
      <c r="N468" s="109"/>
      <c r="O468" s="109" t="s">
        <v>779</v>
      </c>
      <c r="P468" s="109" t="s">
        <v>779</v>
      </c>
    </row>
    <row r="469" spans="2:16" hidden="1" x14ac:dyDescent="0.25">
      <c r="B469" s="115" t="str">
        <f ca="1">Supporto!F367</f>
        <v>fastener</v>
      </c>
      <c r="C469" s="149" t="str">
        <f ca="1">Supporto!H367</f>
        <v>ElementoDocumenti</v>
      </c>
      <c r="D469" s="149" t="str">
        <f ca="1">Supporto!K367</f>
        <v>Conformità</v>
      </c>
      <c r="E469" s="124"/>
      <c r="F469" s="163"/>
      <c r="G469" s="119"/>
      <c r="H469" s="525"/>
      <c r="I469" s="116"/>
      <c r="J469" s="116"/>
      <c r="K469" s="116"/>
      <c r="L469" s="116"/>
      <c r="M469" s="116"/>
      <c r="N469" s="116"/>
      <c r="O469" s="116" t="s">
        <v>779</v>
      </c>
      <c r="P469" s="116" t="s">
        <v>779</v>
      </c>
    </row>
    <row r="470" spans="2:16" hidden="1" x14ac:dyDescent="0.25">
      <c r="B470" s="113" t="str">
        <f ca="1">Supporto!F368</f>
        <v>IfcDistributionControlElement</v>
      </c>
      <c r="C470" s="148" t="str">
        <f ca="1">Supporto!H368</f>
        <v>ElementoDatiAnagrafici</v>
      </c>
      <c r="D470" s="148" t="str">
        <f ca="1">Supporto!K368</f>
        <v>Numero_di_serie</v>
      </c>
      <c r="E470" s="125"/>
      <c r="F470" s="162"/>
      <c r="G470" s="111"/>
      <c r="H470" s="522"/>
      <c r="I470" s="109"/>
      <c r="J470" s="109"/>
      <c r="K470" s="109"/>
      <c r="L470" s="109"/>
      <c r="M470" s="109"/>
      <c r="N470" s="109"/>
      <c r="O470" s="109"/>
      <c r="P470" s="109"/>
    </row>
    <row r="471" spans="2:16" hidden="1" x14ac:dyDescent="0.25">
      <c r="B471" s="113" t="str">
        <f ca="1">Supporto!F369</f>
        <v>IfcDistributionControlElement</v>
      </c>
      <c r="C471" s="148" t="str">
        <f ca="1">Supporto!H369</f>
        <v>ElementoDatiAnagrafici</v>
      </c>
      <c r="D471" s="148" t="str">
        <f ca="1">Supporto!K369</f>
        <v>Fornitore</v>
      </c>
      <c r="E471" s="125"/>
      <c r="F471" s="162"/>
      <c r="G471" s="111"/>
      <c r="H471" s="522"/>
      <c r="I471" s="109"/>
      <c r="J471" s="109"/>
      <c r="K471" s="109"/>
      <c r="L471" s="109"/>
      <c r="M471" s="109"/>
      <c r="N471" s="109"/>
      <c r="O471" s="109"/>
      <c r="P471" s="109"/>
    </row>
    <row r="472" spans="2:16" hidden="1" x14ac:dyDescent="0.25">
      <c r="B472" s="113" t="str">
        <f ca="1">Supporto!F370</f>
        <v>IfcDistributionControlElement</v>
      </c>
      <c r="C472" s="148" t="str">
        <f ca="1">Supporto!H370</f>
        <v>ElementoDatiAnagrafici</v>
      </c>
      <c r="D472" s="148" t="str">
        <f ca="1">Supporto!K370</f>
        <v>Installatore</v>
      </c>
      <c r="E472" s="125"/>
      <c r="F472" s="162"/>
      <c r="G472" s="111"/>
      <c r="H472" s="522"/>
      <c r="I472" s="109"/>
      <c r="J472" s="109"/>
      <c r="K472" s="109"/>
      <c r="L472" s="109"/>
      <c r="M472" s="109"/>
      <c r="N472" s="109"/>
      <c r="O472" s="109"/>
      <c r="P472" s="109"/>
    </row>
    <row r="473" spans="2:16" hidden="1" x14ac:dyDescent="0.25">
      <c r="B473" s="113" t="str">
        <f ca="1">Supporto!F371</f>
        <v>IfcDistributionControlElement</v>
      </c>
      <c r="C473" s="148" t="str">
        <f ca="1">Supporto!H371</f>
        <v>ElementoDatiAnagrafici</v>
      </c>
      <c r="D473" s="148" t="str">
        <f ca="1">Supporto!K371</f>
        <v>Descrizione</v>
      </c>
      <c r="E473" s="125"/>
      <c r="F473" s="162"/>
      <c r="G473" s="111"/>
      <c r="H473" s="522"/>
      <c r="I473" s="109"/>
      <c r="J473" s="109"/>
      <c r="K473" s="109"/>
      <c r="L473" s="109"/>
      <c r="M473" s="109"/>
      <c r="N473" s="109"/>
      <c r="O473" s="109"/>
      <c r="P473" s="109"/>
    </row>
    <row r="474" spans="2:16" hidden="1" x14ac:dyDescent="0.25">
      <c r="B474" s="113" t="str">
        <f ca="1">Supporto!F372</f>
        <v>IfcDistributionControlElement</v>
      </c>
      <c r="C474" s="148" t="str">
        <f ca="1">Supporto!H372</f>
        <v>ElementoDatiAnagrafici</v>
      </c>
      <c r="D474" s="148" t="str">
        <f ca="1">Supporto!K372</f>
        <v>Modello</v>
      </c>
      <c r="E474" s="125"/>
      <c r="F474" s="162"/>
      <c r="G474" s="111"/>
      <c r="H474" s="522"/>
      <c r="I474" s="109"/>
      <c r="J474" s="109"/>
      <c r="K474" s="109"/>
      <c r="L474" s="109"/>
      <c r="M474" s="109"/>
      <c r="N474" s="109"/>
      <c r="O474" s="109"/>
      <c r="P474" s="109"/>
    </row>
    <row r="475" spans="2:16" hidden="1" x14ac:dyDescent="0.25">
      <c r="B475" s="113" t="str">
        <f ca="1">Supporto!F373</f>
        <v>IfcDistributionControlElement</v>
      </c>
      <c r="C475" s="148" t="str">
        <f ca="1">Supporto!H373</f>
        <v>ElementoDatiAnagrafici</v>
      </c>
      <c r="D475" s="148" t="str">
        <f ca="1">Supporto!K373</f>
        <v>Produttore</v>
      </c>
      <c r="E475" s="125"/>
      <c r="F475" s="162"/>
      <c r="G475" s="111"/>
      <c r="H475" s="522"/>
      <c r="I475" s="109"/>
      <c r="J475" s="109"/>
      <c r="K475" s="109"/>
      <c r="L475" s="109"/>
      <c r="M475" s="109"/>
      <c r="N475" s="109"/>
      <c r="O475" s="109"/>
      <c r="P475" s="109"/>
    </row>
    <row r="476" spans="2:16" hidden="1" x14ac:dyDescent="0.25">
      <c r="B476" s="113" t="str">
        <f ca="1">Supporto!F374</f>
        <v>IfcDistributionControlElement</v>
      </c>
      <c r="C476" s="148" t="str">
        <f ca="1">Supporto!H374</f>
        <v>ElementoCodifica</v>
      </c>
      <c r="D476" s="148" t="str">
        <f ca="1">Supporto!K374</f>
        <v>ClasseElementoTecnico</v>
      </c>
      <c r="E476" s="125"/>
      <c r="F476" s="162"/>
      <c r="G476" s="111"/>
      <c r="H476" s="522"/>
      <c r="I476" s="109"/>
      <c r="J476" s="109"/>
      <c r="K476" s="109"/>
      <c r="L476" s="109"/>
      <c r="M476" s="109"/>
      <c r="N476" s="109"/>
      <c r="O476" s="109"/>
      <c r="P476" s="109"/>
    </row>
    <row r="477" spans="2:16" hidden="1" x14ac:dyDescent="0.25">
      <c r="B477" s="113" t="str">
        <f ca="1">Supporto!F375</f>
        <v>IfcDistributionControlElement</v>
      </c>
      <c r="C477" s="148" t="str">
        <f ca="1">Supporto!H375</f>
        <v>ElementoFase</v>
      </c>
      <c r="D477" s="148" t="str">
        <f ca="1">Supporto!K375</f>
        <v>Stato</v>
      </c>
      <c r="E477" s="125"/>
      <c r="F477" s="162"/>
      <c r="G477" s="111"/>
      <c r="H477" s="110"/>
      <c r="I477" s="109"/>
      <c r="J477" s="109"/>
      <c r="K477" s="109"/>
      <c r="L477" s="109"/>
      <c r="M477" s="109"/>
      <c r="N477" s="109"/>
      <c r="O477" s="109"/>
      <c r="P477" s="109"/>
    </row>
    <row r="478" spans="2:16" hidden="1" x14ac:dyDescent="0.25">
      <c r="B478" s="113" t="str">
        <f ca="1">Supporto!F376</f>
        <v>IfcDistributionControlElement</v>
      </c>
      <c r="C478" s="148" t="str">
        <f ca="1">Supporto!H376</f>
        <v>ElementoDocumenti</v>
      </c>
      <c r="D478" s="148" t="str">
        <f ca="1">Supporto!K376</f>
        <v>MUM</v>
      </c>
      <c r="E478" s="125"/>
      <c r="F478" s="162"/>
      <c r="G478" s="111" t="s">
        <v>779</v>
      </c>
      <c r="H478" s="522"/>
      <c r="I478" s="109"/>
      <c r="J478" s="514"/>
      <c r="K478" s="109"/>
      <c r="L478" s="109"/>
      <c r="M478" s="109"/>
      <c r="N478" s="109"/>
      <c r="O478" s="109"/>
      <c r="P478" s="109"/>
    </row>
    <row r="479" spans="2:16" hidden="1" x14ac:dyDescent="0.25">
      <c r="B479" s="113" t="str">
        <f ca="1">Supporto!F377</f>
        <v>IfcDistributionControlElement</v>
      </c>
      <c r="C479" s="148" t="str">
        <f ca="1">Supporto!H377</f>
        <v>ElementoDocumenti</v>
      </c>
      <c r="D479" s="148" t="str">
        <f ca="1">Supporto!K377</f>
        <v>SchedaTecnica</v>
      </c>
      <c r="E479" s="125"/>
      <c r="F479" s="162"/>
      <c r="G479" s="111" t="s">
        <v>779</v>
      </c>
      <c r="H479" s="522"/>
      <c r="I479" s="109"/>
      <c r="J479" s="109"/>
      <c r="K479" s="109"/>
      <c r="L479" s="109"/>
      <c r="M479" s="109"/>
      <c r="N479" s="109"/>
      <c r="O479" s="109"/>
      <c r="P479" s="109"/>
    </row>
    <row r="480" spans="2:16" hidden="1" x14ac:dyDescent="0.25">
      <c r="B480" s="113" t="str">
        <f ca="1">Supporto!F378</f>
        <v>IfcDistributionControlElement</v>
      </c>
      <c r="C480" s="148" t="str">
        <f ca="1">Supporto!H378</f>
        <v>ElementoDocumenti</v>
      </c>
      <c r="D480" s="148" t="str">
        <f ca="1">Supporto!K378</f>
        <v>Website</v>
      </c>
      <c r="E480" s="125"/>
      <c r="F480" s="162"/>
      <c r="G480" s="111"/>
      <c r="H480" s="522"/>
      <c r="I480" s="109"/>
      <c r="J480" s="109"/>
      <c r="K480" s="109"/>
      <c r="L480" s="109"/>
      <c r="M480" s="109"/>
      <c r="N480" s="109"/>
      <c r="O480" s="109"/>
      <c r="P480" s="109"/>
    </row>
    <row r="481" spans="2:16" hidden="1" x14ac:dyDescent="0.25">
      <c r="B481" s="113" t="str">
        <f ca="1">Supporto!F379</f>
        <v>IfcDistributionControlElement</v>
      </c>
      <c r="C481" s="148" t="str">
        <f ca="1">Supporto!H379</f>
        <v>ElementoDocumenti</v>
      </c>
      <c r="D481" s="148" t="str">
        <f ca="1">Supporto!K379</f>
        <v>DB</v>
      </c>
      <c r="E481" s="125"/>
      <c r="F481" s="162"/>
      <c r="G481" s="111"/>
      <c r="H481" s="522"/>
      <c r="I481" s="109"/>
      <c r="J481" s="109"/>
      <c r="K481" s="109"/>
      <c r="L481" s="109"/>
      <c r="M481" s="109"/>
      <c r="N481" s="109"/>
      <c r="O481" s="109"/>
      <c r="P481" s="109"/>
    </row>
    <row r="482" spans="2:16" hidden="1" x14ac:dyDescent="0.25">
      <c r="B482" s="113" t="str">
        <f ca="1">Supporto!F380</f>
        <v>IfcDistributionControlElement</v>
      </c>
      <c r="C482" s="148" t="str">
        <f ca="1">Supporto!H380</f>
        <v>ElementoDocumenti</v>
      </c>
      <c r="D482" s="148" t="str">
        <f ca="1">Supporto!K380</f>
        <v>CertProd</v>
      </c>
      <c r="E482" s="125"/>
      <c r="F482" s="162"/>
      <c r="G482" s="111"/>
      <c r="H482" s="522"/>
      <c r="I482" s="109"/>
      <c r="J482" s="109"/>
      <c r="K482" s="109"/>
      <c r="L482" s="109"/>
      <c r="M482" s="109"/>
      <c r="N482" s="109"/>
      <c r="O482" s="109"/>
      <c r="P482" s="109"/>
    </row>
    <row r="483" spans="2:16" hidden="1" x14ac:dyDescent="0.25">
      <c r="B483" s="113" t="str">
        <f ca="1">Supporto!F381</f>
        <v>IfcDistributionControlElement</v>
      </c>
      <c r="C483" s="148" t="str">
        <f ca="1">Supporto!H381</f>
        <v>ElementoDocumenti</v>
      </c>
      <c r="D483" s="148" t="str">
        <f ca="1">Supporto!K381</f>
        <v>SertSupl</v>
      </c>
      <c r="E483" s="125"/>
      <c r="F483" s="162"/>
      <c r="G483" s="111"/>
      <c r="H483" s="522"/>
      <c r="I483" s="109"/>
      <c r="J483" s="109"/>
      <c r="K483" s="109"/>
      <c r="L483" s="109"/>
      <c r="M483" s="109"/>
      <c r="N483" s="109"/>
      <c r="O483" s="109"/>
      <c r="P483" s="109"/>
    </row>
    <row r="484" spans="2:16" hidden="1" x14ac:dyDescent="0.25">
      <c r="B484" s="113" t="str">
        <f ca="1">Supporto!F382</f>
        <v>IfcDistributionControlElement</v>
      </c>
      <c r="C484" s="148" t="str">
        <f ca="1">Supporto!H382</f>
        <v>ElementoDocumenti</v>
      </c>
      <c r="D484" s="148" t="str">
        <f ca="1">Supporto!K382</f>
        <v>CertOmo</v>
      </c>
      <c r="E484" s="125"/>
      <c r="F484" s="162"/>
      <c r="G484" s="111" t="s">
        <v>779</v>
      </c>
      <c r="H484" s="522"/>
      <c r="I484" s="109"/>
      <c r="J484" s="109"/>
      <c r="K484" s="109"/>
      <c r="L484" s="109"/>
      <c r="M484" s="109"/>
      <c r="N484" s="109"/>
      <c r="O484" s="109"/>
      <c r="P484" s="109"/>
    </row>
    <row r="485" spans="2:16" hidden="1" x14ac:dyDescent="0.25">
      <c r="B485" s="113" t="str">
        <f ca="1">Supporto!F383</f>
        <v>IfcDistributionControlElement</v>
      </c>
      <c r="C485" s="148" t="str">
        <f ca="1">Supporto!H383</f>
        <v>ElementoDocumenti</v>
      </c>
      <c r="D485" s="148" t="str">
        <f ca="1">Supporto!K383</f>
        <v>SchedaMontaggio</v>
      </c>
      <c r="E485" s="125"/>
      <c r="F485" s="162"/>
      <c r="G485" s="111"/>
      <c r="H485" s="522"/>
      <c r="I485" s="109"/>
      <c r="J485" s="109"/>
      <c r="K485" s="109"/>
      <c r="L485" s="109"/>
      <c r="M485" s="109"/>
      <c r="N485" s="109"/>
      <c r="O485" s="109"/>
      <c r="P485" s="109"/>
    </row>
    <row r="486" spans="2:16" hidden="1" x14ac:dyDescent="0.25">
      <c r="B486" s="113" t="str">
        <f ca="1">Supporto!F384</f>
        <v>IfcDistributionControlElement</v>
      </c>
      <c r="C486" s="148" t="str">
        <f ca="1">Supporto!H384</f>
        <v>ElementoDocumenti</v>
      </c>
      <c r="D486" s="148" t="str">
        <f ca="1">Supporto!K384</f>
        <v>Installazione</v>
      </c>
      <c r="E486" s="125"/>
      <c r="F486" s="162"/>
      <c r="G486" s="111"/>
      <c r="H486" s="522"/>
      <c r="I486" s="109"/>
      <c r="J486" s="109"/>
      <c r="K486" s="109"/>
      <c r="L486" s="109"/>
      <c r="M486" s="109"/>
      <c r="N486" s="109"/>
      <c r="O486" s="109"/>
      <c r="P486" s="109"/>
    </row>
    <row r="487" spans="2:16" hidden="1" x14ac:dyDescent="0.25">
      <c r="B487" s="113" t="str">
        <f ca="1">Supporto!F385</f>
        <v>IfcDistributionControlElement</v>
      </c>
      <c r="C487" s="148" t="str">
        <f ca="1">Supporto!H385</f>
        <v>ElementoDocumenti</v>
      </c>
      <c r="D487" s="148" t="str">
        <f ca="1">Supporto!K385</f>
        <v>MatSupp</v>
      </c>
      <c r="E487" s="125"/>
      <c r="F487" s="162"/>
      <c r="G487" s="111"/>
      <c r="H487" s="522"/>
      <c r="I487" s="109"/>
      <c r="J487" s="109"/>
      <c r="K487" s="109"/>
      <c r="L487" s="109"/>
      <c r="M487" s="109"/>
      <c r="N487" s="109"/>
      <c r="O487" s="109"/>
      <c r="P487" s="109"/>
    </row>
    <row r="488" spans="2:16" hidden="1" x14ac:dyDescent="0.25">
      <c r="B488" s="113" t="str">
        <f ca="1">Supporto!F386</f>
        <v>IfcDistributionControlElement</v>
      </c>
      <c r="C488" s="148" t="str">
        <f ca="1">Supporto!H386</f>
        <v>ElementoDocumenti</v>
      </c>
      <c r="D488" s="148" t="str">
        <f ca="1">Supporto!K386</f>
        <v>Collaudo</v>
      </c>
      <c r="E488" s="125"/>
      <c r="F488" s="162"/>
      <c r="G488" s="111"/>
      <c r="H488" s="522"/>
      <c r="I488" s="109"/>
      <c r="J488" s="109"/>
      <c r="K488" s="109"/>
      <c r="L488" s="109"/>
      <c r="M488" s="109"/>
      <c r="N488" s="109"/>
      <c r="O488" s="109"/>
      <c r="P488" s="109"/>
    </row>
    <row r="489" spans="2:16" hidden="1" x14ac:dyDescent="0.25">
      <c r="B489" s="115" t="str">
        <f ca="1">Supporto!F387</f>
        <v>IfcDistributionControlElement</v>
      </c>
      <c r="C489" s="149" t="str">
        <f ca="1">Supporto!H387</f>
        <v>ElementoDocumenti</v>
      </c>
      <c r="D489" s="149" t="str">
        <f ca="1">Supporto!K387</f>
        <v>Conformità</v>
      </c>
      <c r="E489" s="124"/>
      <c r="F489" s="163"/>
      <c r="G489" s="119"/>
      <c r="H489" s="525"/>
      <c r="I489" s="116"/>
      <c r="J489" s="116"/>
      <c r="K489" s="116"/>
      <c r="L489" s="116"/>
      <c r="M489" s="116"/>
      <c r="N489" s="116"/>
      <c r="O489" s="116"/>
      <c r="P489" s="116"/>
    </row>
    <row r="490" spans="2:16" hidden="1" x14ac:dyDescent="0.25">
      <c r="B490" s="113" t="str">
        <f ca="1">Supporto!F388</f>
        <v>IfcDistributionChamberElement</v>
      </c>
      <c r="C490" s="148" t="str">
        <f ca="1">Supporto!H388</f>
        <v>ElementoCodifica</v>
      </c>
      <c r="D490" s="148" t="str">
        <f ca="1">Supporto!K388</f>
        <v>ClasseElementoTecnico</v>
      </c>
      <c r="E490" s="125"/>
      <c r="F490" s="162"/>
      <c r="G490" s="111"/>
      <c r="H490" s="522"/>
      <c r="I490" s="109"/>
      <c r="J490" s="109"/>
      <c r="K490" s="109"/>
      <c r="L490" s="109"/>
      <c r="M490" s="109"/>
      <c r="N490" s="109"/>
      <c r="O490" s="109"/>
      <c r="P490" s="109"/>
    </row>
    <row r="491" spans="2:16" hidden="1" x14ac:dyDescent="0.25">
      <c r="B491" s="113" t="str">
        <f ca="1">Supporto!F389</f>
        <v>IfcDistributionChamberElement</v>
      </c>
      <c r="C491" s="148" t="str">
        <f ca="1">Supporto!H389</f>
        <v>ElementoFase</v>
      </c>
      <c r="D491" s="148" t="str">
        <f ca="1">Supporto!K389</f>
        <v>Stato</v>
      </c>
      <c r="E491" s="125"/>
      <c r="F491" s="162"/>
      <c r="G491" s="111"/>
      <c r="H491" s="110"/>
      <c r="I491" s="109"/>
      <c r="J491" s="109"/>
      <c r="K491" s="109"/>
      <c r="L491" s="109"/>
      <c r="M491" s="109"/>
      <c r="N491" s="109"/>
      <c r="O491" s="109"/>
      <c r="P491" s="109"/>
    </row>
    <row r="492" spans="2:16" hidden="1" x14ac:dyDescent="0.25">
      <c r="B492" s="113" t="str">
        <f ca="1">Supporto!F390</f>
        <v>IfcDistributionChamberElement</v>
      </c>
      <c r="C492" s="148" t="str">
        <f ca="1">Supporto!H390</f>
        <v>ElementoDocumenti</v>
      </c>
      <c r="D492" s="148" t="str">
        <f ca="1">Supporto!K390</f>
        <v>DB</v>
      </c>
      <c r="E492" s="125"/>
      <c r="F492" s="162"/>
      <c r="G492" s="111"/>
      <c r="H492" s="522"/>
      <c r="I492" s="109"/>
      <c r="J492" s="109"/>
      <c r="K492" s="109"/>
      <c r="L492" s="109"/>
      <c r="M492" s="109"/>
      <c r="N492" s="109"/>
      <c r="O492" s="109"/>
      <c r="P492" s="109"/>
    </row>
    <row r="493" spans="2:16" hidden="1" x14ac:dyDescent="0.25">
      <c r="B493" s="115" t="str">
        <f ca="1">Supporto!F391</f>
        <v>IfcEnergyConversionDevice</v>
      </c>
      <c r="C493" s="149" t="str">
        <f ca="1">Supporto!H391</f>
        <v>ElementoDatiAnagrafici</v>
      </c>
      <c r="D493" s="149" t="str">
        <f ca="1">Supporto!K391</f>
        <v>Numero_di_serie</v>
      </c>
      <c r="E493" s="124"/>
      <c r="F493" s="163"/>
      <c r="G493" s="119"/>
      <c r="H493" s="525"/>
      <c r="I493" s="116"/>
      <c r="J493" s="116"/>
      <c r="K493" s="116"/>
      <c r="L493" s="116"/>
      <c r="M493" s="116"/>
      <c r="N493" s="116"/>
      <c r="O493" s="116"/>
      <c r="P493" s="116"/>
    </row>
    <row r="494" spans="2:16" hidden="1" x14ac:dyDescent="0.25">
      <c r="B494" s="113" t="str">
        <f ca="1">Supporto!F392</f>
        <v>IfcEnergyConversionDevice</v>
      </c>
      <c r="C494" s="148" t="str">
        <f ca="1">Supporto!H392</f>
        <v>ElementoDatiAnagrafici</v>
      </c>
      <c r="D494" s="148" t="str">
        <f ca="1">Supporto!K392</f>
        <v>Fornitore</v>
      </c>
      <c r="E494" s="125"/>
      <c r="F494" s="162"/>
      <c r="G494" s="111"/>
      <c r="H494" s="522"/>
      <c r="I494" s="109"/>
      <c r="J494" s="109"/>
      <c r="K494" s="109"/>
      <c r="L494" s="109"/>
      <c r="M494" s="109"/>
      <c r="N494" s="109"/>
      <c r="O494" s="109"/>
      <c r="P494" s="109"/>
    </row>
    <row r="495" spans="2:16" hidden="1" x14ac:dyDescent="0.25">
      <c r="B495" s="113" t="str">
        <f ca="1">Supporto!F393</f>
        <v>IfcEnergyConversionDevice</v>
      </c>
      <c r="C495" s="148" t="str">
        <f ca="1">Supporto!H393</f>
        <v>ElementoDatiAnagrafici</v>
      </c>
      <c r="D495" s="148" t="str">
        <f ca="1">Supporto!K393</f>
        <v>Installatore</v>
      </c>
      <c r="E495" s="125"/>
      <c r="F495" s="162"/>
      <c r="G495" s="111"/>
      <c r="H495" s="522"/>
      <c r="I495" s="109"/>
      <c r="J495" s="109"/>
      <c r="K495" s="109"/>
      <c r="L495" s="109"/>
      <c r="M495" s="109"/>
      <c r="N495" s="109"/>
      <c r="O495" s="109"/>
      <c r="P495" s="109"/>
    </row>
    <row r="496" spans="2:16" hidden="1" x14ac:dyDescent="0.25">
      <c r="B496" s="113" t="str">
        <f ca="1">Supporto!F394</f>
        <v>IfcEnergyConversionDevice</v>
      </c>
      <c r="C496" s="148" t="str">
        <f ca="1">Supporto!H394</f>
        <v>ElementoDatiAnagrafici</v>
      </c>
      <c r="D496" s="148" t="str">
        <f ca="1">Supporto!K394</f>
        <v>Descrizione</v>
      </c>
      <c r="E496" s="125"/>
      <c r="F496" s="162"/>
      <c r="G496" s="111"/>
      <c r="H496" s="522"/>
      <c r="I496" s="109"/>
      <c r="J496" s="109"/>
      <c r="K496" s="109"/>
      <c r="L496" s="109"/>
      <c r="M496" s="109"/>
      <c r="N496" s="109"/>
      <c r="O496" s="109"/>
      <c r="P496" s="109"/>
    </row>
    <row r="497" spans="2:16" hidden="1" x14ac:dyDescent="0.25">
      <c r="B497" s="113" t="str">
        <f ca="1">Supporto!F395</f>
        <v>IfcEnergyConversionDevice</v>
      </c>
      <c r="C497" s="148" t="str">
        <f ca="1">Supporto!H395</f>
        <v>ElementoDatiAnagrafici</v>
      </c>
      <c r="D497" s="148" t="str">
        <f ca="1">Supporto!K395</f>
        <v>Modello</v>
      </c>
      <c r="E497" s="125"/>
      <c r="F497" s="162"/>
      <c r="G497" s="111" t="s">
        <v>779</v>
      </c>
      <c r="H497" s="522"/>
      <c r="I497" s="109"/>
      <c r="J497" s="109"/>
      <c r="K497" s="109"/>
      <c r="L497" s="109"/>
      <c r="M497" s="109"/>
      <c r="N497" s="109"/>
      <c r="O497" s="109"/>
      <c r="P497" s="109"/>
    </row>
    <row r="498" spans="2:16" hidden="1" x14ac:dyDescent="0.25">
      <c r="B498" s="113" t="str">
        <f ca="1">Supporto!F396</f>
        <v>IfcEnergyConversionDevice</v>
      </c>
      <c r="C498" s="148" t="str">
        <f ca="1">Supporto!H396</f>
        <v>ElementoDatiAnagrafici</v>
      </c>
      <c r="D498" s="148" t="str">
        <f ca="1">Supporto!K396</f>
        <v>Produttore</v>
      </c>
      <c r="E498" s="125"/>
      <c r="F498" s="162"/>
      <c r="G498" s="111" t="s">
        <v>779</v>
      </c>
      <c r="H498" s="522"/>
      <c r="I498" s="109"/>
      <c r="J498" s="109"/>
      <c r="K498" s="109"/>
      <c r="L498" s="109"/>
      <c r="M498" s="109"/>
      <c r="N498" s="109"/>
      <c r="O498" s="109"/>
      <c r="P498" s="109"/>
    </row>
    <row r="499" spans="2:16" hidden="1" x14ac:dyDescent="0.25">
      <c r="B499" s="113" t="str">
        <f ca="1">Supporto!F397</f>
        <v>IfcEnergyConversionDevice</v>
      </c>
      <c r="C499" s="148" t="str">
        <f ca="1">Supporto!H397</f>
        <v>ElementoCodifica</v>
      </c>
      <c r="D499" s="148" t="str">
        <f ca="1">Supporto!K397</f>
        <v>ClasseElementoTecnico</v>
      </c>
      <c r="E499" s="125"/>
      <c r="F499" s="162"/>
      <c r="G499" s="111"/>
      <c r="H499" s="522"/>
      <c r="I499" s="109"/>
      <c r="J499" s="109"/>
      <c r="K499" s="109"/>
      <c r="L499" s="109"/>
      <c r="M499" s="109"/>
      <c r="N499" s="109"/>
      <c r="O499" s="109"/>
      <c r="P499" s="109"/>
    </row>
    <row r="500" spans="2:16" hidden="1" x14ac:dyDescent="0.25">
      <c r="B500" s="113" t="str">
        <f ca="1">Supporto!F398</f>
        <v>IfcEnergyConversionDevice</v>
      </c>
      <c r="C500" s="148" t="str">
        <f ca="1">Supporto!H398</f>
        <v>ElementoFase</v>
      </c>
      <c r="D500" s="148" t="str">
        <f ca="1">Supporto!K398</f>
        <v>Stato</v>
      </c>
      <c r="E500" s="125"/>
      <c r="F500" s="162"/>
      <c r="G500" s="111"/>
      <c r="H500" s="110"/>
      <c r="I500" s="109"/>
      <c r="J500" s="109"/>
      <c r="K500" s="109"/>
      <c r="L500" s="109"/>
      <c r="M500" s="109"/>
      <c r="N500" s="109"/>
      <c r="O500" s="109"/>
      <c r="P500" s="109"/>
    </row>
    <row r="501" spans="2:16" hidden="1" x14ac:dyDescent="0.25">
      <c r="B501" s="113" t="str">
        <f ca="1">Supporto!F399</f>
        <v>IfcEnergyConversionDevice</v>
      </c>
      <c r="C501" s="148" t="str">
        <f ca="1">Supporto!H399</f>
        <v>ElementoDocumenti</v>
      </c>
      <c r="D501" s="148" t="str">
        <f ca="1">Supporto!K399</f>
        <v>MUM</v>
      </c>
      <c r="E501" s="125"/>
      <c r="F501" s="162"/>
      <c r="G501" s="111"/>
      <c r="H501" s="522"/>
      <c r="I501" s="109"/>
      <c r="J501" s="109"/>
      <c r="K501" s="109"/>
      <c r="L501" s="109"/>
      <c r="M501" s="109"/>
      <c r="N501" s="109"/>
      <c r="O501" s="109"/>
      <c r="P501" s="109"/>
    </row>
    <row r="502" spans="2:16" hidden="1" x14ac:dyDescent="0.25">
      <c r="B502" s="113" t="str">
        <f ca="1">Supporto!F400</f>
        <v>IfcEnergyConversionDevice</v>
      </c>
      <c r="C502" s="148" t="str">
        <f ca="1">Supporto!H400</f>
        <v>ElementoDocumenti</v>
      </c>
      <c r="D502" s="148" t="str">
        <f ca="1">Supporto!K400</f>
        <v>SchedaTecnica</v>
      </c>
      <c r="E502" s="125"/>
      <c r="F502" s="162"/>
      <c r="G502" s="111"/>
      <c r="H502" s="522"/>
      <c r="I502" s="109"/>
      <c r="J502" s="109"/>
      <c r="K502" s="109"/>
      <c r="L502" s="109"/>
      <c r="M502" s="109"/>
      <c r="N502" s="109"/>
      <c r="O502" s="109"/>
      <c r="P502" s="109"/>
    </row>
    <row r="503" spans="2:16" hidden="1" x14ac:dyDescent="0.25">
      <c r="B503" s="113" t="str">
        <f ca="1">Supporto!F401</f>
        <v>IfcEnergyConversionDevice</v>
      </c>
      <c r="C503" s="148" t="str">
        <f ca="1">Supporto!H401</f>
        <v>ElementoDocumenti</v>
      </c>
      <c r="D503" s="148" t="str">
        <f ca="1">Supporto!K401</f>
        <v>Website</v>
      </c>
      <c r="E503" s="125"/>
      <c r="F503" s="162"/>
      <c r="G503" s="111" t="s">
        <v>779</v>
      </c>
      <c r="H503" s="522"/>
      <c r="I503" s="109"/>
      <c r="J503" s="109"/>
      <c r="K503" s="109"/>
      <c r="L503" s="109"/>
      <c r="M503" s="109"/>
      <c r="N503" s="109"/>
      <c r="O503" s="109"/>
      <c r="P503" s="109"/>
    </row>
    <row r="504" spans="2:16" hidden="1" x14ac:dyDescent="0.25">
      <c r="B504" s="113" t="str">
        <f ca="1">Supporto!F402</f>
        <v>IfcEnergyConversionDevice</v>
      </c>
      <c r="C504" s="148" t="str">
        <f ca="1">Supporto!H402</f>
        <v>ElementoDocumenti</v>
      </c>
      <c r="D504" s="148" t="str">
        <f ca="1">Supporto!K402</f>
        <v>DB</v>
      </c>
      <c r="E504" s="125"/>
      <c r="F504" s="162"/>
      <c r="G504" s="111"/>
      <c r="H504" s="522"/>
      <c r="I504" s="109"/>
      <c r="J504" s="109"/>
      <c r="K504" s="109"/>
      <c r="L504" s="109"/>
      <c r="M504" s="109"/>
      <c r="N504" s="109"/>
      <c r="O504" s="109"/>
      <c r="P504" s="109"/>
    </row>
    <row r="505" spans="2:16" hidden="1" x14ac:dyDescent="0.25">
      <c r="B505" s="113" t="str">
        <f ca="1">Supporto!F403</f>
        <v>IfcEnergyConversionDevice</v>
      </c>
      <c r="C505" s="148" t="str">
        <f ca="1">Supporto!H403</f>
        <v>ElementoDocumenti</v>
      </c>
      <c r="D505" s="148" t="str">
        <f ca="1">Supporto!K403</f>
        <v>CertProd</v>
      </c>
      <c r="E505" s="125"/>
      <c r="F505" s="162"/>
      <c r="G505" s="111"/>
      <c r="H505" s="522"/>
      <c r="I505" s="109"/>
      <c r="J505" s="109"/>
      <c r="K505" s="109"/>
      <c r="L505" s="109"/>
      <c r="M505" s="109"/>
      <c r="N505" s="109"/>
      <c r="O505" s="109"/>
      <c r="P505" s="109"/>
    </row>
    <row r="506" spans="2:16" hidden="1" x14ac:dyDescent="0.25">
      <c r="B506" s="113" t="str">
        <f ca="1">Supporto!F404</f>
        <v>IfcEnergyConversionDevice</v>
      </c>
      <c r="C506" s="148" t="str">
        <f ca="1">Supporto!H404</f>
        <v>ElementoDocumenti</v>
      </c>
      <c r="D506" s="148" t="str">
        <f ca="1">Supporto!K404</f>
        <v>SertSupl</v>
      </c>
      <c r="E506" s="125"/>
      <c r="F506" s="162"/>
      <c r="G506" s="111"/>
      <c r="H506" s="522"/>
      <c r="I506" s="109"/>
      <c r="J506" s="109"/>
      <c r="K506" s="109"/>
      <c r="L506" s="109"/>
      <c r="M506" s="109"/>
      <c r="N506" s="109"/>
      <c r="O506" s="109"/>
      <c r="P506" s="109"/>
    </row>
    <row r="507" spans="2:16" hidden="1" x14ac:dyDescent="0.25">
      <c r="B507" s="113" t="str">
        <f ca="1">Supporto!F405</f>
        <v>IfcEnergyConversionDevice</v>
      </c>
      <c r="C507" s="148" t="str">
        <f ca="1">Supporto!H405</f>
        <v>ElementoDocumenti</v>
      </c>
      <c r="D507" s="148" t="str">
        <f ca="1">Supporto!K405</f>
        <v>CertOmo</v>
      </c>
      <c r="E507" s="125"/>
      <c r="F507" s="162"/>
      <c r="G507" s="111"/>
      <c r="H507" s="522"/>
      <c r="I507" s="109"/>
      <c r="J507" s="109"/>
      <c r="K507" s="109"/>
      <c r="L507" s="109"/>
      <c r="M507" s="109"/>
      <c r="N507" s="109"/>
      <c r="O507" s="109"/>
      <c r="P507" s="109"/>
    </row>
    <row r="508" spans="2:16" hidden="1" x14ac:dyDescent="0.25">
      <c r="B508" s="113" t="str">
        <f ca="1">Supporto!F406</f>
        <v>IfcEnergyConversionDevice</v>
      </c>
      <c r="C508" s="148" t="str">
        <f ca="1">Supporto!H406</f>
        <v>ElementoDocumenti</v>
      </c>
      <c r="D508" s="148" t="str">
        <f ca="1">Supporto!K406</f>
        <v>SchedaMontaggio</v>
      </c>
      <c r="E508" s="125"/>
      <c r="F508" s="162"/>
      <c r="G508" s="111"/>
      <c r="H508" s="522"/>
      <c r="I508" s="109"/>
      <c r="J508" s="109"/>
      <c r="K508" s="109"/>
      <c r="L508" s="109"/>
      <c r="M508" s="109"/>
      <c r="N508" s="109"/>
      <c r="O508" s="109"/>
      <c r="P508" s="109"/>
    </row>
    <row r="509" spans="2:16" hidden="1" x14ac:dyDescent="0.25">
      <c r="B509" s="113" t="str">
        <f ca="1">Supporto!F407</f>
        <v>IfcEnergyConversionDevice</v>
      </c>
      <c r="C509" s="148" t="str">
        <f ca="1">Supporto!H407</f>
        <v>ElementoDocumenti</v>
      </c>
      <c r="D509" s="148" t="str">
        <f ca="1">Supporto!K407</f>
        <v>Installazione</v>
      </c>
      <c r="E509" s="125"/>
      <c r="F509" s="162"/>
      <c r="G509" s="111"/>
      <c r="H509" s="522"/>
      <c r="I509" s="109"/>
      <c r="J509" s="109"/>
      <c r="K509" s="109"/>
      <c r="L509" s="109"/>
      <c r="M509" s="109"/>
      <c r="N509" s="109"/>
      <c r="O509" s="109"/>
      <c r="P509" s="109"/>
    </row>
    <row r="510" spans="2:16" hidden="1" x14ac:dyDescent="0.25">
      <c r="B510" s="113" t="str">
        <f ca="1">Supporto!F408</f>
        <v>IfcEnergyConversionDevice</v>
      </c>
      <c r="C510" s="148" t="str">
        <f ca="1">Supporto!H408</f>
        <v>ElementoDocumenti</v>
      </c>
      <c r="D510" s="148" t="str">
        <f ca="1">Supporto!K408</f>
        <v>MatSupp</v>
      </c>
      <c r="E510" s="125"/>
      <c r="F510" s="162"/>
      <c r="G510" s="111"/>
      <c r="H510" s="522"/>
      <c r="I510" s="109"/>
      <c r="J510" s="109"/>
      <c r="K510" s="109"/>
      <c r="L510" s="109"/>
      <c r="M510" s="109"/>
      <c r="N510" s="109"/>
      <c r="O510" s="109"/>
      <c r="P510" s="109"/>
    </row>
    <row r="511" spans="2:16" hidden="1" x14ac:dyDescent="0.25">
      <c r="B511" s="113" t="str">
        <f ca="1">Supporto!F409</f>
        <v>IfcEnergyConversionDevice</v>
      </c>
      <c r="C511" s="148" t="str">
        <f ca="1">Supporto!H409</f>
        <v>ElementoDocumenti</v>
      </c>
      <c r="D511" s="148" t="str">
        <f ca="1">Supporto!K409</f>
        <v>Collaudo</v>
      </c>
      <c r="E511" s="125"/>
      <c r="F511" s="162"/>
      <c r="G511" s="111"/>
      <c r="H511" s="522"/>
      <c r="I511" s="109"/>
      <c r="J511" s="109"/>
      <c r="K511" s="109"/>
      <c r="L511" s="109"/>
      <c r="M511" s="109"/>
      <c r="N511" s="109"/>
      <c r="O511" s="109"/>
      <c r="P511" s="109"/>
    </row>
    <row r="512" spans="2:16" hidden="1" x14ac:dyDescent="0.25">
      <c r="B512" s="115" t="str">
        <f ca="1">Supporto!F410</f>
        <v>IfcEnergyConversionDevice</v>
      </c>
      <c r="C512" s="149" t="str">
        <f ca="1">Supporto!H410</f>
        <v>ElementoDocumenti</v>
      </c>
      <c r="D512" s="149" t="str">
        <f ca="1">Supporto!K410</f>
        <v>Conformità</v>
      </c>
      <c r="E512" s="124"/>
      <c r="F512" s="163"/>
      <c r="G512" s="119"/>
      <c r="H512" s="525"/>
      <c r="I512" s="116"/>
      <c r="J512" s="116"/>
      <c r="K512" s="116"/>
      <c r="L512" s="116"/>
      <c r="M512" s="116"/>
      <c r="N512" s="116"/>
      <c r="O512" s="116"/>
      <c r="P512" s="116"/>
    </row>
    <row r="513" spans="2:16" hidden="1" x14ac:dyDescent="0.25">
      <c r="B513" s="113" t="str">
        <f ca="1">Supporto!F411</f>
        <v>IfcFlowController</v>
      </c>
      <c r="C513" s="148" t="str">
        <f ca="1">Supporto!H411</f>
        <v>ElementoDatiAnagrafici</v>
      </c>
      <c r="D513" s="148" t="str">
        <f ca="1">Supporto!K411</f>
        <v>Numero_di_serie</v>
      </c>
      <c r="E513" s="125"/>
      <c r="F513" s="162"/>
      <c r="G513" s="111"/>
      <c r="H513" s="522"/>
      <c r="I513" s="109"/>
      <c r="J513" s="109"/>
      <c r="K513" s="109"/>
      <c r="L513" s="109"/>
      <c r="M513" s="109"/>
      <c r="N513" s="109"/>
      <c r="O513" s="109"/>
      <c r="P513" s="109"/>
    </row>
    <row r="514" spans="2:16" hidden="1" x14ac:dyDescent="0.25">
      <c r="B514" s="113" t="str">
        <f ca="1">Supporto!F412</f>
        <v>IfcFlowController</v>
      </c>
      <c r="C514" s="148" t="str">
        <f ca="1">Supporto!H412</f>
        <v>ElementoDatiAnagrafici</v>
      </c>
      <c r="D514" s="148" t="str">
        <f ca="1">Supporto!K412</f>
        <v>Fornitore</v>
      </c>
      <c r="E514" s="125"/>
      <c r="F514" s="162"/>
      <c r="G514" s="111"/>
      <c r="H514" s="522"/>
      <c r="I514" s="109"/>
      <c r="J514" s="109"/>
      <c r="K514" s="109"/>
      <c r="L514" s="109"/>
      <c r="M514" s="109"/>
      <c r="N514" s="109"/>
      <c r="O514" s="109"/>
      <c r="P514" s="109"/>
    </row>
    <row r="515" spans="2:16" hidden="1" x14ac:dyDescent="0.25">
      <c r="B515" s="113" t="str">
        <f ca="1">Supporto!F413</f>
        <v>IfcFlowController</v>
      </c>
      <c r="C515" s="148" t="str">
        <f ca="1">Supporto!H413</f>
        <v>ElementoDatiAnagrafici</v>
      </c>
      <c r="D515" s="148" t="str">
        <f ca="1">Supporto!K413</f>
        <v>Installatore</v>
      </c>
      <c r="E515" s="125"/>
      <c r="F515" s="162"/>
      <c r="G515" s="111"/>
      <c r="H515" s="522"/>
      <c r="I515" s="109"/>
      <c r="J515" s="109"/>
      <c r="K515" s="109"/>
      <c r="L515" s="109"/>
      <c r="M515" s="109"/>
      <c r="N515" s="109"/>
      <c r="O515" s="109"/>
      <c r="P515" s="109"/>
    </row>
    <row r="516" spans="2:16" hidden="1" x14ac:dyDescent="0.25">
      <c r="B516" s="113" t="str">
        <f ca="1">Supporto!F414</f>
        <v>IfcFlowController</v>
      </c>
      <c r="C516" s="148" t="str">
        <f ca="1">Supporto!H414</f>
        <v>ElementoDatiAnagrafici</v>
      </c>
      <c r="D516" s="148" t="str">
        <f ca="1">Supporto!K414</f>
        <v>Descrizione</v>
      </c>
      <c r="E516" s="125"/>
      <c r="F516" s="162"/>
      <c r="G516" s="111"/>
      <c r="H516" s="522"/>
      <c r="I516" s="109"/>
      <c r="J516" s="109"/>
      <c r="K516" s="109"/>
      <c r="L516" s="109"/>
      <c r="M516" s="109"/>
      <c r="N516" s="109"/>
      <c r="O516" s="109"/>
      <c r="P516" s="109"/>
    </row>
    <row r="517" spans="2:16" hidden="1" x14ac:dyDescent="0.25">
      <c r="B517" s="113" t="str">
        <f ca="1">Supporto!F415</f>
        <v>IfcFlowController</v>
      </c>
      <c r="C517" s="148" t="str">
        <f ca="1">Supporto!H415</f>
        <v>ElementoDatiAnagrafici</v>
      </c>
      <c r="D517" s="148" t="str">
        <f ca="1">Supporto!K415</f>
        <v>Modello</v>
      </c>
      <c r="E517" s="125"/>
      <c r="F517" s="162"/>
      <c r="G517" s="111"/>
      <c r="H517" s="522"/>
      <c r="I517" s="109"/>
      <c r="J517" s="109"/>
      <c r="K517" s="109"/>
      <c r="L517" s="109"/>
      <c r="M517" s="109"/>
      <c r="N517" s="109"/>
      <c r="O517" s="109"/>
      <c r="P517" s="109"/>
    </row>
    <row r="518" spans="2:16" hidden="1" x14ac:dyDescent="0.25">
      <c r="B518" s="113" t="str">
        <f ca="1">Supporto!F416</f>
        <v>IfcFlowController</v>
      </c>
      <c r="C518" s="148" t="str">
        <f ca="1">Supporto!H416</f>
        <v>ElementoDatiAnagrafici</v>
      </c>
      <c r="D518" s="148" t="str">
        <f ca="1">Supporto!K416</f>
        <v>Produttore</v>
      </c>
      <c r="E518" s="125"/>
      <c r="F518" s="162"/>
      <c r="G518" s="111"/>
      <c r="H518" s="522"/>
      <c r="I518" s="109"/>
      <c r="J518" s="109"/>
      <c r="K518" s="109"/>
      <c r="L518" s="109"/>
      <c r="M518" s="109"/>
      <c r="N518" s="109"/>
      <c r="O518" s="109"/>
      <c r="P518" s="109"/>
    </row>
    <row r="519" spans="2:16" hidden="1" x14ac:dyDescent="0.25">
      <c r="B519" s="113" t="str">
        <f ca="1">Supporto!F417</f>
        <v>IfcFlowController</v>
      </c>
      <c r="C519" s="148" t="str">
        <f ca="1">Supporto!H417</f>
        <v>ElementoCodifica</v>
      </c>
      <c r="D519" s="148" t="str">
        <f ca="1">Supporto!K417</f>
        <v>ClasseElementoTecnico</v>
      </c>
      <c r="E519" s="125"/>
      <c r="F519" s="162"/>
      <c r="G519" s="111"/>
      <c r="H519" s="522"/>
      <c r="I519" s="109"/>
      <c r="J519" s="109"/>
      <c r="K519" s="109"/>
      <c r="L519" s="109"/>
      <c r="M519" s="109"/>
      <c r="N519" s="109"/>
      <c r="O519" s="109"/>
      <c r="P519" s="109"/>
    </row>
    <row r="520" spans="2:16" hidden="1" x14ac:dyDescent="0.25">
      <c r="B520" s="113" t="str">
        <f ca="1">Supporto!F418</f>
        <v>IfcFlowController</v>
      </c>
      <c r="C520" s="148" t="str">
        <f ca="1">Supporto!H418</f>
        <v>ElementoFase</v>
      </c>
      <c r="D520" s="148" t="str">
        <f ca="1">Supporto!K418</f>
        <v>Stato</v>
      </c>
      <c r="E520" s="125"/>
      <c r="F520" s="162"/>
      <c r="G520" s="111"/>
      <c r="H520" s="110"/>
      <c r="I520" s="109"/>
      <c r="J520" s="109"/>
      <c r="K520" s="109"/>
      <c r="L520" s="109"/>
      <c r="M520" s="109"/>
      <c r="N520" s="109"/>
      <c r="O520" s="109"/>
      <c r="P520" s="109"/>
    </row>
    <row r="521" spans="2:16" hidden="1" x14ac:dyDescent="0.25">
      <c r="B521" s="113" t="str">
        <f ca="1">Supporto!F419</f>
        <v>IfcFlowController</v>
      </c>
      <c r="C521" s="148" t="str">
        <f ca="1">Supporto!H419</f>
        <v>ElementoDocumenti</v>
      </c>
      <c r="D521" s="148" t="str">
        <f ca="1">Supporto!K419</f>
        <v>MUM</v>
      </c>
      <c r="E521" s="125"/>
      <c r="F521" s="162"/>
      <c r="G521" s="111"/>
      <c r="H521" s="522"/>
      <c r="I521" s="109"/>
      <c r="J521" s="109"/>
      <c r="K521" s="109"/>
      <c r="L521" s="109"/>
      <c r="M521" s="109"/>
      <c r="N521" s="109"/>
      <c r="O521" s="109"/>
      <c r="P521" s="109"/>
    </row>
    <row r="522" spans="2:16" hidden="1" x14ac:dyDescent="0.25">
      <c r="B522" s="113" t="str">
        <f ca="1">Supporto!F420</f>
        <v>IfcFlowController</v>
      </c>
      <c r="C522" s="148" t="str">
        <f ca="1">Supporto!H420</f>
        <v>ElementoDocumenti</v>
      </c>
      <c r="D522" s="148" t="str">
        <f ca="1">Supporto!K420</f>
        <v>SchedaTecnica</v>
      </c>
      <c r="E522" s="125"/>
      <c r="F522" s="162"/>
      <c r="G522" s="111"/>
      <c r="H522" s="522"/>
      <c r="I522" s="109"/>
      <c r="J522" s="109"/>
      <c r="K522" s="109"/>
      <c r="L522" s="109"/>
      <c r="M522" s="109"/>
      <c r="N522" s="109"/>
      <c r="O522" s="109"/>
      <c r="P522" s="109"/>
    </row>
    <row r="523" spans="2:16" hidden="1" x14ac:dyDescent="0.25">
      <c r="B523" s="113" t="str">
        <f ca="1">Supporto!F421</f>
        <v>IfcFlowController</v>
      </c>
      <c r="C523" s="148" t="str">
        <f ca="1">Supporto!H421</f>
        <v>ElementoDocumenti</v>
      </c>
      <c r="D523" s="148" t="str">
        <f ca="1">Supporto!K421</f>
        <v>Website</v>
      </c>
      <c r="E523" s="125"/>
      <c r="F523" s="162"/>
      <c r="G523" s="111"/>
      <c r="H523" s="522"/>
      <c r="I523" s="109"/>
      <c r="J523" s="109"/>
      <c r="K523" s="109"/>
      <c r="L523" s="109"/>
      <c r="M523" s="109"/>
      <c r="N523" s="109"/>
      <c r="O523" s="109"/>
      <c r="P523" s="109"/>
    </row>
    <row r="524" spans="2:16" hidden="1" x14ac:dyDescent="0.25">
      <c r="B524" s="113" t="str">
        <f ca="1">Supporto!F422</f>
        <v>IfcFlowController</v>
      </c>
      <c r="C524" s="148" t="str">
        <f ca="1">Supporto!H422</f>
        <v>ElementoDocumenti</v>
      </c>
      <c r="D524" s="148" t="str">
        <f ca="1">Supporto!K422</f>
        <v>DB</v>
      </c>
      <c r="E524" s="125"/>
      <c r="F524" s="162"/>
      <c r="G524" s="111"/>
      <c r="H524" s="522"/>
      <c r="I524" s="109"/>
      <c r="J524" s="109"/>
      <c r="K524" s="109"/>
      <c r="L524" s="109"/>
      <c r="M524" s="109"/>
      <c r="N524" s="109"/>
      <c r="O524" s="109"/>
      <c r="P524" s="109"/>
    </row>
    <row r="525" spans="2:16" hidden="1" x14ac:dyDescent="0.25">
      <c r="B525" s="113" t="str">
        <f ca="1">Supporto!F423</f>
        <v>IfcFlowController</v>
      </c>
      <c r="C525" s="148" t="str">
        <f ca="1">Supporto!H423</f>
        <v>ElementoDocumenti</v>
      </c>
      <c r="D525" s="148" t="str">
        <f ca="1">Supporto!K423</f>
        <v>CertProd</v>
      </c>
      <c r="E525" s="125"/>
      <c r="F525" s="162"/>
      <c r="G525" s="111"/>
      <c r="H525" s="522"/>
      <c r="I525" s="109"/>
      <c r="J525" s="109"/>
      <c r="K525" s="109"/>
      <c r="L525" s="109"/>
      <c r="M525" s="109"/>
      <c r="N525" s="109"/>
      <c r="O525" s="109"/>
      <c r="P525" s="109"/>
    </row>
    <row r="526" spans="2:16" hidden="1" x14ac:dyDescent="0.25">
      <c r="B526" s="113" t="str">
        <f ca="1">Supporto!F424</f>
        <v>IfcFlowController</v>
      </c>
      <c r="C526" s="148" t="str">
        <f ca="1">Supporto!H424</f>
        <v>ElementoDocumenti</v>
      </c>
      <c r="D526" s="148" t="str">
        <f ca="1">Supporto!K424</f>
        <v>SertSupl</v>
      </c>
      <c r="E526" s="125"/>
      <c r="F526" s="162"/>
      <c r="G526" s="111"/>
      <c r="H526" s="522"/>
      <c r="I526" s="109"/>
      <c r="J526" s="109"/>
      <c r="K526" s="109"/>
      <c r="L526" s="109"/>
      <c r="M526" s="109"/>
      <c r="N526" s="109"/>
      <c r="O526" s="109"/>
      <c r="P526" s="109"/>
    </row>
    <row r="527" spans="2:16" hidden="1" x14ac:dyDescent="0.25">
      <c r="B527" s="113" t="str">
        <f ca="1">Supporto!F425</f>
        <v>IfcFlowController</v>
      </c>
      <c r="C527" s="148" t="str">
        <f ca="1">Supporto!H425</f>
        <v>ElementoDocumenti</v>
      </c>
      <c r="D527" s="148" t="str">
        <f ca="1">Supporto!K425</f>
        <v>CertOmo</v>
      </c>
      <c r="E527" s="125"/>
      <c r="F527" s="162"/>
      <c r="G527" s="111"/>
      <c r="H527" s="522"/>
      <c r="I527" s="109"/>
      <c r="J527" s="109"/>
      <c r="K527" s="109"/>
      <c r="L527" s="109"/>
      <c r="M527" s="109"/>
      <c r="N527" s="109"/>
      <c r="O527" s="109"/>
      <c r="P527" s="109"/>
    </row>
    <row r="528" spans="2:16" hidden="1" x14ac:dyDescent="0.25">
      <c r="B528" s="113" t="str">
        <f ca="1">Supporto!F426</f>
        <v>IfcFlowController</v>
      </c>
      <c r="C528" s="148" t="str">
        <f ca="1">Supporto!H426</f>
        <v>ElementoDocumenti</v>
      </c>
      <c r="D528" s="148" t="str">
        <f ca="1">Supporto!K426</f>
        <v>SchedaMontaggio</v>
      </c>
      <c r="E528" s="125"/>
      <c r="F528" s="162"/>
      <c r="G528" s="111"/>
      <c r="H528" s="522"/>
      <c r="I528" s="109"/>
      <c r="J528" s="109"/>
      <c r="K528" s="109"/>
      <c r="L528" s="109"/>
      <c r="M528" s="109"/>
      <c r="N528" s="109"/>
      <c r="O528" s="109"/>
      <c r="P528" s="109"/>
    </row>
    <row r="529" spans="2:16" hidden="1" x14ac:dyDescent="0.25">
      <c r="B529" s="113" t="str">
        <f ca="1">Supporto!F427</f>
        <v>IfcFlowController</v>
      </c>
      <c r="C529" s="148" t="str">
        <f ca="1">Supporto!H427</f>
        <v>ElementoDocumenti</v>
      </c>
      <c r="D529" s="148" t="str">
        <f ca="1">Supporto!K427</f>
        <v>Installazione</v>
      </c>
      <c r="E529" s="125"/>
      <c r="F529" s="162"/>
      <c r="G529" s="111"/>
      <c r="H529" s="522"/>
      <c r="I529" s="109"/>
      <c r="J529" s="109"/>
      <c r="K529" s="109"/>
      <c r="L529" s="109"/>
      <c r="M529" s="109"/>
      <c r="N529" s="109"/>
      <c r="O529" s="109"/>
      <c r="P529" s="109"/>
    </row>
    <row r="530" spans="2:16" hidden="1" x14ac:dyDescent="0.25">
      <c r="B530" s="113" t="str">
        <f ca="1">Supporto!F428</f>
        <v>IfcFlowController</v>
      </c>
      <c r="C530" s="148" t="str">
        <f ca="1">Supporto!H428</f>
        <v>ElementoDocumenti</v>
      </c>
      <c r="D530" s="148" t="str">
        <f ca="1">Supporto!K428</f>
        <v>MatSupp</v>
      </c>
      <c r="E530" s="125"/>
      <c r="F530" s="162"/>
      <c r="G530" s="111"/>
      <c r="H530" s="522"/>
      <c r="I530" s="109"/>
      <c r="J530" s="109"/>
      <c r="K530" s="109"/>
      <c r="L530" s="109"/>
      <c r="M530" s="109"/>
      <c r="N530" s="109"/>
      <c r="O530" s="109"/>
      <c r="P530" s="109"/>
    </row>
    <row r="531" spans="2:16" hidden="1" x14ac:dyDescent="0.25">
      <c r="B531" s="113" t="str">
        <f ca="1">Supporto!F429</f>
        <v>IfcFlowController</v>
      </c>
      <c r="C531" s="148" t="str">
        <f ca="1">Supporto!H429</f>
        <v>ElementoDocumenti</v>
      </c>
      <c r="D531" s="148" t="str">
        <f ca="1">Supporto!K429</f>
        <v>Collaudo</v>
      </c>
      <c r="E531" s="125"/>
      <c r="F531" s="162"/>
      <c r="G531" s="111"/>
      <c r="H531" s="522"/>
      <c r="I531" s="109"/>
      <c r="J531" s="109"/>
      <c r="K531" s="109"/>
      <c r="L531" s="109"/>
      <c r="M531" s="109"/>
      <c r="N531" s="109"/>
      <c r="O531" s="109"/>
      <c r="P531" s="109"/>
    </row>
    <row r="532" spans="2:16" hidden="1" x14ac:dyDescent="0.25">
      <c r="B532" s="115" t="str">
        <f ca="1">Supporto!F430</f>
        <v>IfcFlowController</v>
      </c>
      <c r="C532" s="149" t="str">
        <f ca="1">Supporto!H430</f>
        <v>ElementoDocumenti</v>
      </c>
      <c r="D532" s="149" t="str">
        <f ca="1">Supporto!K430</f>
        <v>Conformità</v>
      </c>
      <c r="E532" s="124"/>
      <c r="F532" s="163"/>
      <c r="G532" s="119"/>
      <c r="H532" s="525"/>
      <c r="I532" s="116"/>
      <c r="J532" s="116"/>
      <c r="K532" s="116"/>
      <c r="L532" s="116"/>
      <c r="M532" s="116"/>
      <c r="N532" s="116"/>
      <c r="O532" s="116"/>
      <c r="P532" s="116"/>
    </row>
    <row r="533" spans="2:16" hidden="1" x14ac:dyDescent="0.25">
      <c r="B533" s="113" t="str">
        <f ca="1">Supporto!F431</f>
        <v>IfcFlowFitting</v>
      </c>
      <c r="C533" s="148" t="str">
        <f ca="1">Supporto!H431</f>
        <v>ElementoDatiAnagrafici</v>
      </c>
      <c r="D533" s="148" t="str">
        <f ca="1">Supporto!K431</f>
        <v>Numero_di_serie</v>
      </c>
      <c r="E533" s="125"/>
      <c r="F533" s="162"/>
      <c r="G533" s="111"/>
      <c r="H533" s="522"/>
      <c r="I533" s="109"/>
      <c r="J533" s="109"/>
      <c r="K533" s="109"/>
      <c r="L533" s="109"/>
      <c r="M533" s="109"/>
      <c r="N533" s="109"/>
      <c r="O533" s="109"/>
      <c r="P533" s="109"/>
    </row>
    <row r="534" spans="2:16" hidden="1" x14ac:dyDescent="0.25">
      <c r="B534" s="113" t="str">
        <f ca="1">Supporto!F432</f>
        <v>IfcFlowFitting</v>
      </c>
      <c r="C534" s="148" t="str">
        <f ca="1">Supporto!H432</f>
        <v>ElementoDatiAnagrafici</v>
      </c>
      <c r="D534" s="148" t="str">
        <f ca="1">Supporto!K432</f>
        <v>Fornitore</v>
      </c>
      <c r="E534" s="125"/>
      <c r="F534" s="162"/>
      <c r="G534" s="111" t="s">
        <v>779</v>
      </c>
      <c r="H534" s="522"/>
      <c r="I534" s="109"/>
      <c r="J534" s="109"/>
      <c r="K534" s="109"/>
      <c r="L534" s="109"/>
      <c r="M534" s="109"/>
      <c r="N534" s="109"/>
      <c r="O534" s="109"/>
      <c r="P534" s="109"/>
    </row>
    <row r="535" spans="2:16" hidden="1" x14ac:dyDescent="0.25">
      <c r="B535" s="113" t="str">
        <f ca="1">Supporto!F433</f>
        <v>IfcFlowFitting</v>
      </c>
      <c r="C535" s="148" t="str">
        <f ca="1">Supporto!H433</f>
        <v>ElementoDatiAnagrafici</v>
      </c>
      <c r="D535" s="148" t="str">
        <f ca="1">Supporto!K433</f>
        <v>Installatore</v>
      </c>
      <c r="E535" s="125"/>
      <c r="F535" s="162"/>
      <c r="G535" s="111" t="s">
        <v>779</v>
      </c>
      <c r="H535" s="522"/>
      <c r="I535" s="109"/>
      <c r="J535" s="109"/>
      <c r="K535" s="109"/>
      <c r="L535" s="109"/>
      <c r="M535" s="109"/>
      <c r="N535" s="109"/>
      <c r="O535" s="109"/>
      <c r="P535" s="109"/>
    </row>
    <row r="536" spans="2:16" hidden="1" x14ac:dyDescent="0.25">
      <c r="B536" s="113" t="str">
        <f ca="1">Supporto!F434</f>
        <v>IfcFlowFitting</v>
      </c>
      <c r="C536" s="148" t="str">
        <f ca="1">Supporto!H434</f>
        <v>ElementoDatiAnagrafici</v>
      </c>
      <c r="D536" s="148" t="str">
        <f ca="1">Supporto!K434</f>
        <v>Descrizione</v>
      </c>
      <c r="E536" s="125"/>
      <c r="F536" s="162"/>
      <c r="G536" s="111"/>
      <c r="H536" s="522"/>
      <c r="I536" s="109"/>
      <c r="J536" s="109"/>
      <c r="K536" s="109"/>
      <c r="L536" s="109"/>
      <c r="M536" s="109"/>
      <c r="N536" s="109"/>
      <c r="O536" s="109"/>
      <c r="P536" s="109"/>
    </row>
    <row r="537" spans="2:16" hidden="1" x14ac:dyDescent="0.25">
      <c r="B537" s="113" t="str">
        <f ca="1">Supporto!F435</f>
        <v>IfcFlowFitting</v>
      </c>
      <c r="C537" s="148" t="str">
        <f ca="1">Supporto!H435</f>
        <v>ElementoDatiAnagrafici</v>
      </c>
      <c r="D537" s="148" t="str">
        <f ca="1">Supporto!K435</f>
        <v>Modello</v>
      </c>
      <c r="E537" s="125"/>
      <c r="F537" s="162"/>
      <c r="G537" s="111"/>
      <c r="H537" s="522"/>
      <c r="I537" s="109"/>
      <c r="J537" s="109"/>
      <c r="K537" s="109"/>
      <c r="L537" s="109"/>
      <c r="M537" s="109"/>
      <c r="N537" s="109"/>
      <c r="O537" s="109"/>
      <c r="P537" s="109"/>
    </row>
    <row r="538" spans="2:16" hidden="1" x14ac:dyDescent="0.25">
      <c r="B538" s="113" t="str">
        <f ca="1">Supporto!F436</f>
        <v>IfcFlowFitting</v>
      </c>
      <c r="C538" s="148" t="str">
        <f ca="1">Supporto!H436</f>
        <v>ElementoDatiAnagrafici</v>
      </c>
      <c r="D538" s="148" t="str">
        <f ca="1">Supporto!K436</f>
        <v>Produttore</v>
      </c>
      <c r="E538" s="125"/>
      <c r="F538" s="162"/>
      <c r="G538" s="111"/>
      <c r="H538" s="522"/>
      <c r="I538" s="109"/>
      <c r="J538" s="109"/>
      <c r="K538" s="109"/>
      <c r="L538" s="109"/>
      <c r="M538" s="109"/>
      <c r="N538" s="109"/>
      <c r="O538" s="109"/>
      <c r="P538" s="109"/>
    </row>
    <row r="539" spans="2:16" hidden="1" x14ac:dyDescent="0.25">
      <c r="B539" s="113" t="str">
        <f ca="1">Supporto!F437</f>
        <v>IfcFlowFitting</v>
      </c>
      <c r="C539" s="148" t="str">
        <f ca="1">Supporto!H437</f>
        <v>ElementoCodifica</v>
      </c>
      <c r="D539" s="148" t="str">
        <f ca="1">Supporto!K437</f>
        <v>ClasseElementoTecnico</v>
      </c>
      <c r="E539" s="125"/>
      <c r="F539" s="162"/>
      <c r="G539" s="111"/>
      <c r="H539" s="522"/>
      <c r="I539" s="109"/>
      <c r="J539" s="109"/>
      <c r="K539" s="109"/>
      <c r="L539" s="109"/>
      <c r="M539" s="109"/>
      <c r="N539" s="109"/>
      <c r="O539" s="109"/>
      <c r="P539" s="109"/>
    </row>
    <row r="540" spans="2:16" hidden="1" x14ac:dyDescent="0.25">
      <c r="B540" s="113" t="str">
        <f ca="1">Supporto!F438</f>
        <v>IfcFlowFitting</v>
      </c>
      <c r="C540" s="148" t="str">
        <f ca="1">Supporto!H438</f>
        <v>ElementoFase</v>
      </c>
      <c r="D540" s="148" t="str">
        <f ca="1">Supporto!K438</f>
        <v>Stato</v>
      </c>
      <c r="E540" s="125"/>
      <c r="F540" s="162"/>
      <c r="G540" s="111" t="s">
        <v>779</v>
      </c>
      <c r="H540" s="110"/>
      <c r="I540" s="109"/>
      <c r="J540" s="109"/>
      <c r="K540" s="109"/>
      <c r="L540" s="109"/>
      <c r="M540" s="109"/>
      <c r="N540" s="109"/>
      <c r="O540" s="109"/>
      <c r="P540" s="109"/>
    </row>
    <row r="541" spans="2:16" hidden="1" x14ac:dyDescent="0.25">
      <c r="B541" s="113" t="str">
        <f ca="1">Supporto!F439</f>
        <v>IfcFlowFitting</v>
      </c>
      <c r="C541" s="148" t="str">
        <f ca="1">Supporto!H439</f>
        <v>ElementoDocumenti</v>
      </c>
      <c r="D541" s="148" t="str">
        <f ca="1">Supporto!K439</f>
        <v>MUM</v>
      </c>
      <c r="E541" s="125"/>
      <c r="F541" s="162"/>
      <c r="G541" s="111"/>
      <c r="H541" s="522"/>
      <c r="I541" s="109"/>
      <c r="J541" s="109"/>
      <c r="K541" s="109"/>
      <c r="L541" s="109"/>
      <c r="M541" s="109"/>
      <c r="N541" s="109"/>
      <c r="O541" s="109"/>
      <c r="P541" s="109"/>
    </row>
    <row r="542" spans="2:16" hidden="1" x14ac:dyDescent="0.25">
      <c r="B542" s="113" t="str">
        <f ca="1">Supporto!F440</f>
        <v>IfcFlowFitting</v>
      </c>
      <c r="C542" s="148" t="str">
        <f ca="1">Supporto!H440</f>
        <v>ElementoDocumenti</v>
      </c>
      <c r="D542" s="148" t="str">
        <f ca="1">Supporto!K440</f>
        <v>SchedaTecnica</v>
      </c>
      <c r="E542" s="125"/>
      <c r="F542" s="162"/>
      <c r="G542" s="111"/>
      <c r="H542" s="522"/>
      <c r="I542" s="109"/>
      <c r="J542" s="109"/>
      <c r="K542" s="109"/>
      <c r="L542" s="109"/>
      <c r="M542" s="109"/>
      <c r="N542" s="109"/>
      <c r="O542" s="109"/>
      <c r="P542" s="109"/>
    </row>
    <row r="543" spans="2:16" hidden="1" x14ac:dyDescent="0.25">
      <c r="B543" s="113" t="str">
        <f ca="1">Supporto!F441</f>
        <v>IfcFlowFitting</v>
      </c>
      <c r="C543" s="148" t="str">
        <f ca="1">Supporto!H441</f>
        <v>ElementoDocumenti</v>
      </c>
      <c r="D543" s="148" t="str">
        <f ca="1">Supporto!K441</f>
        <v>Website</v>
      </c>
      <c r="E543" s="125"/>
      <c r="F543" s="162"/>
      <c r="G543" s="111"/>
      <c r="H543" s="522"/>
      <c r="I543" s="109"/>
      <c r="J543" s="109"/>
      <c r="K543" s="109"/>
      <c r="L543" s="109"/>
      <c r="M543" s="109"/>
      <c r="N543" s="109"/>
      <c r="O543" s="109"/>
      <c r="P543" s="109"/>
    </row>
    <row r="544" spans="2:16" hidden="1" x14ac:dyDescent="0.25">
      <c r="B544" s="113" t="str">
        <f ca="1">Supporto!F442</f>
        <v>IfcFlowFitting</v>
      </c>
      <c r="C544" s="148" t="str">
        <f ca="1">Supporto!H442</f>
        <v>ElementoDocumenti</v>
      </c>
      <c r="D544" s="148" t="str">
        <f ca="1">Supporto!K442</f>
        <v>DB</v>
      </c>
      <c r="E544" s="125"/>
      <c r="F544" s="162"/>
      <c r="G544" s="111"/>
      <c r="H544" s="522"/>
      <c r="I544" s="109"/>
      <c r="J544" s="109"/>
      <c r="K544" s="109"/>
      <c r="L544" s="109"/>
      <c r="M544" s="109"/>
      <c r="N544" s="109"/>
      <c r="O544" s="109"/>
      <c r="P544" s="109"/>
    </row>
    <row r="545" spans="2:16" hidden="1" x14ac:dyDescent="0.25">
      <c r="B545" s="113" t="str">
        <f ca="1">Supporto!F443</f>
        <v>IfcFlowFitting</v>
      </c>
      <c r="C545" s="148" t="str">
        <f ca="1">Supporto!H443</f>
        <v>ElementoDocumenti</v>
      </c>
      <c r="D545" s="148" t="str">
        <f ca="1">Supporto!K443</f>
        <v>CertProd</v>
      </c>
      <c r="E545" s="125"/>
      <c r="F545" s="162"/>
      <c r="G545" s="111"/>
      <c r="H545" s="522"/>
      <c r="I545" s="109"/>
      <c r="J545" s="109"/>
      <c r="K545" s="109"/>
      <c r="L545" s="109"/>
      <c r="M545" s="109"/>
      <c r="N545" s="109"/>
      <c r="O545" s="109"/>
      <c r="P545" s="109"/>
    </row>
    <row r="546" spans="2:16" hidden="1" x14ac:dyDescent="0.25">
      <c r="B546" s="113" t="str">
        <f ca="1">Supporto!F444</f>
        <v>IfcFlowFitting</v>
      </c>
      <c r="C546" s="148" t="str">
        <f ca="1">Supporto!H444</f>
        <v>ElementoDocumenti</v>
      </c>
      <c r="D546" s="148" t="str">
        <f ca="1">Supporto!K444</f>
        <v>SertSupl</v>
      </c>
      <c r="E546" s="125"/>
      <c r="F546" s="162"/>
      <c r="G546" s="111"/>
      <c r="H546" s="522"/>
      <c r="I546" s="109"/>
      <c r="J546" s="109"/>
      <c r="K546" s="109"/>
      <c r="L546" s="109"/>
      <c r="M546" s="109"/>
      <c r="N546" s="109"/>
      <c r="O546" s="109"/>
      <c r="P546" s="109"/>
    </row>
    <row r="547" spans="2:16" hidden="1" x14ac:dyDescent="0.25">
      <c r="B547" s="113" t="str">
        <f ca="1">Supporto!F445</f>
        <v>IfcFlowFitting</v>
      </c>
      <c r="C547" s="148" t="str">
        <f ca="1">Supporto!H445</f>
        <v>ElementoDocumenti</v>
      </c>
      <c r="D547" s="148" t="str">
        <f ca="1">Supporto!K445</f>
        <v>CertOmo</v>
      </c>
      <c r="E547" s="125"/>
      <c r="F547" s="162"/>
      <c r="G547" s="111"/>
      <c r="H547" s="522"/>
      <c r="I547" s="109"/>
      <c r="J547" s="109"/>
      <c r="K547" s="109"/>
      <c r="L547" s="109"/>
      <c r="M547" s="109"/>
      <c r="N547" s="109"/>
      <c r="O547" s="109"/>
      <c r="P547" s="109"/>
    </row>
    <row r="548" spans="2:16" hidden="1" x14ac:dyDescent="0.25">
      <c r="B548" s="113" t="str">
        <f ca="1">Supporto!F446</f>
        <v>IfcFlowFitting</v>
      </c>
      <c r="C548" s="148" t="str">
        <f ca="1">Supporto!H446</f>
        <v>ElementoDocumenti</v>
      </c>
      <c r="D548" s="148" t="str">
        <f ca="1">Supporto!K446</f>
        <v>SchedaMontaggio</v>
      </c>
      <c r="E548" s="125"/>
      <c r="F548" s="162"/>
      <c r="G548" s="111"/>
      <c r="H548" s="522"/>
      <c r="I548" s="109"/>
      <c r="J548" s="109"/>
      <c r="K548" s="109"/>
      <c r="L548" s="109"/>
      <c r="M548" s="109"/>
      <c r="N548" s="109"/>
      <c r="O548" s="109"/>
      <c r="P548" s="109"/>
    </row>
    <row r="549" spans="2:16" hidden="1" x14ac:dyDescent="0.25">
      <c r="B549" s="113" t="str">
        <f ca="1">Supporto!F447</f>
        <v>IfcFlowFitting</v>
      </c>
      <c r="C549" s="148" t="str">
        <f ca="1">Supporto!H447</f>
        <v>ElementoDocumenti</v>
      </c>
      <c r="D549" s="148" t="str">
        <f ca="1">Supporto!K447</f>
        <v>Installazione</v>
      </c>
      <c r="E549" s="125"/>
      <c r="F549" s="162"/>
      <c r="G549" s="111"/>
      <c r="H549" s="522"/>
      <c r="I549" s="109"/>
      <c r="J549" s="109"/>
      <c r="K549" s="109"/>
      <c r="L549" s="109"/>
      <c r="M549" s="109"/>
      <c r="N549" s="109"/>
      <c r="O549" s="109"/>
      <c r="P549" s="109"/>
    </row>
    <row r="550" spans="2:16" hidden="1" x14ac:dyDescent="0.25">
      <c r="B550" s="113" t="str">
        <f ca="1">Supporto!F448</f>
        <v>IfcFlowFitting</v>
      </c>
      <c r="C550" s="148" t="str">
        <f ca="1">Supporto!H448</f>
        <v>ElementoDocumenti</v>
      </c>
      <c r="D550" s="148" t="str">
        <f ca="1">Supporto!K448</f>
        <v>MatSupp</v>
      </c>
      <c r="E550" s="125"/>
      <c r="F550" s="162"/>
      <c r="G550" s="111"/>
      <c r="H550" s="522"/>
      <c r="I550" s="109"/>
      <c r="J550" s="109"/>
      <c r="K550" s="109"/>
      <c r="L550" s="109"/>
      <c r="M550" s="109"/>
      <c r="N550" s="109"/>
      <c r="O550" s="109"/>
      <c r="P550" s="109"/>
    </row>
    <row r="551" spans="2:16" hidden="1" x14ac:dyDescent="0.25">
      <c r="B551" s="115" t="str">
        <f ca="1">Supporto!F449</f>
        <v>IfcFlowFitting</v>
      </c>
      <c r="C551" s="149" t="str">
        <f ca="1">Supporto!H449</f>
        <v>ElementoDocumenti</v>
      </c>
      <c r="D551" s="149" t="str">
        <f ca="1">Supporto!K449</f>
        <v>Conformità</v>
      </c>
      <c r="E551" s="124"/>
      <c r="F551" s="163"/>
      <c r="G551" s="119"/>
      <c r="H551" s="525"/>
      <c r="I551" s="116"/>
      <c r="J551" s="116"/>
      <c r="K551" s="116"/>
      <c r="L551" s="116"/>
      <c r="M551" s="116"/>
      <c r="N551" s="116"/>
      <c r="O551" s="116"/>
      <c r="P551" s="116"/>
    </row>
    <row r="552" spans="2:16" hidden="1" x14ac:dyDescent="0.25">
      <c r="B552" s="113" t="str">
        <f ca="1">Supporto!F450</f>
        <v>IfcFlowMovingDevice </v>
      </c>
      <c r="C552" s="148" t="str">
        <f ca="1">Supporto!H450</f>
        <v>ElementoDatiAnagrafici</v>
      </c>
      <c r="D552" s="148" t="str">
        <f ca="1">Supporto!K450</f>
        <v>Numero_di_serie</v>
      </c>
      <c r="E552" s="125"/>
      <c r="F552" s="162"/>
      <c r="G552" s="111"/>
      <c r="H552" s="522"/>
      <c r="I552" s="109"/>
      <c r="J552" s="109"/>
      <c r="K552" s="109"/>
      <c r="L552" s="109"/>
      <c r="M552" s="109"/>
      <c r="N552" s="109"/>
      <c r="O552" s="109"/>
      <c r="P552" s="109"/>
    </row>
    <row r="553" spans="2:16" hidden="1" x14ac:dyDescent="0.25">
      <c r="B553" s="113" t="str">
        <f ca="1">Supporto!F451</f>
        <v>IfcFlowMovingDevice </v>
      </c>
      <c r="C553" s="148" t="str">
        <f ca="1">Supporto!H451</f>
        <v>ElementoDatiAnagrafici</v>
      </c>
      <c r="D553" s="148" t="str">
        <f ca="1">Supporto!K451</f>
        <v>Fornitore</v>
      </c>
      <c r="E553" s="125"/>
      <c r="F553" s="162"/>
      <c r="G553" s="111" t="s">
        <v>779</v>
      </c>
      <c r="H553" s="522"/>
      <c r="I553" s="109"/>
      <c r="J553" s="109"/>
      <c r="K553" s="109"/>
      <c r="L553" s="109"/>
      <c r="M553" s="109"/>
      <c r="N553" s="109"/>
      <c r="O553" s="109"/>
      <c r="P553" s="109"/>
    </row>
    <row r="554" spans="2:16" hidden="1" x14ac:dyDescent="0.25">
      <c r="B554" s="113" t="str">
        <f ca="1">Supporto!F452</f>
        <v>IfcFlowMovingDevice </v>
      </c>
      <c r="C554" s="148" t="str">
        <f ca="1">Supporto!H452</f>
        <v>ElementoDatiAnagrafici</v>
      </c>
      <c r="D554" s="148" t="str">
        <f ca="1">Supporto!K452</f>
        <v>Installatore</v>
      </c>
      <c r="E554" s="125"/>
      <c r="F554" s="162"/>
      <c r="G554" s="111" t="s">
        <v>779</v>
      </c>
      <c r="H554" s="522"/>
      <c r="I554" s="109"/>
      <c r="J554" s="109"/>
      <c r="K554" s="109"/>
      <c r="L554" s="109"/>
      <c r="M554" s="109"/>
      <c r="N554" s="109"/>
      <c r="O554" s="109"/>
      <c r="P554" s="109"/>
    </row>
    <row r="555" spans="2:16" hidden="1" x14ac:dyDescent="0.25">
      <c r="B555" s="113" t="str">
        <f ca="1">Supporto!F453</f>
        <v>IfcFlowMovingDevice </v>
      </c>
      <c r="C555" s="148" t="str">
        <f ca="1">Supporto!H453</f>
        <v>ElementoDatiAnagrafici</v>
      </c>
      <c r="D555" s="148" t="str">
        <f ca="1">Supporto!K453</f>
        <v>Descrizione</v>
      </c>
      <c r="E555" s="125"/>
      <c r="F555" s="162"/>
      <c r="G555" s="111"/>
      <c r="H555" s="522"/>
      <c r="I555" s="109"/>
      <c r="J555" s="109"/>
      <c r="K555" s="109"/>
      <c r="L555" s="109"/>
      <c r="M555" s="109"/>
      <c r="N555" s="109"/>
      <c r="O555" s="109"/>
      <c r="P555" s="109"/>
    </row>
    <row r="556" spans="2:16" hidden="1" x14ac:dyDescent="0.25">
      <c r="B556" s="113" t="str">
        <f ca="1">Supporto!F454</f>
        <v>IfcFlowMovingDevice </v>
      </c>
      <c r="C556" s="148" t="str">
        <f ca="1">Supporto!H454</f>
        <v>ElementoDatiAnagrafici</v>
      </c>
      <c r="D556" s="148" t="str">
        <f ca="1">Supporto!K454</f>
        <v>Modello</v>
      </c>
      <c r="E556" s="125"/>
      <c r="F556" s="162"/>
      <c r="G556" s="111"/>
      <c r="H556" s="522"/>
      <c r="I556" s="109"/>
      <c r="J556" s="109"/>
      <c r="K556" s="109"/>
      <c r="L556" s="109"/>
      <c r="M556" s="109"/>
      <c r="N556" s="109"/>
      <c r="O556" s="109"/>
      <c r="P556" s="109"/>
    </row>
    <row r="557" spans="2:16" hidden="1" x14ac:dyDescent="0.25">
      <c r="B557" s="113" t="str">
        <f ca="1">Supporto!F455</f>
        <v>IfcFlowMovingDevice </v>
      </c>
      <c r="C557" s="148" t="str">
        <f ca="1">Supporto!H455</f>
        <v>ElementoDatiAnagrafici</v>
      </c>
      <c r="D557" s="148" t="str">
        <f ca="1">Supporto!K455</f>
        <v>Produttore</v>
      </c>
      <c r="E557" s="125"/>
      <c r="F557" s="162"/>
      <c r="G557" s="111"/>
      <c r="H557" s="522"/>
      <c r="I557" s="109"/>
      <c r="J557" s="109"/>
      <c r="K557" s="109"/>
      <c r="L557" s="109"/>
      <c r="M557" s="109"/>
      <c r="N557" s="109"/>
      <c r="O557" s="109"/>
      <c r="P557" s="109"/>
    </row>
    <row r="558" spans="2:16" hidden="1" x14ac:dyDescent="0.25">
      <c r="B558" s="113" t="str">
        <f ca="1">Supporto!F456</f>
        <v>IfcFlowMovingDevice </v>
      </c>
      <c r="C558" s="148" t="str">
        <f ca="1">Supporto!H456</f>
        <v>ElementoCodifica</v>
      </c>
      <c r="D558" s="148" t="str">
        <f ca="1">Supporto!K456</f>
        <v>ClasseElementoTecnico</v>
      </c>
      <c r="E558" s="125"/>
      <c r="F558" s="162"/>
      <c r="G558" s="111"/>
      <c r="H558" s="522"/>
      <c r="I558" s="109"/>
      <c r="J558" s="109"/>
      <c r="K558" s="109"/>
      <c r="L558" s="109"/>
      <c r="M558" s="109"/>
      <c r="N558" s="109"/>
      <c r="O558" s="109"/>
      <c r="P558" s="109"/>
    </row>
    <row r="559" spans="2:16" hidden="1" x14ac:dyDescent="0.25">
      <c r="B559" s="113" t="str">
        <f ca="1">Supporto!F457</f>
        <v>IfcFlowMovingDevice </v>
      </c>
      <c r="C559" s="148" t="str">
        <f ca="1">Supporto!H457</f>
        <v>ElementoFase</v>
      </c>
      <c r="D559" s="148" t="str">
        <f ca="1">Supporto!K457</f>
        <v>Stato</v>
      </c>
      <c r="E559" s="125"/>
      <c r="F559" s="162"/>
      <c r="G559" s="111" t="s">
        <v>779</v>
      </c>
      <c r="H559" s="110"/>
      <c r="I559" s="109"/>
      <c r="J559" s="109"/>
      <c r="K559" s="109"/>
      <c r="L559" s="109"/>
      <c r="M559" s="109"/>
      <c r="N559" s="109"/>
      <c r="O559" s="109"/>
      <c r="P559" s="109"/>
    </row>
    <row r="560" spans="2:16" hidden="1" x14ac:dyDescent="0.25">
      <c r="B560" s="113" t="str">
        <f ca="1">Supporto!F458</f>
        <v>IfcFlowMovingDevice </v>
      </c>
      <c r="C560" s="148" t="str">
        <f ca="1">Supporto!H458</f>
        <v>ElementoDocumenti</v>
      </c>
      <c r="D560" s="148" t="str">
        <f ca="1">Supporto!K458</f>
        <v>MUM</v>
      </c>
      <c r="E560" s="125"/>
      <c r="F560" s="162"/>
      <c r="G560" s="111"/>
      <c r="H560" s="522"/>
      <c r="I560" s="109"/>
      <c r="J560" s="109"/>
      <c r="K560" s="109"/>
      <c r="L560" s="109"/>
      <c r="M560" s="109"/>
      <c r="N560" s="109"/>
      <c r="O560" s="109"/>
      <c r="P560" s="109"/>
    </row>
    <row r="561" spans="2:16" hidden="1" x14ac:dyDescent="0.25">
      <c r="B561" s="113" t="str">
        <f ca="1">Supporto!F459</f>
        <v>IfcFlowMovingDevice </v>
      </c>
      <c r="C561" s="148" t="str">
        <f ca="1">Supporto!H459</f>
        <v>ElementoDocumenti</v>
      </c>
      <c r="D561" s="148" t="str">
        <f ca="1">Supporto!K459</f>
        <v>SchedaTecnica</v>
      </c>
      <c r="E561" s="125"/>
      <c r="F561" s="162"/>
      <c r="G561" s="111"/>
      <c r="H561" s="522"/>
      <c r="I561" s="109"/>
      <c r="J561" s="109"/>
      <c r="K561" s="109"/>
      <c r="L561" s="109"/>
      <c r="M561" s="109"/>
      <c r="N561" s="109"/>
      <c r="O561" s="109"/>
      <c r="P561" s="109"/>
    </row>
    <row r="562" spans="2:16" hidden="1" x14ac:dyDescent="0.25">
      <c r="B562" s="113" t="str">
        <f ca="1">Supporto!F460</f>
        <v>IfcFlowMovingDevice </v>
      </c>
      <c r="C562" s="148" t="str">
        <f ca="1">Supporto!H460</f>
        <v>ElementoDocumenti</v>
      </c>
      <c r="D562" s="148" t="str">
        <f ca="1">Supporto!K460</f>
        <v>Website</v>
      </c>
      <c r="E562" s="125"/>
      <c r="F562" s="162"/>
      <c r="G562" s="111"/>
      <c r="H562" s="522"/>
      <c r="I562" s="109"/>
      <c r="J562" s="109"/>
      <c r="K562" s="109"/>
      <c r="L562" s="109"/>
      <c r="M562" s="109"/>
      <c r="N562" s="109"/>
      <c r="O562" s="109"/>
      <c r="P562" s="109"/>
    </row>
    <row r="563" spans="2:16" hidden="1" x14ac:dyDescent="0.25">
      <c r="B563" s="113" t="str">
        <f ca="1">Supporto!F461</f>
        <v>IfcFlowMovingDevice </v>
      </c>
      <c r="C563" s="148" t="str">
        <f ca="1">Supporto!H461</f>
        <v>ElementoDocumenti</v>
      </c>
      <c r="D563" s="148" t="str">
        <f ca="1">Supporto!K461</f>
        <v>DB</v>
      </c>
      <c r="E563" s="125"/>
      <c r="F563" s="162"/>
      <c r="G563" s="111"/>
      <c r="H563" s="522"/>
      <c r="I563" s="109"/>
      <c r="J563" s="109"/>
      <c r="K563" s="109"/>
      <c r="L563" s="109"/>
      <c r="M563" s="109"/>
      <c r="N563" s="109"/>
      <c r="O563" s="109"/>
      <c r="P563" s="109"/>
    </row>
    <row r="564" spans="2:16" hidden="1" x14ac:dyDescent="0.25">
      <c r="B564" s="113" t="str">
        <f ca="1">Supporto!F462</f>
        <v>IfcFlowMovingDevice </v>
      </c>
      <c r="C564" s="148" t="str">
        <f ca="1">Supporto!H462</f>
        <v>ElementoDocumenti</v>
      </c>
      <c r="D564" s="148" t="str">
        <f ca="1">Supporto!K462</f>
        <v>CertProd</v>
      </c>
      <c r="E564" s="125"/>
      <c r="F564" s="162"/>
      <c r="G564" s="111"/>
      <c r="H564" s="522"/>
      <c r="I564" s="109"/>
      <c r="J564" s="109"/>
      <c r="K564" s="109"/>
      <c r="L564" s="109"/>
      <c r="M564" s="109"/>
      <c r="N564" s="109"/>
      <c r="O564" s="109"/>
      <c r="P564" s="109"/>
    </row>
    <row r="565" spans="2:16" hidden="1" x14ac:dyDescent="0.25">
      <c r="B565" s="113" t="str">
        <f ca="1">Supporto!F463</f>
        <v>IfcFlowMovingDevice </v>
      </c>
      <c r="C565" s="148" t="str">
        <f ca="1">Supporto!H463</f>
        <v>ElementoDocumenti</v>
      </c>
      <c r="D565" s="148" t="str">
        <f ca="1">Supporto!K463</f>
        <v>SertSupl</v>
      </c>
      <c r="E565" s="125"/>
      <c r="F565" s="162"/>
      <c r="G565" s="111"/>
      <c r="H565" s="522"/>
      <c r="I565" s="109"/>
      <c r="J565" s="109"/>
      <c r="K565" s="109"/>
      <c r="L565" s="109"/>
      <c r="M565" s="109"/>
      <c r="N565" s="109"/>
      <c r="O565" s="109"/>
      <c r="P565" s="109"/>
    </row>
    <row r="566" spans="2:16" hidden="1" x14ac:dyDescent="0.25">
      <c r="B566" s="113" t="str">
        <f ca="1">Supporto!F464</f>
        <v>IfcFlowMovingDevice </v>
      </c>
      <c r="C566" s="148" t="str">
        <f ca="1">Supporto!H464</f>
        <v>ElementoDocumenti</v>
      </c>
      <c r="D566" s="148" t="str">
        <f ca="1">Supporto!K464</f>
        <v>CertOmo</v>
      </c>
      <c r="E566" s="125"/>
      <c r="F566" s="162"/>
      <c r="G566" s="111"/>
      <c r="H566" s="522"/>
      <c r="I566" s="109"/>
      <c r="J566" s="109"/>
      <c r="K566" s="109"/>
      <c r="L566" s="109"/>
      <c r="M566" s="109"/>
      <c r="N566" s="109"/>
      <c r="O566" s="109"/>
      <c r="P566" s="109"/>
    </row>
    <row r="567" spans="2:16" hidden="1" x14ac:dyDescent="0.25">
      <c r="B567" s="113" t="str">
        <f ca="1">Supporto!F465</f>
        <v>IfcFlowMovingDevice </v>
      </c>
      <c r="C567" s="148" t="str">
        <f ca="1">Supporto!H465</f>
        <v>ElementoDocumenti</v>
      </c>
      <c r="D567" s="148" t="str">
        <f ca="1">Supporto!K465</f>
        <v>SchedaMontaggio</v>
      </c>
      <c r="E567" s="125"/>
      <c r="F567" s="162"/>
      <c r="G567" s="111"/>
      <c r="H567" s="522"/>
      <c r="I567" s="109"/>
      <c r="J567" s="109"/>
      <c r="K567" s="109"/>
      <c r="L567" s="109"/>
      <c r="M567" s="109"/>
      <c r="N567" s="109"/>
      <c r="O567" s="109"/>
      <c r="P567" s="109"/>
    </row>
    <row r="568" spans="2:16" hidden="1" x14ac:dyDescent="0.25">
      <c r="B568" s="113" t="str">
        <f ca="1">Supporto!F466</f>
        <v>IfcFlowMovingDevice </v>
      </c>
      <c r="C568" s="148" t="str">
        <f ca="1">Supporto!H466</f>
        <v>ElementoDocumenti</v>
      </c>
      <c r="D568" s="148" t="str">
        <f ca="1">Supporto!K466</f>
        <v>Installazione</v>
      </c>
      <c r="E568" s="125"/>
      <c r="F568" s="162"/>
      <c r="G568" s="111"/>
      <c r="H568" s="522"/>
      <c r="I568" s="109"/>
      <c r="J568" s="109"/>
      <c r="K568" s="109"/>
      <c r="L568" s="109"/>
      <c r="M568" s="109"/>
      <c r="N568" s="109"/>
      <c r="O568" s="109"/>
      <c r="P568" s="109"/>
    </row>
    <row r="569" spans="2:16" hidden="1" x14ac:dyDescent="0.25">
      <c r="B569" s="113" t="str">
        <f ca="1">Supporto!F467</f>
        <v>IfcFlowMovingDevice </v>
      </c>
      <c r="C569" s="148" t="str">
        <f ca="1">Supporto!H467</f>
        <v>ElementoDocumenti</v>
      </c>
      <c r="D569" s="148" t="str">
        <f ca="1">Supporto!K467</f>
        <v>MatSupp</v>
      </c>
      <c r="E569" s="125"/>
      <c r="F569" s="162"/>
      <c r="G569" s="111"/>
      <c r="H569" s="522"/>
      <c r="I569" s="109"/>
      <c r="J569" s="109"/>
      <c r="K569" s="109"/>
      <c r="L569" s="109"/>
      <c r="M569" s="109"/>
      <c r="N569" s="109"/>
      <c r="O569" s="109"/>
      <c r="P569" s="109"/>
    </row>
    <row r="570" spans="2:16" hidden="1" x14ac:dyDescent="0.25">
      <c r="B570" s="113" t="str">
        <f ca="1">Supporto!F468</f>
        <v>IfcFlowMovingDevice </v>
      </c>
      <c r="C570" s="148" t="str">
        <f ca="1">Supporto!H468</f>
        <v>ElementoDocumenti</v>
      </c>
      <c r="D570" s="148" t="str">
        <f ca="1">Supporto!K468</f>
        <v>Collaudo</v>
      </c>
      <c r="E570" s="125"/>
      <c r="F570" s="162"/>
      <c r="G570" s="111"/>
      <c r="H570" s="522"/>
      <c r="I570" s="109"/>
      <c r="J570" s="109"/>
      <c r="K570" s="109"/>
      <c r="L570" s="109"/>
      <c r="M570" s="109"/>
      <c r="N570" s="109"/>
      <c r="O570" s="109"/>
      <c r="P570" s="109"/>
    </row>
    <row r="571" spans="2:16" hidden="1" x14ac:dyDescent="0.25">
      <c r="B571" s="115" t="str">
        <f ca="1">Supporto!F469</f>
        <v>IfcFlowMovingDevice </v>
      </c>
      <c r="C571" s="149" t="str">
        <f ca="1">Supporto!H469</f>
        <v>ElementoDocumenti</v>
      </c>
      <c r="D571" s="149" t="str">
        <f ca="1">Supporto!K469</f>
        <v>Conformità</v>
      </c>
      <c r="E571" s="124"/>
      <c r="F571" s="163"/>
      <c r="G571" s="119" t="s">
        <v>779</v>
      </c>
      <c r="H571" s="525"/>
      <c r="I571" s="116"/>
      <c r="J571" s="116"/>
      <c r="K571" s="116"/>
      <c r="L571" s="116"/>
      <c r="M571" s="116"/>
      <c r="N571" s="116"/>
      <c r="O571" s="116"/>
      <c r="P571" s="116"/>
    </row>
    <row r="572" spans="2:16" hidden="1" x14ac:dyDescent="0.25">
      <c r="B572" s="113" t="str">
        <f ca="1">Supporto!F470</f>
        <v>IfcFlowSegment</v>
      </c>
      <c r="C572" s="148" t="str">
        <f ca="1">Supporto!H470</f>
        <v>ElementoDatiAnagrafici</v>
      </c>
      <c r="D572" s="148" t="str">
        <f ca="1">Supporto!K470</f>
        <v>Numero_di_serie</v>
      </c>
      <c r="E572" s="125"/>
      <c r="F572" s="162"/>
      <c r="G572" s="111" t="s">
        <v>779</v>
      </c>
      <c r="H572" s="522"/>
      <c r="I572" s="109"/>
      <c r="J572" s="109"/>
      <c r="K572" s="109"/>
      <c r="L572" s="109"/>
      <c r="M572" s="109"/>
      <c r="N572" s="109"/>
      <c r="O572" s="109"/>
      <c r="P572" s="109"/>
    </row>
    <row r="573" spans="2:16" hidden="1" x14ac:dyDescent="0.25">
      <c r="B573" s="113" t="str">
        <f ca="1">Supporto!F471</f>
        <v>IfcFlowSegment</v>
      </c>
      <c r="C573" s="148" t="str">
        <f ca="1">Supporto!H471</f>
        <v>ElementoDatiAnagrafici</v>
      </c>
      <c r="D573" s="148" t="str">
        <f ca="1">Supporto!K471</f>
        <v>Fornitore</v>
      </c>
      <c r="E573" s="125"/>
      <c r="F573" s="162"/>
      <c r="G573" s="111"/>
      <c r="H573" s="522"/>
      <c r="I573" s="109"/>
      <c r="J573" s="109"/>
      <c r="K573" s="109"/>
      <c r="L573" s="109"/>
      <c r="M573" s="109"/>
      <c r="N573" s="109"/>
      <c r="O573" s="109"/>
      <c r="P573" s="109"/>
    </row>
    <row r="574" spans="2:16" hidden="1" x14ac:dyDescent="0.25">
      <c r="B574" s="113" t="str">
        <f ca="1">Supporto!F472</f>
        <v>IfcFlowSegment</v>
      </c>
      <c r="C574" s="148" t="str">
        <f ca="1">Supporto!H472</f>
        <v>ElementoDatiAnagrafici</v>
      </c>
      <c r="D574" s="148" t="str">
        <f ca="1">Supporto!K472</f>
        <v>Installatore</v>
      </c>
      <c r="E574" s="125"/>
      <c r="F574" s="162"/>
      <c r="G574" s="111"/>
      <c r="H574" s="522"/>
      <c r="I574" s="109"/>
      <c r="J574" s="109"/>
      <c r="K574" s="109"/>
      <c r="L574" s="109"/>
      <c r="M574" s="109"/>
      <c r="N574" s="109"/>
      <c r="O574" s="109"/>
      <c r="P574" s="109"/>
    </row>
    <row r="575" spans="2:16" hidden="1" x14ac:dyDescent="0.25">
      <c r="B575" s="113" t="str">
        <f ca="1">Supporto!F473</f>
        <v>IfcFlowSegment</v>
      </c>
      <c r="C575" s="148" t="str">
        <f ca="1">Supporto!H473</f>
        <v>ElementoDatiAnagrafici</v>
      </c>
      <c r="D575" s="148" t="str">
        <f ca="1">Supporto!K473</f>
        <v>Descrizione</v>
      </c>
      <c r="E575" s="125"/>
      <c r="F575" s="162"/>
      <c r="G575" s="111"/>
      <c r="H575" s="522"/>
      <c r="I575" s="109"/>
      <c r="J575" s="109"/>
      <c r="K575" s="109"/>
      <c r="L575" s="109"/>
      <c r="M575" s="109"/>
      <c r="N575" s="109"/>
      <c r="O575" s="109"/>
      <c r="P575" s="109"/>
    </row>
    <row r="576" spans="2:16" hidden="1" x14ac:dyDescent="0.25">
      <c r="B576" s="113" t="str">
        <f ca="1">Supporto!F474</f>
        <v>IfcFlowSegment</v>
      </c>
      <c r="C576" s="148" t="str">
        <f ca="1">Supporto!H474</f>
        <v>ElementoDatiAnagrafici</v>
      </c>
      <c r="D576" s="148" t="str">
        <f ca="1">Supporto!K474</f>
        <v>Modello</v>
      </c>
      <c r="E576" s="125"/>
      <c r="F576" s="162"/>
      <c r="G576" s="111"/>
      <c r="H576" s="522"/>
      <c r="I576" s="109"/>
      <c r="J576" s="109"/>
      <c r="K576" s="109"/>
      <c r="L576" s="109"/>
      <c r="M576" s="109"/>
      <c r="N576" s="109"/>
      <c r="O576" s="109"/>
      <c r="P576" s="109"/>
    </row>
    <row r="577" spans="2:16" hidden="1" x14ac:dyDescent="0.25">
      <c r="B577" s="113" t="str">
        <f ca="1">Supporto!F475</f>
        <v>IfcFlowSegment</v>
      </c>
      <c r="C577" s="148" t="str">
        <f ca="1">Supporto!H475</f>
        <v>ElementoDatiAnagrafici</v>
      </c>
      <c r="D577" s="148" t="str">
        <f ca="1">Supporto!K475</f>
        <v>Produttore</v>
      </c>
      <c r="E577" s="125"/>
      <c r="F577" s="162"/>
      <c r="G577" s="111" t="s">
        <v>779</v>
      </c>
      <c r="H577" s="522"/>
      <c r="I577" s="109"/>
      <c r="J577" s="109"/>
      <c r="K577" s="109"/>
      <c r="L577" s="109"/>
      <c r="M577" s="109"/>
      <c r="N577" s="109"/>
      <c r="O577" s="109"/>
      <c r="P577" s="109"/>
    </row>
    <row r="578" spans="2:16" hidden="1" x14ac:dyDescent="0.25">
      <c r="B578" s="113" t="str">
        <f ca="1">Supporto!F476</f>
        <v>IfcFlowSegment</v>
      </c>
      <c r="C578" s="148" t="str">
        <f ca="1">Supporto!H476</f>
        <v>ElementoCodifica</v>
      </c>
      <c r="D578" s="148" t="str">
        <f ca="1">Supporto!K476</f>
        <v>ClasseElementoTecnico</v>
      </c>
      <c r="E578" s="125"/>
      <c r="F578" s="162"/>
      <c r="G578" s="111"/>
      <c r="H578" s="522"/>
      <c r="I578" s="109"/>
      <c r="J578" s="109"/>
      <c r="K578" s="109"/>
      <c r="L578" s="109"/>
      <c r="M578" s="109"/>
      <c r="N578" s="109"/>
      <c r="O578" s="109"/>
      <c r="P578" s="109"/>
    </row>
    <row r="579" spans="2:16" hidden="1" x14ac:dyDescent="0.25">
      <c r="B579" s="113" t="str">
        <f ca="1">Supporto!F477</f>
        <v>IfcFlowSegment</v>
      </c>
      <c r="C579" s="148" t="str">
        <f ca="1">Supporto!H477</f>
        <v>ElementoFase</v>
      </c>
      <c r="D579" s="148" t="str">
        <f ca="1">Supporto!K477</f>
        <v>Stato</v>
      </c>
      <c r="E579" s="125"/>
      <c r="F579" s="162"/>
      <c r="G579" s="111"/>
      <c r="H579" s="110"/>
      <c r="I579" s="109"/>
      <c r="J579" s="109"/>
      <c r="K579" s="109"/>
      <c r="L579" s="109"/>
      <c r="M579" s="109"/>
      <c r="N579" s="109"/>
      <c r="O579" s="109"/>
      <c r="P579" s="109"/>
    </row>
    <row r="580" spans="2:16" hidden="1" x14ac:dyDescent="0.25">
      <c r="B580" s="113" t="str">
        <f ca="1">Supporto!F478</f>
        <v>IfcFlowSegment</v>
      </c>
      <c r="C580" s="148" t="str">
        <f ca="1">Supporto!H478</f>
        <v>ElementoDocumenti</v>
      </c>
      <c r="D580" s="148" t="str">
        <f ca="1">Supporto!K478</f>
        <v>MUM</v>
      </c>
      <c r="E580" s="125"/>
      <c r="F580" s="162"/>
      <c r="G580" s="111"/>
      <c r="H580" s="522"/>
      <c r="I580" s="109"/>
      <c r="J580" s="109"/>
      <c r="K580" s="109"/>
      <c r="L580" s="109"/>
      <c r="M580" s="109"/>
      <c r="N580" s="109"/>
      <c r="O580" s="109"/>
      <c r="P580" s="109"/>
    </row>
    <row r="581" spans="2:16" hidden="1" x14ac:dyDescent="0.25">
      <c r="B581" s="113" t="str">
        <f ca="1">Supporto!F479</f>
        <v>IfcFlowSegment</v>
      </c>
      <c r="C581" s="148" t="str">
        <f ca="1">Supporto!H479</f>
        <v>ElementoDocumenti</v>
      </c>
      <c r="D581" s="148" t="str">
        <f ca="1">Supporto!K479</f>
        <v>SchedaTecnica</v>
      </c>
      <c r="E581" s="125"/>
      <c r="F581" s="162"/>
      <c r="G581" s="111"/>
      <c r="H581" s="522"/>
      <c r="I581" s="109"/>
      <c r="J581" s="109"/>
      <c r="K581" s="109"/>
      <c r="L581" s="109"/>
      <c r="M581" s="109"/>
      <c r="N581" s="109"/>
      <c r="O581" s="109"/>
      <c r="P581" s="109"/>
    </row>
    <row r="582" spans="2:16" hidden="1" x14ac:dyDescent="0.25">
      <c r="B582" s="113" t="str">
        <f ca="1">Supporto!F480</f>
        <v>IfcFlowSegment</v>
      </c>
      <c r="C582" s="148" t="str">
        <f ca="1">Supporto!H480</f>
        <v>ElementoDocumenti</v>
      </c>
      <c r="D582" s="148" t="str">
        <f ca="1">Supporto!K480</f>
        <v>Website</v>
      </c>
      <c r="E582" s="125"/>
      <c r="F582" s="162"/>
      <c r="G582" s="111"/>
      <c r="H582" s="522"/>
      <c r="I582" s="109"/>
      <c r="J582" s="109"/>
      <c r="K582" s="109"/>
      <c r="L582" s="109"/>
      <c r="M582" s="109"/>
      <c r="N582" s="109"/>
      <c r="O582" s="109"/>
      <c r="P582" s="109"/>
    </row>
    <row r="583" spans="2:16" hidden="1" x14ac:dyDescent="0.25">
      <c r="B583" s="113" t="str">
        <f ca="1">Supporto!F481</f>
        <v>IfcFlowSegment</v>
      </c>
      <c r="C583" s="148" t="str">
        <f ca="1">Supporto!H481</f>
        <v>ElementoDocumenti</v>
      </c>
      <c r="D583" s="148" t="str">
        <f ca="1">Supporto!K481</f>
        <v>DB</v>
      </c>
      <c r="E583" s="125"/>
      <c r="F583" s="162"/>
      <c r="G583" s="111"/>
      <c r="H583" s="522"/>
      <c r="I583" s="109"/>
      <c r="J583" s="109"/>
      <c r="K583" s="109"/>
      <c r="L583" s="109"/>
      <c r="M583" s="109"/>
      <c r="N583" s="109"/>
      <c r="O583" s="109"/>
      <c r="P583" s="109"/>
    </row>
    <row r="584" spans="2:16" hidden="1" x14ac:dyDescent="0.25">
      <c r="B584" s="113" t="str">
        <f ca="1">Supporto!F482</f>
        <v>IfcFlowSegment</v>
      </c>
      <c r="C584" s="148" t="str">
        <f ca="1">Supporto!H482</f>
        <v>ElementoDocumenti</v>
      </c>
      <c r="D584" s="148" t="str">
        <f ca="1">Supporto!K482</f>
        <v>CertProd</v>
      </c>
      <c r="E584" s="125"/>
      <c r="F584" s="162"/>
      <c r="G584" s="111"/>
      <c r="H584" s="522"/>
      <c r="I584" s="109"/>
      <c r="J584" s="109"/>
      <c r="K584" s="109"/>
      <c r="L584" s="109"/>
      <c r="M584" s="109"/>
      <c r="N584" s="109"/>
      <c r="O584" s="109"/>
      <c r="P584" s="109"/>
    </row>
    <row r="585" spans="2:16" hidden="1" x14ac:dyDescent="0.25">
      <c r="B585" s="113" t="str">
        <f ca="1">Supporto!F483</f>
        <v>IfcFlowSegment</v>
      </c>
      <c r="C585" s="148" t="str">
        <f ca="1">Supporto!H483</f>
        <v>ElementoDocumenti</v>
      </c>
      <c r="D585" s="148" t="str">
        <f ca="1">Supporto!K483</f>
        <v>SertSupl</v>
      </c>
      <c r="E585" s="125"/>
      <c r="F585" s="162"/>
      <c r="G585" s="111"/>
      <c r="H585" s="522"/>
      <c r="I585" s="109"/>
      <c r="J585" s="109"/>
      <c r="K585" s="109"/>
      <c r="L585" s="109"/>
      <c r="M585" s="109"/>
      <c r="N585" s="109"/>
      <c r="O585" s="109"/>
      <c r="P585" s="109"/>
    </row>
    <row r="586" spans="2:16" hidden="1" x14ac:dyDescent="0.25">
      <c r="B586" s="113" t="str">
        <f ca="1">Supporto!F484</f>
        <v>IfcFlowSegment</v>
      </c>
      <c r="C586" s="148" t="str">
        <f ca="1">Supporto!H484</f>
        <v>ElementoDocumenti</v>
      </c>
      <c r="D586" s="148" t="str">
        <f ca="1">Supporto!K484</f>
        <v>CertOmo</v>
      </c>
      <c r="E586" s="125"/>
      <c r="F586" s="162"/>
      <c r="G586" s="111"/>
      <c r="H586" s="522"/>
      <c r="I586" s="109"/>
      <c r="J586" s="109"/>
      <c r="K586" s="109"/>
      <c r="L586" s="109"/>
      <c r="M586" s="109"/>
      <c r="N586" s="109"/>
      <c r="O586" s="109"/>
      <c r="P586" s="109"/>
    </row>
    <row r="587" spans="2:16" hidden="1" x14ac:dyDescent="0.25">
      <c r="B587" s="113" t="str">
        <f ca="1">Supporto!F485</f>
        <v>IfcFlowSegment</v>
      </c>
      <c r="C587" s="148" t="str">
        <f ca="1">Supporto!H485</f>
        <v>ElementoDocumenti</v>
      </c>
      <c r="D587" s="148" t="str">
        <f ca="1">Supporto!K485</f>
        <v>SchedaMontaggio</v>
      </c>
      <c r="E587" s="125"/>
      <c r="F587" s="162"/>
      <c r="G587" s="111"/>
      <c r="H587" s="522"/>
      <c r="I587" s="109"/>
      <c r="J587" s="109"/>
      <c r="K587" s="109"/>
      <c r="L587" s="109"/>
      <c r="M587" s="109"/>
      <c r="N587" s="109"/>
      <c r="O587" s="109"/>
      <c r="P587" s="109"/>
    </row>
    <row r="588" spans="2:16" hidden="1" x14ac:dyDescent="0.25">
      <c r="B588" s="113" t="str">
        <f ca="1">Supporto!F486</f>
        <v>IfcFlowSegment</v>
      </c>
      <c r="C588" s="148" t="str">
        <f ca="1">Supporto!H486</f>
        <v>ElementoDocumenti</v>
      </c>
      <c r="D588" s="148" t="str">
        <f ca="1">Supporto!K486</f>
        <v>Installazione</v>
      </c>
      <c r="E588" s="125"/>
      <c r="F588" s="162"/>
      <c r="G588" s="111"/>
      <c r="H588" s="522"/>
      <c r="I588" s="109"/>
      <c r="J588" s="109"/>
      <c r="K588" s="109"/>
      <c r="L588" s="109"/>
      <c r="M588" s="109"/>
      <c r="N588" s="109"/>
      <c r="O588" s="109"/>
      <c r="P588" s="109"/>
    </row>
    <row r="589" spans="2:16" hidden="1" x14ac:dyDescent="0.25">
      <c r="B589" s="113" t="str">
        <f ca="1">Supporto!F487</f>
        <v>IfcFlowSegment</v>
      </c>
      <c r="C589" s="148" t="str">
        <f ca="1">Supporto!H487</f>
        <v>ElementoDocumenti</v>
      </c>
      <c r="D589" s="148" t="str">
        <f ca="1">Supporto!K487</f>
        <v>MatSupp</v>
      </c>
      <c r="E589" s="125"/>
      <c r="F589" s="162"/>
      <c r="G589" s="111"/>
      <c r="H589" s="522"/>
      <c r="I589" s="109"/>
      <c r="J589" s="109"/>
      <c r="K589" s="109"/>
      <c r="L589" s="109"/>
      <c r="M589" s="109"/>
      <c r="N589" s="109"/>
      <c r="O589" s="109"/>
      <c r="P589" s="109"/>
    </row>
    <row r="590" spans="2:16" hidden="1" x14ac:dyDescent="0.25">
      <c r="B590" s="115" t="str">
        <f ca="1">Supporto!F488</f>
        <v>IfcFlowSegment</v>
      </c>
      <c r="C590" s="149" t="str">
        <f ca="1">Supporto!H488</f>
        <v>ElementoDocumenti</v>
      </c>
      <c r="D590" s="149" t="str">
        <f ca="1">Supporto!K488</f>
        <v>Conformità</v>
      </c>
      <c r="E590" s="124"/>
      <c r="F590" s="163"/>
      <c r="G590" s="119"/>
      <c r="H590" s="525"/>
      <c r="I590" s="116"/>
      <c r="J590" s="116"/>
      <c r="K590" s="116"/>
      <c r="L590" s="116"/>
      <c r="M590" s="116"/>
      <c r="N590" s="116"/>
      <c r="O590" s="116"/>
      <c r="P590" s="116"/>
    </row>
    <row r="591" spans="2:16" hidden="1" x14ac:dyDescent="0.25">
      <c r="B591" s="113" t="str">
        <f ca="1">Supporto!F489</f>
        <v>IfcFlowStorageDevice</v>
      </c>
      <c r="C591" s="148" t="str">
        <f ca="1">Supporto!H489</f>
        <v>ElementoDatiAnagrafici</v>
      </c>
      <c r="D591" s="148" t="str">
        <f ca="1">Supporto!K489</f>
        <v>Numero_di_serie</v>
      </c>
      <c r="E591" s="125"/>
      <c r="F591" s="162"/>
      <c r="G591" s="111" t="s">
        <v>779</v>
      </c>
      <c r="H591" s="522"/>
      <c r="I591" s="109"/>
      <c r="J591" s="109"/>
      <c r="K591" s="109"/>
      <c r="L591" s="109"/>
      <c r="M591" s="109"/>
      <c r="N591" s="109"/>
      <c r="O591" s="109"/>
      <c r="P591" s="109"/>
    </row>
    <row r="592" spans="2:16" hidden="1" x14ac:dyDescent="0.25">
      <c r="B592" s="113" t="str">
        <f ca="1">Supporto!F490</f>
        <v>IfcFlowStorageDevice</v>
      </c>
      <c r="C592" s="148" t="str">
        <f ca="1">Supporto!H490</f>
        <v>ElementoDatiAnagrafici</v>
      </c>
      <c r="D592" s="148" t="str">
        <f ca="1">Supporto!K490</f>
        <v>Fornitore</v>
      </c>
      <c r="E592" s="125"/>
      <c r="F592" s="162"/>
      <c r="G592" s="111" t="s">
        <v>779</v>
      </c>
      <c r="H592" s="522"/>
      <c r="I592" s="109"/>
      <c r="J592" s="109"/>
      <c r="K592" s="109"/>
      <c r="L592" s="109"/>
      <c r="M592" s="109"/>
      <c r="N592" s="109"/>
      <c r="O592" s="109"/>
      <c r="P592" s="109"/>
    </row>
    <row r="593" spans="2:16" hidden="1" x14ac:dyDescent="0.25">
      <c r="B593" s="113" t="str">
        <f ca="1">Supporto!F491</f>
        <v>IfcFlowStorageDevice</v>
      </c>
      <c r="C593" s="148" t="str">
        <f ca="1">Supporto!H491</f>
        <v>ElementoDatiAnagrafici</v>
      </c>
      <c r="D593" s="148" t="str">
        <f ca="1">Supporto!K491</f>
        <v>Installatore</v>
      </c>
      <c r="E593" s="125"/>
      <c r="F593" s="162"/>
      <c r="G593" s="111"/>
      <c r="H593" s="522"/>
      <c r="I593" s="109"/>
      <c r="J593" s="109"/>
      <c r="K593" s="109"/>
      <c r="L593" s="109"/>
      <c r="M593" s="109"/>
      <c r="N593" s="109"/>
      <c r="O593" s="109"/>
      <c r="P593" s="109"/>
    </row>
    <row r="594" spans="2:16" hidden="1" x14ac:dyDescent="0.25">
      <c r="B594" s="113" t="str">
        <f ca="1">Supporto!F492</f>
        <v>IfcFlowStorageDevice</v>
      </c>
      <c r="C594" s="148" t="str">
        <f ca="1">Supporto!H492</f>
        <v>ElementoDatiAnagrafici</v>
      </c>
      <c r="D594" s="148" t="str">
        <f ca="1">Supporto!K492</f>
        <v>Descrizione</v>
      </c>
      <c r="E594" s="125"/>
      <c r="F594" s="162"/>
      <c r="G594" s="111"/>
      <c r="H594" s="522"/>
      <c r="I594" s="109"/>
      <c r="J594" s="109"/>
      <c r="K594" s="109"/>
      <c r="L594" s="109"/>
      <c r="M594" s="109"/>
      <c r="N594" s="109"/>
      <c r="O594" s="109"/>
      <c r="P594" s="109"/>
    </row>
    <row r="595" spans="2:16" hidden="1" x14ac:dyDescent="0.25">
      <c r="B595" s="113" t="str">
        <f ca="1">Supporto!F493</f>
        <v>IfcFlowStorageDevice</v>
      </c>
      <c r="C595" s="148" t="str">
        <f ca="1">Supporto!H493</f>
        <v>ElementoDatiAnagrafici</v>
      </c>
      <c r="D595" s="148" t="str">
        <f ca="1">Supporto!K493</f>
        <v>Modello</v>
      </c>
      <c r="E595" s="125"/>
      <c r="F595" s="162"/>
      <c r="G595" s="111"/>
      <c r="H595" s="522"/>
      <c r="I595" s="109"/>
      <c r="J595" s="109"/>
      <c r="K595" s="109"/>
      <c r="L595" s="109"/>
      <c r="M595" s="109"/>
      <c r="N595" s="109"/>
      <c r="O595" s="109"/>
      <c r="P595" s="109"/>
    </row>
    <row r="596" spans="2:16" hidden="1" x14ac:dyDescent="0.25">
      <c r="B596" s="113" t="str">
        <f ca="1">Supporto!F494</f>
        <v>IfcFlowStorageDevice</v>
      </c>
      <c r="C596" s="148" t="str">
        <f ca="1">Supporto!H494</f>
        <v>ElementoDatiAnagrafici</v>
      </c>
      <c r="D596" s="148" t="str">
        <f ca="1">Supporto!K494</f>
        <v>Produttore</v>
      </c>
      <c r="E596" s="125"/>
      <c r="F596" s="162"/>
      <c r="G596" s="111"/>
      <c r="H596" s="522"/>
      <c r="I596" s="109"/>
      <c r="J596" s="109"/>
      <c r="K596" s="109"/>
      <c r="L596" s="109"/>
      <c r="M596" s="109"/>
      <c r="N596" s="109"/>
      <c r="O596" s="109"/>
      <c r="P596" s="109"/>
    </row>
    <row r="597" spans="2:16" hidden="1" x14ac:dyDescent="0.25">
      <c r="B597" s="113" t="str">
        <f ca="1">Supporto!F495</f>
        <v>IfcFlowStorageDevice</v>
      </c>
      <c r="C597" s="148" t="str">
        <f ca="1">Supporto!H495</f>
        <v>ElementoCodifica</v>
      </c>
      <c r="D597" s="148" t="str">
        <f ca="1">Supporto!K495</f>
        <v>ClasseElementoTecnico</v>
      </c>
      <c r="E597" s="125"/>
      <c r="F597" s="162"/>
      <c r="G597" s="111"/>
      <c r="H597" s="522"/>
      <c r="I597" s="109"/>
      <c r="J597" s="109"/>
      <c r="K597" s="109"/>
      <c r="L597" s="109"/>
      <c r="M597" s="109"/>
      <c r="N597" s="109"/>
      <c r="O597" s="109"/>
      <c r="P597" s="109"/>
    </row>
    <row r="598" spans="2:16" hidden="1" x14ac:dyDescent="0.25">
      <c r="B598" s="113" t="str">
        <f ca="1">Supporto!F496</f>
        <v>IfcFlowStorageDevice</v>
      </c>
      <c r="C598" s="148" t="str">
        <f ca="1">Supporto!H496</f>
        <v>ElementoFase</v>
      </c>
      <c r="D598" s="148" t="str">
        <f ca="1">Supporto!K496</f>
        <v>Stato</v>
      </c>
      <c r="E598" s="125"/>
      <c r="F598" s="162"/>
      <c r="G598" s="111"/>
      <c r="H598" s="110"/>
      <c r="I598" s="109"/>
      <c r="J598" s="109"/>
      <c r="K598" s="109"/>
      <c r="L598" s="109"/>
      <c r="M598" s="109"/>
      <c r="N598" s="109"/>
      <c r="O598" s="109"/>
      <c r="P598" s="109"/>
    </row>
    <row r="599" spans="2:16" hidden="1" x14ac:dyDescent="0.25">
      <c r="B599" s="113" t="str">
        <f ca="1">Supporto!F497</f>
        <v>IfcFlowStorageDevice</v>
      </c>
      <c r="C599" s="148" t="str">
        <f ca="1">Supporto!H497</f>
        <v>ElementoDocumenti</v>
      </c>
      <c r="D599" s="148" t="str">
        <f ca="1">Supporto!K497</f>
        <v>MUM</v>
      </c>
      <c r="E599" s="125"/>
      <c r="F599" s="162"/>
      <c r="G599" s="111"/>
      <c r="H599" s="522"/>
      <c r="I599" s="109"/>
      <c r="J599" s="109"/>
      <c r="K599" s="109"/>
      <c r="L599" s="109"/>
      <c r="M599" s="109"/>
      <c r="N599" s="109"/>
      <c r="O599" s="109"/>
      <c r="P599" s="109"/>
    </row>
    <row r="600" spans="2:16" hidden="1" x14ac:dyDescent="0.25">
      <c r="B600" s="113" t="str">
        <f ca="1">Supporto!F498</f>
        <v>IfcFlowStorageDevice</v>
      </c>
      <c r="C600" s="148" t="str">
        <f ca="1">Supporto!H498</f>
        <v>ElementoDocumenti</v>
      </c>
      <c r="D600" s="148" t="str">
        <f ca="1">Supporto!K498</f>
        <v>SchedaTecnica</v>
      </c>
      <c r="E600" s="125"/>
      <c r="F600" s="162"/>
      <c r="G600" s="111"/>
      <c r="H600" s="522"/>
      <c r="I600" s="109"/>
      <c r="J600" s="109"/>
      <c r="K600" s="109"/>
      <c r="L600" s="109"/>
      <c r="M600" s="109"/>
      <c r="N600" s="109"/>
      <c r="O600" s="109"/>
      <c r="P600" s="109"/>
    </row>
    <row r="601" spans="2:16" hidden="1" x14ac:dyDescent="0.25">
      <c r="B601" s="113" t="str">
        <f ca="1">Supporto!F499</f>
        <v>IfcFlowStorageDevice</v>
      </c>
      <c r="C601" s="148" t="str">
        <f ca="1">Supporto!H499</f>
        <v>ElementoDocumenti</v>
      </c>
      <c r="D601" s="148" t="str">
        <f ca="1">Supporto!K499</f>
        <v>Website</v>
      </c>
      <c r="E601" s="125"/>
      <c r="F601" s="162"/>
      <c r="G601" s="111"/>
      <c r="H601" s="522"/>
      <c r="I601" s="109"/>
      <c r="J601" s="109"/>
      <c r="K601" s="109"/>
      <c r="L601" s="109"/>
      <c r="M601" s="109"/>
      <c r="N601" s="109"/>
      <c r="O601" s="109"/>
      <c r="P601" s="109"/>
    </row>
    <row r="602" spans="2:16" hidden="1" x14ac:dyDescent="0.25">
      <c r="B602" s="113" t="str">
        <f ca="1">Supporto!F500</f>
        <v>IfcFlowStorageDevice</v>
      </c>
      <c r="C602" s="148" t="str">
        <f ca="1">Supporto!H500</f>
        <v>ElementoDocumenti</v>
      </c>
      <c r="D602" s="148" t="str">
        <f ca="1">Supporto!K500</f>
        <v>DB</v>
      </c>
      <c r="E602" s="125"/>
      <c r="F602" s="162"/>
      <c r="G602" s="111"/>
      <c r="H602" s="522"/>
      <c r="I602" s="109"/>
      <c r="J602" s="109"/>
      <c r="K602" s="109"/>
      <c r="L602" s="109"/>
      <c r="M602" s="109"/>
      <c r="N602" s="109"/>
      <c r="O602" s="109"/>
      <c r="P602" s="109"/>
    </row>
    <row r="603" spans="2:16" hidden="1" x14ac:dyDescent="0.25">
      <c r="B603" s="113" t="str">
        <f ca="1">Supporto!F501</f>
        <v>IfcFlowStorageDevice</v>
      </c>
      <c r="C603" s="148" t="str">
        <f ca="1">Supporto!H501</f>
        <v>ElementoDocumenti</v>
      </c>
      <c r="D603" s="148" t="str">
        <f ca="1">Supporto!K501</f>
        <v>CertProd</v>
      </c>
      <c r="E603" s="125"/>
      <c r="F603" s="162"/>
      <c r="G603" s="111"/>
      <c r="H603" s="522"/>
      <c r="I603" s="109"/>
      <c r="J603" s="109"/>
      <c r="K603" s="109"/>
      <c r="L603" s="109"/>
      <c r="M603" s="109"/>
      <c r="N603" s="109"/>
      <c r="O603" s="109"/>
      <c r="P603" s="109"/>
    </row>
    <row r="604" spans="2:16" hidden="1" x14ac:dyDescent="0.25">
      <c r="B604" s="113" t="str">
        <f ca="1">Supporto!F502</f>
        <v>IfcFlowStorageDevice</v>
      </c>
      <c r="C604" s="148" t="str">
        <f ca="1">Supporto!H502</f>
        <v>ElementoDocumenti</v>
      </c>
      <c r="D604" s="148" t="str">
        <f ca="1">Supporto!K502</f>
        <v>SertSupl</v>
      </c>
      <c r="E604" s="125"/>
      <c r="F604" s="162"/>
      <c r="G604" s="111"/>
      <c r="H604" s="522"/>
      <c r="I604" s="109"/>
      <c r="J604" s="109"/>
      <c r="K604" s="109"/>
      <c r="L604" s="109"/>
      <c r="M604" s="109"/>
      <c r="N604" s="109"/>
      <c r="O604" s="109"/>
      <c r="P604" s="109"/>
    </row>
    <row r="605" spans="2:16" hidden="1" x14ac:dyDescent="0.25">
      <c r="B605" s="113" t="str">
        <f ca="1">Supporto!F503</f>
        <v>IfcFlowStorageDevice</v>
      </c>
      <c r="C605" s="148" t="str">
        <f ca="1">Supporto!H503</f>
        <v>ElementoDocumenti</v>
      </c>
      <c r="D605" s="148" t="str">
        <f ca="1">Supporto!K503</f>
        <v>CertOmo</v>
      </c>
      <c r="E605" s="125"/>
      <c r="F605" s="162"/>
      <c r="G605" s="111"/>
      <c r="H605" s="522"/>
      <c r="I605" s="109"/>
      <c r="J605" s="109"/>
      <c r="K605" s="109"/>
      <c r="L605" s="109"/>
      <c r="M605" s="109"/>
      <c r="N605" s="109"/>
      <c r="O605" s="109"/>
      <c r="P605" s="109"/>
    </row>
    <row r="606" spans="2:16" hidden="1" x14ac:dyDescent="0.25">
      <c r="B606" s="113" t="str">
        <f ca="1">Supporto!F504</f>
        <v>IfcFlowStorageDevice</v>
      </c>
      <c r="C606" s="148" t="str">
        <f ca="1">Supporto!H504</f>
        <v>ElementoDocumenti</v>
      </c>
      <c r="D606" s="148" t="str">
        <f ca="1">Supporto!K504</f>
        <v>SchedaMontaggio</v>
      </c>
      <c r="E606" s="125"/>
      <c r="F606" s="162"/>
      <c r="G606" s="111"/>
      <c r="H606" s="522"/>
      <c r="I606" s="109"/>
      <c r="J606" s="109"/>
      <c r="K606" s="109"/>
      <c r="L606" s="109"/>
      <c r="M606" s="109"/>
      <c r="N606" s="109"/>
      <c r="O606" s="109"/>
      <c r="P606" s="109"/>
    </row>
    <row r="607" spans="2:16" hidden="1" x14ac:dyDescent="0.25">
      <c r="B607" s="113" t="str">
        <f ca="1">Supporto!F505</f>
        <v>IfcFlowStorageDevice</v>
      </c>
      <c r="C607" s="148" t="str">
        <f ca="1">Supporto!H505</f>
        <v>ElementoDocumenti</v>
      </c>
      <c r="D607" s="148" t="str">
        <f ca="1">Supporto!K505</f>
        <v>Installazione</v>
      </c>
      <c r="E607" s="125"/>
      <c r="F607" s="162"/>
      <c r="G607" s="111"/>
      <c r="H607" s="522"/>
      <c r="I607" s="109"/>
      <c r="J607" s="109"/>
      <c r="K607" s="109"/>
      <c r="L607" s="109"/>
      <c r="M607" s="109"/>
      <c r="N607" s="109"/>
      <c r="O607" s="109"/>
      <c r="P607" s="109"/>
    </row>
    <row r="608" spans="2:16" hidden="1" x14ac:dyDescent="0.25">
      <c r="B608" s="113" t="str">
        <f ca="1">Supporto!F506</f>
        <v>IfcFlowStorageDevice</v>
      </c>
      <c r="C608" s="148" t="str">
        <f ca="1">Supporto!H506</f>
        <v>ElementoDocumenti</v>
      </c>
      <c r="D608" s="148" t="str">
        <f ca="1">Supporto!K506</f>
        <v>MatSupp</v>
      </c>
      <c r="E608" s="125"/>
      <c r="F608" s="162"/>
      <c r="G608" s="111"/>
      <c r="H608" s="522"/>
      <c r="I608" s="109"/>
      <c r="J608" s="109"/>
      <c r="K608" s="109"/>
      <c r="L608" s="109"/>
      <c r="M608" s="109"/>
      <c r="N608" s="109"/>
      <c r="O608" s="109"/>
      <c r="P608" s="109"/>
    </row>
    <row r="609" spans="2:16" hidden="1" x14ac:dyDescent="0.25">
      <c r="B609" s="113" t="str">
        <f ca="1">Supporto!F507</f>
        <v>IfcFlowStorageDevice</v>
      </c>
      <c r="C609" s="148" t="str">
        <f ca="1">Supporto!H507</f>
        <v>ElementoDocumenti</v>
      </c>
      <c r="D609" s="148" t="str">
        <f ca="1">Supporto!K507</f>
        <v>Collaudo</v>
      </c>
      <c r="E609" s="125"/>
      <c r="F609" s="162"/>
      <c r="G609" s="111"/>
      <c r="H609" s="522"/>
      <c r="I609" s="109"/>
      <c r="J609" s="109"/>
      <c r="K609" s="109"/>
      <c r="L609" s="109"/>
      <c r="M609" s="109"/>
      <c r="N609" s="109"/>
      <c r="O609" s="109"/>
      <c r="P609" s="109"/>
    </row>
    <row r="610" spans="2:16" hidden="1" x14ac:dyDescent="0.25">
      <c r="B610" s="115" t="str">
        <f ca="1">Supporto!F508</f>
        <v>IfcFlowStorageDevice</v>
      </c>
      <c r="C610" s="149" t="str">
        <f ca="1">Supporto!H508</f>
        <v>ElementoDocumenti</v>
      </c>
      <c r="D610" s="149" t="str">
        <f ca="1">Supporto!K508</f>
        <v>Conformità</v>
      </c>
      <c r="E610" s="124"/>
      <c r="F610" s="163"/>
      <c r="G610" s="119" t="s">
        <v>779</v>
      </c>
      <c r="H610" s="525"/>
      <c r="I610" s="116"/>
      <c r="J610" s="116"/>
      <c r="K610" s="116"/>
      <c r="L610" s="116"/>
      <c r="M610" s="116"/>
      <c r="N610" s="116"/>
      <c r="O610" s="116"/>
      <c r="P610" s="116"/>
    </row>
    <row r="611" spans="2:16" hidden="1" x14ac:dyDescent="0.25">
      <c r="B611" s="113" t="str">
        <f ca="1">Supporto!F509</f>
        <v>IfcFlowTerminal</v>
      </c>
      <c r="C611" s="148" t="str">
        <f ca="1">Supporto!H509</f>
        <v>ElementoDatiAnagrafici</v>
      </c>
      <c r="D611" s="148" t="str">
        <f ca="1">Supporto!K509</f>
        <v>Numero_di_serie</v>
      </c>
      <c r="E611" s="125"/>
      <c r="F611" s="162"/>
      <c r="G611" s="111" t="s">
        <v>779</v>
      </c>
      <c r="H611" s="522"/>
      <c r="I611" s="109"/>
      <c r="J611" s="109"/>
      <c r="K611" s="109"/>
      <c r="L611" s="109"/>
      <c r="M611" s="109"/>
      <c r="N611" s="109"/>
      <c r="O611" s="109"/>
      <c r="P611" s="109"/>
    </row>
    <row r="612" spans="2:16" hidden="1" x14ac:dyDescent="0.25">
      <c r="B612" s="113" t="str">
        <f ca="1">Supporto!F510</f>
        <v>IfcFlowTerminal</v>
      </c>
      <c r="C612" s="148" t="str">
        <f ca="1">Supporto!H510</f>
        <v>ElementoDatiAnagrafici</v>
      </c>
      <c r="D612" s="148" t="str">
        <f ca="1">Supporto!K510</f>
        <v>Fornitore</v>
      </c>
      <c r="E612" s="125"/>
      <c r="F612" s="162"/>
      <c r="G612" s="111"/>
      <c r="H612" s="522"/>
      <c r="I612" s="109"/>
      <c r="J612" s="109"/>
      <c r="K612" s="109"/>
      <c r="L612" s="109"/>
      <c r="M612" s="109"/>
      <c r="N612" s="109"/>
      <c r="O612" s="109"/>
      <c r="P612" s="109"/>
    </row>
    <row r="613" spans="2:16" hidden="1" x14ac:dyDescent="0.25">
      <c r="B613" s="113" t="str">
        <f ca="1">Supporto!F511</f>
        <v>IfcFlowTerminal</v>
      </c>
      <c r="C613" s="148" t="str">
        <f ca="1">Supporto!H511</f>
        <v>ElementoDatiAnagrafici</v>
      </c>
      <c r="D613" s="148" t="str">
        <f ca="1">Supporto!K511</f>
        <v>Installatore</v>
      </c>
      <c r="E613" s="125"/>
      <c r="F613" s="162"/>
      <c r="G613" s="111"/>
      <c r="H613" s="522"/>
      <c r="I613" s="109"/>
      <c r="J613" s="109"/>
      <c r="K613" s="109"/>
      <c r="L613" s="109"/>
      <c r="M613" s="109"/>
      <c r="N613" s="109"/>
      <c r="O613" s="109"/>
      <c r="P613" s="109"/>
    </row>
    <row r="614" spans="2:16" hidden="1" x14ac:dyDescent="0.25">
      <c r="B614" s="113" t="str">
        <f ca="1">Supporto!F512</f>
        <v>IfcFlowTerminal</v>
      </c>
      <c r="C614" s="148" t="str">
        <f ca="1">Supporto!H512</f>
        <v>ElementoDatiAnagrafici</v>
      </c>
      <c r="D614" s="148" t="str">
        <f ca="1">Supporto!K512</f>
        <v>Descrizione</v>
      </c>
      <c r="E614" s="125"/>
      <c r="F614" s="162"/>
      <c r="G614" s="111"/>
      <c r="H614" s="522"/>
      <c r="I614" s="109"/>
      <c r="J614" s="109"/>
      <c r="K614" s="109"/>
      <c r="L614" s="109"/>
      <c r="M614" s="109"/>
      <c r="N614" s="109"/>
      <c r="O614" s="109"/>
      <c r="P614" s="109"/>
    </row>
    <row r="615" spans="2:16" hidden="1" x14ac:dyDescent="0.25">
      <c r="B615" s="113" t="str">
        <f ca="1">Supporto!F513</f>
        <v>IfcFlowTerminal</v>
      </c>
      <c r="C615" s="148" t="str">
        <f ca="1">Supporto!H513</f>
        <v>ElementoDatiAnagrafici</v>
      </c>
      <c r="D615" s="148" t="str">
        <f ca="1">Supporto!K513</f>
        <v>Modello</v>
      </c>
      <c r="E615" s="125"/>
      <c r="F615" s="162"/>
      <c r="G615" s="111"/>
      <c r="H615" s="522"/>
      <c r="I615" s="109"/>
      <c r="J615" s="109"/>
      <c r="K615" s="109"/>
      <c r="L615" s="109"/>
      <c r="M615" s="109"/>
      <c r="N615" s="109"/>
      <c r="O615" s="109"/>
      <c r="P615" s="109"/>
    </row>
    <row r="616" spans="2:16" hidden="1" x14ac:dyDescent="0.25">
      <c r="B616" s="113" t="str">
        <f ca="1">Supporto!F514</f>
        <v>IfcFlowTerminal</v>
      </c>
      <c r="C616" s="148" t="str">
        <f ca="1">Supporto!H514</f>
        <v>ElementoDatiAnagrafici</v>
      </c>
      <c r="D616" s="148" t="str">
        <f ca="1">Supporto!K514</f>
        <v>Produttore</v>
      </c>
      <c r="E616" s="125"/>
      <c r="F616" s="162"/>
      <c r="G616" s="111"/>
      <c r="H616" s="522"/>
      <c r="I616" s="109"/>
      <c r="J616" s="109"/>
      <c r="K616" s="109"/>
      <c r="L616" s="109"/>
      <c r="M616" s="109"/>
      <c r="N616" s="109"/>
      <c r="O616" s="109"/>
      <c r="P616" s="109"/>
    </row>
    <row r="617" spans="2:16" hidden="1" x14ac:dyDescent="0.25">
      <c r="B617" s="113" t="str">
        <f ca="1">Supporto!F515</f>
        <v>IfcFlowTerminal</v>
      </c>
      <c r="C617" s="148" t="str">
        <f ca="1">Supporto!H515</f>
        <v>ElementoDatiQualitativi</v>
      </c>
      <c r="D617" s="148" t="str">
        <f ca="1">Supporto!K515</f>
        <v>Esterno</v>
      </c>
      <c r="E617" s="125"/>
      <c r="F617" s="162"/>
      <c r="G617" s="111"/>
      <c r="H617" s="522"/>
      <c r="I617" s="109"/>
      <c r="J617" s="109"/>
      <c r="K617" s="109"/>
      <c r="L617" s="109"/>
      <c r="M617" s="109"/>
      <c r="N617" s="109"/>
      <c r="O617" s="109"/>
      <c r="P617" s="109"/>
    </row>
    <row r="618" spans="2:16" hidden="1" x14ac:dyDescent="0.25">
      <c r="B618" s="113" t="str">
        <f ca="1">Supporto!F516</f>
        <v>IfcFlowTerminal</v>
      </c>
      <c r="C618" s="148" t="str">
        <f ca="1">Supporto!H516</f>
        <v>ElementoCodifica</v>
      </c>
      <c r="D618" s="148" t="str">
        <f ca="1">Supporto!K516</f>
        <v>ClasseElementoTecnico</v>
      </c>
      <c r="E618" s="125"/>
      <c r="F618" s="162"/>
      <c r="G618" s="111"/>
      <c r="H618" s="522"/>
      <c r="I618" s="109"/>
      <c r="J618" s="109"/>
      <c r="K618" s="109"/>
      <c r="L618" s="109"/>
      <c r="M618" s="109"/>
      <c r="N618" s="109"/>
      <c r="O618" s="109"/>
      <c r="P618" s="109"/>
    </row>
    <row r="619" spans="2:16" hidden="1" x14ac:dyDescent="0.25">
      <c r="B619" s="113" t="str">
        <f ca="1">Supporto!F517</f>
        <v>IfcFlowTerminal</v>
      </c>
      <c r="C619" s="148" t="str">
        <f ca="1">Supporto!H517</f>
        <v>ElementoFase</v>
      </c>
      <c r="D619" s="148" t="str">
        <f ca="1">Supporto!K517</f>
        <v>Stato</v>
      </c>
      <c r="E619" s="125"/>
      <c r="F619" s="162"/>
      <c r="G619" s="111"/>
      <c r="H619" s="110"/>
      <c r="I619" s="109"/>
      <c r="J619" s="109"/>
      <c r="K619" s="109"/>
      <c r="L619" s="109"/>
      <c r="M619" s="109"/>
      <c r="N619" s="109"/>
      <c r="O619" s="109"/>
      <c r="P619" s="109"/>
    </row>
    <row r="620" spans="2:16" hidden="1" x14ac:dyDescent="0.25">
      <c r="B620" s="113" t="str">
        <f ca="1">Supporto!F518</f>
        <v>IfcFlowTerminal</v>
      </c>
      <c r="C620" s="148" t="str">
        <f ca="1">Supporto!H518</f>
        <v>ElementoDocumenti</v>
      </c>
      <c r="D620" s="148" t="str">
        <f ca="1">Supporto!K518</f>
        <v>MUM</v>
      </c>
      <c r="E620" s="125"/>
      <c r="F620" s="162"/>
      <c r="G620" s="111"/>
      <c r="H620" s="522"/>
      <c r="I620" s="109"/>
      <c r="J620" s="109"/>
      <c r="K620" s="109"/>
      <c r="L620" s="109"/>
      <c r="M620" s="109"/>
      <c r="N620" s="109"/>
      <c r="O620" s="109"/>
      <c r="P620" s="109"/>
    </row>
    <row r="621" spans="2:16" hidden="1" x14ac:dyDescent="0.25">
      <c r="B621" s="113" t="str">
        <f ca="1">Supporto!F519</f>
        <v>IfcFlowTerminal</v>
      </c>
      <c r="C621" s="148" t="str">
        <f ca="1">Supporto!H519</f>
        <v>ElementoDocumenti</v>
      </c>
      <c r="D621" s="148" t="str">
        <f ca="1">Supporto!K519</f>
        <v>SchedaTecnica</v>
      </c>
      <c r="E621" s="125"/>
      <c r="F621" s="162"/>
      <c r="G621" s="111"/>
      <c r="H621" s="522"/>
      <c r="I621" s="109"/>
      <c r="J621" s="109"/>
      <c r="K621" s="109"/>
      <c r="L621" s="109"/>
      <c r="M621" s="109"/>
      <c r="N621" s="109"/>
      <c r="O621" s="109"/>
      <c r="P621" s="109"/>
    </row>
    <row r="622" spans="2:16" hidden="1" x14ac:dyDescent="0.25">
      <c r="B622" s="113" t="str">
        <f ca="1">Supporto!F520</f>
        <v>IfcFlowTerminal</v>
      </c>
      <c r="C622" s="148" t="str">
        <f ca="1">Supporto!H520</f>
        <v>ElementoDocumenti</v>
      </c>
      <c r="D622" s="148" t="str">
        <f ca="1">Supporto!K520</f>
        <v>Website</v>
      </c>
      <c r="E622" s="125"/>
      <c r="F622" s="162"/>
      <c r="G622" s="111"/>
      <c r="H622" s="522"/>
      <c r="I622" s="109"/>
      <c r="J622" s="109"/>
      <c r="K622" s="109"/>
      <c r="L622" s="109"/>
      <c r="M622" s="109"/>
      <c r="N622" s="109"/>
      <c r="O622" s="109"/>
      <c r="P622" s="109"/>
    </row>
    <row r="623" spans="2:16" hidden="1" x14ac:dyDescent="0.25">
      <c r="B623" s="113" t="str">
        <f ca="1">Supporto!F521</f>
        <v>IfcFlowTerminal</v>
      </c>
      <c r="C623" s="148" t="str">
        <f ca="1">Supporto!H521</f>
        <v>ElementoDocumenti</v>
      </c>
      <c r="D623" s="148" t="str">
        <f ca="1">Supporto!K521</f>
        <v>DB</v>
      </c>
      <c r="E623" s="125"/>
      <c r="F623" s="162"/>
      <c r="G623" s="111"/>
      <c r="H623" s="522"/>
      <c r="I623" s="109"/>
      <c r="J623" s="109"/>
      <c r="K623" s="109"/>
      <c r="L623" s="109"/>
      <c r="M623" s="109"/>
      <c r="N623" s="109"/>
      <c r="O623" s="109"/>
      <c r="P623" s="109"/>
    </row>
    <row r="624" spans="2:16" hidden="1" x14ac:dyDescent="0.25">
      <c r="B624" s="113" t="str">
        <f ca="1">Supporto!F522</f>
        <v>IfcFlowTerminal</v>
      </c>
      <c r="C624" s="148" t="str">
        <f ca="1">Supporto!H522</f>
        <v>ElementoDocumenti</v>
      </c>
      <c r="D624" s="148" t="str">
        <f ca="1">Supporto!K522</f>
        <v>CertProd</v>
      </c>
      <c r="E624" s="125"/>
      <c r="F624" s="162"/>
      <c r="G624" s="111"/>
      <c r="H624" s="522"/>
      <c r="I624" s="109"/>
      <c r="J624" s="109"/>
      <c r="K624" s="109"/>
      <c r="L624" s="109"/>
      <c r="M624" s="109"/>
      <c r="N624" s="109"/>
      <c r="O624" s="109"/>
      <c r="P624" s="109"/>
    </row>
    <row r="625" spans="2:16" hidden="1" x14ac:dyDescent="0.25">
      <c r="B625" s="113" t="str">
        <f ca="1">Supporto!F523</f>
        <v>IfcFlowTerminal</v>
      </c>
      <c r="C625" s="148" t="str">
        <f ca="1">Supporto!H523</f>
        <v>ElementoDocumenti</v>
      </c>
      <c r="D625" s="148" t="str">
        <f ca="1">Supporto!K523</f>
        <v>SertSupl</v>
      </c>
      <c r="E625" s="125"/>
      <c r="F625" s="162"/>
      <c r="G625" s="111"/>
      <c r="H625" s="522"/>
      <c r="I625" s="109"/>
      <c r="J625" s="109"/>
      <c r="K625" s="109"/>
      <c r="L625" s="109"/>
      <c r="M625" s="109"/>
      <c r="N625" s="109"/>
      <c r="O625" s="109"/>
      <c r="P625" s="109"/>
    </row>
    <row r="626" spans="2:16" hidden="1" x14ac:dyDescent="0.25">
      <c r="B626" s="113" t="str">
        <f ca="1">Supporto!F524</f>
        <v>IfcFlowTerminal</v>
      </c>
      <c r="C626" s="148" t="str">
        <f ca="1">Supporto!H524</f>
        <v>ElementoDocumenti</v>
      </c>
      <c r="D626" s="148" t="str">
        <f ca="1">Supporto!K524</f>
        <v>CertOmo</v>
      </c>
      <c r="E626" s="125"/>
      <c r="F626" s="162"/>
      <c r="G626" s="111"/>
      <c r="H626" s="522"/>
      <c r="I626" s="109"/>
      <c r="J626" s="109"/>
      <c r="K626" s="109"/>
      <c r="L626" s="109"/>
      <c r="M626" s="109"/>
      <c r="N626" s="109"/>
      <c r="O626" s="109"/>
      <c r="P626" s="109"/>
    </row>
    <row r="627" spans="2:16" hidden="1" x14ac:dyDescent="0.25">
      <c r="B627" s="113" t="str">
        <f ca="1">Supporto!F525</f>
        <v>IfcFlowTerminal</v>
      </c>
      <c r="C627" s="148" t="str">
        <f ca="1">Supporto!H525</f>
        <v>ElementoDocumenti</v>
      </c>
      <c r="D627" s="148" t="str">
        <f ca="1">Supporto!K525</f>
        <v>SchedaMontaggio</v>
      </c>
      <c r="E627" s="125"/>
      <c r="F627" s="162"/>
      <c r="G627" s="111"/>
      <c r="H627" s="522"/>
      <c r="I627" s="109"/>
      <c r="J627" s="109"/>
      <c r="K627" s="109"/>
      <c r="L627" s="109"/>
      <c r="M627" s="109"/>
      <c r="N627" s="109"/>
      <c r="O627" s="109"/>
      <c r="P627" s="109"/>
    </row>
    <row r="628" spans="2:16" hidden="1" x14ac:dyDescent="0.25">
      <c r="B628" s="113" t="str">
        <f ca="1">Supporto!F526</f>
        <v>IfcFlowTerminal</v>
      </c>
      <c r="C628" s="148" t="str">
        <f ca="1">Supporto!H526</f>
        <v>ElementoDocumenti</v>
      </c>
      <c r="D628" s="148" t="str">
        <f ca="1">Supporto!K526</f>
        <v>Installazione</v>
      </c>
      <c r="E628" s="125"/>
      <c r="F628" s="162"/>
      <c r="G628" s="111"/>
      <c r="H628" s="522"/>
      <c r="I628" s="109"/>
      <c r="J628" s="109"/>
      <c r="K628" s="109"/>
      <c r="L628" s="109"/>
      <c r="M628" s="109"/>
      <c r="N628" s="109"/>
      <c r="O628" s="109"/>
      <c r="P628" s="109"/>
    </row>
    <row r="629" spans="2:16" hidden="1" x14ac:dyDescent="0.25">
      <c r="B629" s="113" t="str">
        <f ca="1">Supporto!F527</f>
        <v>IfcFlowTerminal</v>
      </c>
      <c r="C629" s="148" t="str">
        <f ca="1">Supporto!H527</f>
        <v>ElementoDocumenti</v>
      </c>
      <c r="D629" s="148" t="str">
        <f ca="1">Supporto!K527</f>
        <v>MatSupp</v>
      </c>
      <c r="E629" s="125"/>
      <c r="F629" s="162"/>
      <c r="G629" s="111"/>
      <c r="H629" s="522"/>
      <c r="I629" s="109"/>
      <c r="J629" s="109"/>
      <c r="K629" s="109"/>
      <c r="L629" s="109"/>
      <c r="M629" s="109"/>
      <c r="N629" s="109"/>
      <c r="O629" s="109"/>
      <c r="P629" s="109"/>
    </row>
    <row r="630" spans="2:16" hidden="1" x14ac:dyDescent="0.25">
      <c r="B630" s="113" t="str">
        <f ca="1">Supporto!F528</f>
        <v>IfcFlowTerminal</v>
      </c>
      <c r="C630" s="148" t="str">
        <f ca="1">Supporto!H528</f>
        <v>ElementoDocumenti</v>
      </c>
      <c r="D630" s="148" t="str">
        <f ca="1">Supporto!K528</f>
        <v>Collaudo</v>
      </c>
      <c r="E630" s="125"/>
      <c r="F630" s="162"/>
      <c r="G630" s="111"/>
      <c r="H630" s="522"/>
      <c r="I630" s="109"/>
      <c r="J630" s="109"/>
      <c r="K630" s="109"/>
      <c r="L630" s="109"/>
      <c r="M630" s="109"/>
      <c r="N630" s="109"/>
      <c r="O630" s="109"/>
      <c r="P630" s="109"/>
    </row>
    <row r="631" spans="2:16" hidden="1" x14ac:dyDescent="0.25">
      <c r="B631" s="115" t="str">
        <f ca="1">Supporto!F529</f>
        <v>IfcFlowTerminal</v>
      </c>
      <c r="C631" s="149" t="str">
        <f ca="1">Supporto!H529</f>
        <v>ElementoDocumenti</v>
      </c>
      <c r="D631" s="149" t="str">
        <f ca="1">Supporto!K529</f>
        <v>Conformità</v>
      </c>
      <c r="E631" s="124"/>
      <c r="F631" s="163"/>
      <c r="G631" s="119" t="s">
        <v>779</v>
      </c>
      <c r="H631" s="525"/>
      <c r="I631" s="116"/>
      <c r="J631" s="116"/>
      <c r="K631" s="116"/>
      <c r="L631" s="116"/>
      <c r="M631" s="116"/>
      <c r="N631" s="116"/>
      <c r="O631" s="116"/>
      <c r="P631" s="116"/>
    </row>
    <row r="632" spans="2:16" hidden="1" x14ac:dyDescent="0.25">
      <c r="B632" s="113" t="str">
        <f ca="1">Supporto!F530</f>
        <v>IfcFlowTreatmentDevice</v>
      </c>
      <c r="C632" s="148" t="str">
        <f ca="1">Supporto!H530</f>
        <v>ElementoDatiAnagrafici</v>
      </c>
      <c r="D632" s="148" t="str">
        <f ca="1">Supporto!K530</f>
        <v>Numero_di_serie</v>
      </c>
      <c r="E632" s="125"/>
      <c r="F632" s="162"/>
      <c r="G632" s="111" t="s">
        <v>779</v>
      </c>
      <c r="H632" s="522"/>
      <c r="I632" s="109"/>
      <c r="J632" s="109"/>
      <c r="K632" s="109"/>
      <c r="L632" s="109"/>
      <c r="M632" s="109"/>
      <c r="N632" s="109"/>
      <c r="O632" s="109"/>
      <c r="P632" s="109"/>
    </row>
    <row r="633" spans="2:16" hidden="1" x14ac:dyDescent="0.25">
      <c r="B633" s="113" t="str">
        <f ca="1">Supporto!F531</f>
        <v>IfcFlowTreatmentDevice</v>
      </c>
      <c r="C633" s="148" t="str">
        <f ca="1">Supporto!H531</f>
        <v>ElementoDatiAnagrafici</v>
      </c>
      <c r="D633" s="148" t="str">
        <f ca="1">Supporto!K531</f>
        <v>Fornitore</v>
      </c>
      <c r="E633" s="125"/>
      <c r="F633" s="162"/>
      <c r="G633" s="111"/>
      <c r="H633" s="522"/>
      <c r="I633" s="109"/>
      <c r="J633" s="109"/>
      <c r="K633" s="109"/>
      <c r="L633" s="109"/>
      <c r="M633" s="109"/>
      <c r="N633" s="109"/>
      <c r="O633" s="109"/>
      <c r="P633" s="109"/>
    </row>
    <row r="634" spans="2:16" hidden="1" x14ac:dyDescent="0.25">
      <c r="B634" s="113" t="str">
        <f ca="1">Supporto!F532</f>
        <v>IfcFlowTreatmentDevice</v>
      </c>
      <c r="C634" s="148" t="str">
        <f ca="1">Supporto!H532</f>
        <v>ElementoDatiAnagrafici</v>
      </c>
      <c r="D634" s="148" t="str">
        <f ca="1">Supporto!K532</f>
        <v>Installatore</v>
      </c>
      <c r="E634" s="125"/>
      <c r="F634" s="162"/>
      <c r="G634" s="111"/>
      <c r="H634" s="522"/>
      <c r="I634" s="109"/>
      <c r="J634" s="109"/>
      <c r="K634" s="109"/>
      <c r="L634" s="109"/>
      <c r="M634" s="109"/>
      <c r="N634" s="109"/>
      <c r="O634" s="109"/>
      <c r="P634" s="109"/>
    </row>
    <row r="635" spans="2:16" hidden="1" x14ac:dyDescent="0.25">
      <c r="B635" s="113" t="str">
        <f ca="1">Supporto!F533</f>
        <v>IfcFlowTreatmentDevice</v>
      </c>
      <c r="C635" s="148" t="str">
        <f ca="1">Supporto!H533</f>
        <v>ElementoDatiAnagrafici</v>
      </c>
      <c r="D635" s="148" t="str">
        <f ca="1">Supporto!K533</f>
        <v>Descrizione</v>
      </c>
      <c r="E635" s="125"/>
      <c r="F635" s="162"/>
      <c r="G635" s="111"/>
      <c r="H635" s="522"/>
      <c r="I635" s="109"/>
      <c r="J635" s="109"/>
      <c r="K635" s="109"/>
      <c r="L635" s="109"/>
      <c r="M635" s="109"/>
      <c r="N635" s="109"/>
      <c r="O635" s="109"/>
      <c r="P635" s="109"/>
    </row>
    <row r="636" spans="2:16" hidden="1" x14ac:dyDescent="0.25">
      <c r="B636" s="113" t="str">
        <f ca="1">Supporto!F534</f>
        <v>IfcFlowTreatmentDevice</v>
      </c>
      <c r="C636" s="148" t="str">
        <f ca="1">Supporto!H534</f>
        <v>ElementoDatiAnagrafici</v>
      </c>
      <c r="D636" s="148" t="str">
        <f ca="1">Supporto!K534</f>
        <v>Modello</v>
      </c>
      <c r="E636" s="125"/>
      <c r="F636" s="162"/>
      <c r="G636" s="111"/>
      <c r="H636" s="522"/>
      <c r="I636" s="109"/>
      <c r="J636" s="109"/>
      <c r="K636" s="109"/>
      <c r="L636" s="109"/>
      <c r="M636" s="109"/>
      <c r="N636" s="109"/>
      <c r="O636" s="109"/>
      <c r="P636" s="109"/>
    </row>
    <row r="637" spans="2:16" hidden="1" x14ac:dyDescent="0.25">
      <c r="B637" s="113" t="str">
        <f ca="1">Supporto!F535</f>
        <v>IfcFlowTreatmentDevice</v>
      </c>
      <c r="C637" s="148" t="str">
        <f ca="1">Supporto!H535</f>
        <v>ElementoDatiAnagrafici</v>
      </c>
      <c r="D637" s="148" t="str">
        <f ca="1">Supporto!K535</f>
        <v>Produttore</v>
      </c>
      <c r="E637" s="125"/>
      <c r="F637" s="162"/>
      <c r="G637" s="111"/>
      <c r="H637" s="522"/>
      <c r="I637" s="109"/>
      <c r="J637" s="109"/>
      <c r="K637" s="109"/>
      <c r="L637" s="109"/>
      <c r="M637" s="109"/>
      <c r="N637" s="109"/>
      <c r="O637" s="109"/>
      <c r="P637" s="109"/>
    </row>
    <row r="638" spans="2:16" hidden="1" x14ac:dyDescent="0.25">
      <c r="B638" s="113" t="str">
        <f ca="1">Supporto!F536</f>
        <v>IfcFlowTreatmentDevice</v>
      </c>
      <c r="C638" s="148" t="str">
        <f ca="1">Supporto!H536</f>
        <v>ElementoCodifica</v>
      </c>
      <c r="D638" s="148" t="str">
        <f ca="1">Supporto!K536</f>
        <v>ClasseElementoTecnico</v>
      </c>
      <c r="E638" s="125"/>
      <c r="F638" s="162"/>
      <c r="G638" s="111"/>
      <c r="H638" s="522"/>
      <c r="I638" s="109"/>
      <c r="J638" s="109"/>
      <c r="K638" s="109"/>
      <c r="L638" s="109"/>
      <c r="M638" s="109"/>
      <c r="N638" s="109"/>
      <c r="O638" s="109"/>
      <c r="P638" s="109"/>
    </row>
    <row r="639" spans="2:16" hidden="1" x14ac:dyDescent="0.25">
      <c r="B639" s="113" t="str">
        <f ca="1">Supporto!F537</f>
        <v>IfcFlowTreatmentDevice</v>
      </c>
      <c r="C639" s="148" t="str">
        <f ca="1">Supporto!H537</f>
        <v>ElementoFase</v>
      </c>
      <c r="D639" s="148" t="str">
        <f ca="1">Supporto!K537</f>
        <v>Stato</v>
      </c>
      <c r="E639" s="125"/>
      <c r="F639" s="162"/>
      <c r="G639" s="111"/>
      <c r="H639" s="110"/>
      <c r="I639" s="109"/>
      <c r="J639" s="109"/>
      <c r="K639" s="109"/>
      <c r="L639" s="109"/>
      <c r="M639" s="109"/>
      <c r="N639" s="109"/>
      <c r="O639" s="109"/>
      <c r="P639" s="109"/>
    </row>
    <row r="640" spans="2:16" hidden="1" x14ac:dyDescent="0.25">
      <c r="B640" s="113" t="str">
        <f ca="1">Supporto!F538</f>
        <v>IfcFlowTreatmentDevice</v>
      </c>
      <c r="C640" s="148" t="str">
        <f ca="1">Supporto!H538</f>
        <v>ElementoDocumenti</v>
      </c>
      <c r="D640" s="148" t="str">
        <f ca="1">Supporto!K538</f>
        <v>MUM</v>
      </c>
      <c r="E640" s="125"/>
      <c r="F640" s="162"/>
      <c r="G640" s="111"/>
      <c r="H640" s="522"/>
      <c r="I640" s="109"/>
      <c r="J640" s="109"/>
      <c r="K640" s="109"/>
      <c r="L640" s="109"/>
      <c r="M640" s="109"/>
      <c r="N640" s="109"/>
      <c r="O640" s="109"/>
      <c r="P640" s="109"/>
    </row>
    <row r="641" spans="2:16" hidden="1" x14ac:dyDescent="0.25">
      <c r="B641" s="113" t="str">
        <f ca="1">Supporto!F539</f>
        <v>IfcFlowTreatmentDevice</v>
      </c>
      <c r="C641" s="148" t="str">
        <f ca="1">Supporto!H539</f>
        <v>ElementoDocumenti</v>
      </c>
      <c r="D641" s="148" t="str">
        <f ca="1">Supporto!K539</f>
        <v>SchedaTecnica</v>
      </c>
      <c r="E641" s="125"/>
      <c r="F641" s="162"/>
      <c r="G641" s="111"/>
      <c r="H641" s="522"/>
      <c r="I641" s="109"/>
      <c r="J641" s="109"/>
      <c r="K641" s="109"/>
      <c r="L641" s="109"/>
      <c r="M641" s="109"/>
      <c r="N641" s="109"/>
      <c r="O641" s="109"/>
      <c r="P641" s="109"/>
    </row>
    <row r="642" spans="2:16" hidden="1" x14ac:dyDescent="0.25">
      <c r="B642" s="113" t="str">
        <f ca="1">Supporto!F540</f>
        <v>IfcFlowTreatmentDevice</v>
      </c>
      <c r="C642" s="148" t="str">
        <f ca="1">Supporto!H540</f>
        <v>ElementoDocumenti</v>
      </c>
      <c r="D642" s="148" t="str">
        <f ca="1">Supporto!K540</f>
        <v>Website</v>
      </c>
      <c r="E642" s="125"/>
      <c r="F642" s="162"/>
      <c r="G642" s="111"/>
      <c r="H642" s="522"/>
      <c r="I642" s="109"/>
      <c r="J642" s="109"/>
      <c r="K642" s="109"/>
      <c r="L642" s="109"/>
      <c r="M642" s="109"/>
      <c r="N642" s="109"/>
      <c r="O642" s="109"/>
      <c r="P642" s="109"/>
    </row>
    <row r="643" spans="2:16" hidden="1" x14ac:dyDescent="0.25">
      <c r="B643" s="113" t="str">
        <f ca="1">Supporto!F541</f>
        <v>IfcFlowTreatmentDevice</v>
      </c>
      <c r="C643" s="148" t="str">
        <f ca="1">Supporto!H541</f>
        <v>ElementoDocumenti</v>
      </c>
      <c r="D643" s="148" t="str">
        <f ca="1">Supporto!K541</f>
        <v>DB</v>
      </c>
      <c r="E643" s="125"/>
      <c r="F643" s="162"/>
      <c r="G643" s="111"/>
      <c r="H643" s="522"/>
      <c r="I643" s="109"/>
      <c r="J643" s="109"/>
      <c r="K643" s="109"/>
      <c r="L643" s="109"/>
      <c r="M643" s="109"/>
      <c r="N643" s="109"/>
      <c r="O643" s="109"/>
      <c r="P643" s="109"/>
    </row>
    <row r="644" spans="2:16" hidden="1" x14ac:dyDescent="0.25">
      <c r="B644" s="113" t="str">
        <f ca="1">Supporto!F542</f>
        <v>IfcFlowTreatmentDevice</v>
      </c>
      <c r="C644" s="148" t="str">
        <f ca="1">Supporto!H542</f>
        <v>ElementoDocumenti</v>
      </c>
      <c r="D644" s="148" t="str">
        <f ca="1">Supporto!K542</f>
        <v>CertProd</v>
      </c>
      <c r="E644" s="125"/>
      <c r="F644" s="162"/>
      <c r="G644" s="111"/>
      <c r="H644" s="522"/>
      <c r="I644" s="109"/>
      <c r="J644" s="109"/>
      <c r="K644" s="109"/>
      <c r="L644" s="109"/>
      <c r="M644" s="109"/>
      <c r="N644" s="109"/>
      <c r="O644" s="109"/>
      <c r="P644" s="109"/>
    </row>
    <row r="645" spans="2:16" hidden="1" x14ac:dyDescent="0.25">
      <c r="B645" s="113" t="str">
        <f ca="1">Supporto!F543</f>
        <v>IfcFlowTreatmentDevice</v>
      </c>
      <c r="C645" s="148" t="str">
        <f ca="1">Supporto!H543</f>
        <v>ElementoDocumenti</v>
      </c>
      <c r="D645" s="148" t="str">
        <f ca="1">Supporto!K543</f>
        <v>SertSupl</v>
      </c>
      <c r="E645" s="125"/>
      <c r="F645" s="162"/>
      <c r="G645" s="111"/>
      <c r="H645" s="522"/>
      <c r="I645" s="109"/>
      <c r="J645" s="109"/>
      <c r="K645" s="109"/>
      <c r="L645" s="109"/>
      <c r="M645" s="109"/>
      <c r="N645" s="109"/>
      <c r="O645" s="109"/>
      <c r="P645" s="109"/>
    </row>
    <row r="646" spans="2:16" hidden="1" x14ac:dyDescent="0.25">
      <c r="B646" s="113" t="str">
        <f ca="1">Supporto!F544</f>
        <v>IfcFlowTreatmentDevice</v>
      </c>
      <c r="C646" s="148" t="str">
        <f ca="1">Supporto!H544</f>
        <v>ElementoDocumenti</v>
      </c>
      <c r="D646" s="148" t="str">
        <f ca="1">Supporto!K544</f>
        <v>CertOmo</v>
      </c>
      <c r="E646" s="125"/>
      <c r="F646" s="162"/>
      <c r="G646" s="111"/>
      <c r="H646" s="522"/>
      <c r="I646" s="109"/>
      <c r="J646" s="109"/>
      <c r="K646" s="109"/>
      <c r="L646" s="109"/>
      <c r="M646" s="109"/>
      <c r="N646" s="109"/>
      <c r="O646" s="109"/>
      <c r="P646" s="109"/>
    </row>
    <row r="647" spans="2:16" hidden="1" x14ac:dyDescent="0.25">
      <c r="B647" s="113" t="str">
        <f ca="1">Supporto!F545</f>
        <v>IfcFlowTreatmentDevice</v>
      </c>
      <c r="C647" s="148" t="str">
        <f ca="1">Supporto!H545</f>
        <v>ElementoDocumenti</v>
      </c>
      <c r="D647" s="148" t="str">
        <f ca="1">Supporto!K545</f>
        <v>SchedaMontaggio</v>
      </c>
      <c r="E647" s="125"/>
      <c r="F647" s="162"/>
      <c r="G647" s="111"/>
      <c r="H647" s="522"/>
      <c r="I647" s="109"/>
      <c r="J647" s="109"/>
      <c r="K647" s="109"/>
      <c r="L647" s="109"/>
      <c r="M647" s="109"/>
      <c r="N647" s="109"/>
      <c r="O647" s="109"/>
      <c r="P647" s="109"/>
    </row>
    <row r="648" spans="2:16" hidden="1" x14ac:dyDescent="0.25">
      <c r="B648" s="113" t="str">
        <f ca="1">Supporto!F546</f>
        <v>IfcFlowTreatmentDevice</v>
      </c>
      <c r="C648" s="148" t="str">
        <f ca="1">Supporto!H546</f>
        <v>ElementoDocumenti</v>
      </c>
      <c r="D648" s="148" t="str">
        <f ca="1">Supporto!K546</f>
        <v>Installazione</v>
      </c>
      <c r="E648" s="125"/>
      <c r="F648" s="162"/>
      <c r="G648" s="111"/>
      <c r="H648" s="522"/>
      <c r="I648" s="109"/>
      <c r="J648" s="109"/>
      <c r="K648" s="109"/>
      <c r="L648" s="109"/>
      <c r="M648" s="109"/>
      <c r="N648" s="109"/>
      <c r="O648" s="109"/>
      <c r="P648" s="109"/>
    </row>
    <row r="649" spans="2:16" hidden="1" x14ac:dyDescent="0.25">
      <c r="B649" s="113" t="str">
        <f ca="1">Supporto!F547</f>
        <v>IfcFlowTreatmentDevice</v>
      </c>
      <c r="C649" s="148" t="str">
        <f ca="1">Supporto!H547</f>
        <v>ElementoDocumenti</v>
      </c>
      <c r="D649" s="148" t="str">
        <f ca="1">Supporto!K547</f>
        <v>MatSupp</v>
      </c>
      <c r="E649" s="125"/>
      <c r="F649" s="162"/>
      <c r="G649" s="111"/>
      <c r="H649" s="522"/>
      <c r="I649" s="109"/>
      <c r="J649" s="109"/>
      <c r="K649" s="109"/>
      <c r="L649" s="109"/>
      <c r="M649" s="109"/>
      <c r="N649" s="109"/>
      <c r="O649" s="109"/>
      <c r="P649" s="109"/>
    </row>
    <row r="650" spans="2:16" hidden="1" x14ac:dyDescent="0.25">
      <c r="B650" s="113" t="str">
        <f ca="1">Supporto!F548</f>
        <v>IfcFlowTreatmentDevice</v>
      </c>
      <c r="C650" s="148" t="str">
        <f ca="1">Supporto!H548</f>
        <v>ElementoDocumenti</v>
      </c>
      <c r="D650" s="148" t="str">
        <f ca="1">Supporto!K548</f>
        <v>Collaudo</v>
      </c>
      <c r="E650" s="125"/>
      <c r="F650" s="162"/>
      <c r="G650" s="111"/>
      <c r="H650" s="522"/>
      <c r="I650" s="109"/>
      <c r="J650" s="109"/>
      <c r="K650" s="109"/>
      <c r="L650" s="109"/>
      <c r="M650" s="109"/>
      <c r="N650" s="109"/>
      <c r="O650" s="109"/>
      <c r="P650" s="109"/>
    </row>
    <row r="651" spans="2:16" hidden="1" x14ac:dyDescent="0.25">
      <c r="B651" s="115" t="str">
        <f ca="1">Supporto!F549</f>
        <v>IfcFlowTreatmentDevice</v>
      </c>
      <c r="C651" s="149" t="str">
        <f ca="1">Supporto!H549</f>
        <v>ElementoDocumenti</v>
      </c>
      <c r="D651" s="149" t="str">
        <f ca="1">Supporto!K549</f>
        <v>Conformità</v>
      </c>
      <c r="E651" s="124"/>
      <c r="F651" s="163"/>
      <c r="G651" s="119"/>
      <c r="H651" s="525"/>
      <c r="I651" s="116"/>
      <c r="J651" s="116"/>
      <c r="K651" s="116"/>
      <c r="L651" s="116"/>
      <c r="M651" s="116"/>
      <c r="N651" s="116"/>
      <c r="O651" s="116"/>
      <c r="P651" s="116"/>
    </row>
    <row r="652" spans="2:16" hidden="1" x14ac:dyDescent="0.25">
      <c r="B652" s="113" t="str">
        <f ca="1">Supporto!F550</f>
        <v>IfcTransportElement</v>
      </c>
      <c r="C652" s="148" t="str">
        <f ca="1">Supporto!H550</f>
        <v>ElementoDatiAnagrafici</v>
      </c>
      <c r="D652" s="148" t="str">
        <f ca="1">Supporto!K550</f>
        <v>Numero_di_serie</v>
      </c>
      <c r="E652" s="125"/>
      <c r="F652" s="162"/>
      <c r="G652" s="111"/>
      <c r="H652" s="522"/>
      <c r="I652" s="109"/>
      <c r="J652" s="109"/>
      <c r="K652" s="109"/>
      <c r="L652" s="109"/>
      <c r="M652" s="109"/>
      <c r="N652" s="109"/>
      <c r="O652" s="109"/>
      <c r="P652" s="109"/>
    </row>
    <row r="653" spans="2:16" hidden="1" x14ac:dyDescent="0.25">
      <c r="B653" s="113" t="str">
        <f ca="1">Supporto!F551</f>
        <v>IfcTransportElement</v>
      </c>
      <c r="C653" s="148" t="str">
        <f ca="1">Supporto!H551</f>
        <v>ElementoDatiAnagrafici</v>
      </c>
      <c r="D653" s="148" t="str">
        <f ca="1">Supporto!K551</f>
        <v>Fornitore</v>
      </c>
      <c r="E653" s="125"/>
      <c r="F653" s="162"/>
      <c r="G653" s="111"/>
      <c r="H653" s="522"/>
      <c r="I653" s="109"/>
      <c r="J653" s="109"/>
      <c r="K653" s="109"/>
      <c r="L653" s="109"/>
      <c r="M653" s="109"/>
      <c r="N653" s="109"/>
      <c r="O653" s="109"/>
      <c r="P653" s="109"/>
    </row>
    <row r="654" spans="2:16" hidden="1" x14ac:dyDescent="0.25">
      <c r="B654" s="113" t="str">
        <f ca="1">Supporto!F552</f>
        <v>IfcTransportElement</v>
      </c>
      <c r="C654" s="148" t="str">
        <f ca="1">Supporto!H552</f>
        <v>ElementoDatiAnagrafici</v>
      </c>
      <c r="D654" s="148" t="str">
        <f ca="1">Supporto!K552</f>
        <v>Installatore</v>
      </c>
      <c r="E654" s="125"/>
      <c r="F654" s="162"/>
      <c r="G654" s="111"/>
      <c r="H654" s="522"/>
      <c r="I654" s="109"/>
      <c r="J654" s="109"/>
      <c r="K654" s="109"/>
      <c r="L654" s="109"/>
      <c r="M654" s="109"/>
      <c r="N654" s="109"/>
      <c r="O654" s="109"/>
      <c r="P654" s="109"/>
    </row>
    <row r="655" spans="2:16" hidden="1" x14ac:dyDescent="0.25">
      <c r="B655" s="113" t="str">
        <f ca="1">Supporto!F553</f>
        <v>IfcTransportElement</v>
      </c>
      <c r="C655" s="148" t="str">
        <f ca="1">Supporto!H553</f>
        <v>ElementoDatiAnagrafici</v>
      </c>
      <c r="D655" s="148" t="str">
        <f ca="1">Supporto!K553</f>
        <v>Descrizione</v>
      </c>
      <c r="E655" s="125"/>
      <c r="F655" s="162"/>
      <c r="G655" s="111"/>
      <c r="H655" s="522"/>
      <c r="I655" s="109"/>
      <c r="J655" s="109"/>
      <c r="K655" s="109"/>
      <c r="L655" s="109"/>
      <c r="M655" s="109"/>
      <c r="N655" s="109"/>
      <c r="O655" s="109"/>
      <c r="P655" s="109"/>
    </row>
    <row r="656" spans="2:16" hidden="1" x14ac:dyDescent="0.25">
      <c r="B656" s="113" t="str">
        <f ca="1">Supporto!F554</f>
        <v>IfcTransportElement</v>
      </c>
      <c r="C656" s="148" t="str">
        <f ca="1">Supporto!H554</f>
        <v>ElementoDatiAnagrafici</v>
      </c>
      <c r="D656" s="148" t="str">
        <f ca="1">Supporto!K554</f>
        <v>Modello</v>
      </c>
      <c r="E656" s="111"/>
      <c r="F656" s="111"/>
      <c r="G656" s="111"/>
      <c r="H656" s="522"/>
      <c r="I656" s="109"/>
      <c r="J656" s="109"/>
      <c r="K656" s="109"/>
      <c r="L656" s="109"/>
      <c r="M656" s="109"/>
      <c r="N656" s="109"/>
      <c r="O656" s="109"/>
      <c r="P656" s="109"/>
    </row>
    <row r="657" spans="2:16" hidden="1" x14ac:dyDescent="0.25">
      <c r="B657" s="113" t="str">
        <f ca="1">Supporto!F555</f>
        <v>IfcTransportElement</v>
      </c>
      <c r="C657" s="148" t="str">
        <f ca="1">Supporto!H555</f>
        <v>ElementoDatiAnagrafici</v>
      </c>
      <c r="D657" s="148" t="str">
        <f ca="1">Supporto!K555</f>
        <v>Produttore</v>
      </c>
      <c r="E657" s="111"/>
      <c r="F657" s="111"/>
      <c r="G657" s="111"/>
      <c r="H657" s="522"/>
      <c r="I657" s="109"/>
      <c r="J657" s="109"/>
      <c r="K657" s="109"/>
      <c r="L657" s="109"/>
      <c r="M657" s="109"/>
      <c r="N657" s="109"/>
      <c r="O657" s="109"/>
      <c r="P657" s="109"/>
    </row>
    <row r="658" spans="2:16" hidden="1" x14ac:dyDescent="0.25">
      <c r="B658" s="113" t="str">
        <f ca="1">Supporto!F556</f>
        <v>IfcTransportElement</v>
      </c>
      <c r="C658" s="148" t="str">
        <f ca="1">Supporto!H556</f>
        <v>ElementoDatiQualitativi</v>
      </c>
      <c r="D658" s="148" t="str">
        <f ca="1">Supporto!K556</f>
        <v>AccessibilitaDisabili</v>
      </c>
      <c r="E658" s="111"/>
      <c r="F658" s="111"/>
      <c r="G658" s="111"/>
      <c r="H658" s="522"/>
      <c r="I658" s="109"/>
      <c r="J658" s="109"/>
      <c r="K658" s="109"/>
      <c r="L658" s="109"/>
      <c r="M658" s="109"/>
      <c r="N658" s="109"/>
      <c r="O658" s="109"/>
      <c r="P658" s="109"/>
    </row>
    <row r="659" spans="2:16" hidden="1" x14ac:dyDescent="0.25">
      <c r="B659" s="113" t="str">
        <f ca="1">Supporto!F557</f>
        <v>IfcTransportElement</v>
      </c>
      <c r="C659" s="148" t="str">
        <f ca="1">Supporto!H557</f>
        <v>ElementoDatiQualitativi</v>
      </c>
      <c r="D659" s="148" t="str">
        <f ca="1">Supporto!K557</f>
        <v>Esterno</v>
      </c>
      <c r="E659" s="111"/>
      <c r="F659" s="111"/>
      <c r="G659" s="111"/>
      <c r="H659" s="522"/>
      <c r="I659" s="109"/>
      <c r="J659" s="109"/>
      <c r="K659" s="109"/>
      <c r="L659" s="109"/>
      <c r="M659" s="109"/>
      <c r="N659" s="109"/>
      <c r="O659" s="109"/>
      <c r="P659" s="109"/>
    </row>
    <row r="660" spans="2:16" hidden="1" x14ac:dyDescent="0.25">
      <c r="B660" s="113" t="str">
        <f ca="1">Supporto!F558</f>
        <v>IfcTransportElement</v>
      </c>
      <c r="C660" s="148" t="str">
        <f ca="1">Supporto!H558</f>
        <v>ElementoCodifica</v>
      </c>
      <c r="D660" s="148" t="str">
        <f ca="1">Supporto!K558</f>
        <v>ClasseElementoTecnico</v>
      </c>
      <c r="E660" s="111"/>
      <c r="F660" s="111"/>
      <c r="G660" s="111"/>
      <c r="H660" s="522"/>
      <c r="I660" s="109"/>
      <c r="J660" s="109"/>
      <c r="K660" s="109"/>
      <c r="L660" s="109"/>
      <c r="M660" s="109"/>
      <c r="N660" s="109"/>
      <c r="O660" s="109"/>
      <c r="P660" s="109"/>
    </row>
    <row r="661" spans="2:16" hidden="1" x14ac:dyDescent="0.25">
      <c r="B661" s="113" t="str">
        <f ca="1">Supporto!F559</f>
        <v>IfcTransportElement</v>
      </c>
      <c r="C661" s="148" t="str">
        <f ca="1">Supporto!H559</f>
        <v>ElementoFase</v>
      </c>
      <c r="D661" s="148" t="str">
        <f ca="1">Supporto!K559</f>
        <v>Stato</v>
      </c>
      <c r="E661" s="111"/>
      <c r="F661" s="111"/>
      <c r="G661" s="111"/>
      <c r="H661" s="110"/>
      <c r="I661" s="109"/>
      <c r="J661" s="109"/>
      <c r="K661" s="109"/>
      <c r="L661" s="109"/>
      <c r="M661" s="109"/>
      <c r="N661" s="109"/>
      <c r="O661" s="109"/>
      <c r="P661" s="109"/>
    </row>
    <row r="662" spans="2:16" hidden="1" x14ac:dyDescent="0.25">
      <c r="B662" s="113" t="str">
        <f ca="1">Supporto!F560</f>
        <v>IfcTransportElement</v>
      </c>
      <c r="C662" s="148" t="str">
        <f ca="1">Supporto!H560</f>
        <v>ElementoDocumenti</v>
      </c>
      <c r="D662" s="148" t="str">
        <f ca="1">Supporto!K560</f>
        <v>MUM</v>
      </c>
      <c r="E662" s="111"/>
      <c r="F662" s="111"/>
      <c r="G662" s="111"/>
      <c r="H662" s="522"/>
      <c r="I662" s="109"/>
      <c r="J662" s="109"/>
      <c r="K662" s="109"/>
      <c r="L662" s="109"/>
      <c r="M662" s="109"/>
      <c r="N662" s="109"/>
      <c r="O662" s="109"/>
      <c r="P662" s="109"/>
    </row>
    <row r="663" spans="2:16" hidden="1" x14ac:dyDescent="0.25">
      <c r="B663" s="113" t="str">
        <f ca="1">Supporto!F561</f>
        <v>IfcTransportElement</v>
      </c>
      <c r="C663" s="148" t="str">
        <f ca="1">Supporto!H561</f>
        <v>ElementoDocumenti</v>
      </c>
      <c r="D663" s="148" t="str">
        <f ca="1">Supporto!K561</f>
        <v>SchedaTecnica</v>
      </c>
      <c r="E663" s="111"/>
      <c r="F663" s="111"/>
      <c r="G663" s="111"/>
      <c r="H663" s="522"/>
      <c r="I663" s="109"/>
      <c r="J663" s="109"/>
      <c r="K663" s="109"/>
      <c r="L663" s="109"/>
      <c r="M663" s="109"/>
      <c r="N663" s="109"/>
      <c r="O663" s="109"/>
      <c r="P663" s="109"/>
    </row>
    <row r="664" spans="2:16" hidden="1" x14ac:dyDescent="0.25">
      <c r="B664" s="113" t="str">
        <f ca="1">Supporto!F562</f>
        <v>IfcTransportElement</v>
      </c>
      <c r="C664" s="148" t="str">
        <f ca="1">Supporto!H562</f>
        <v>ElementoDocumenti</v>
      </c>
      <c r="D664" s="148" t="str">
        <f ca="1">Supporto!K562</f>
        <v>Website</v>
      </c>
      <c r="E664" s="111"/>
      <c r="F664" s="111"/>
      <c r="G664" s="111"/>
      <c r="H664" s="522"/>
      <c r="I664" s="109"/>
      <c r="J664" s="109"/>
      <c r="K664" s="109"/>
      <c r="L664" s="109"/>
      <c r="M664" s="109"/>
      <c r="N664" s="109"/>
      <c r="O664" s="109"/>
      <c r="P664" s="109"/>
    </row>
    <row r="665" spans="2:16" hidden="1" x14ac:dyDescent="0.25">
      <c r="B665" s="113" t="str">
        <f ca="1">Supporto!F563</f>
        <v>IfcTransportElement</v>
      </c>
      <c r="C665" s="148" t="str">
        <f ca="1">Supporto!H563</f>
        <v>ElementoDocumenti</v>
      </c>
      <c r="D665" s="148" t="str">
        <f ca="1">Supporto!K563</f>
        <v>DB</v>
      </c>
      <c r="E665" s="111"/>
      <c r="F665" s="111"/>
      <c r="G665" s="111"/>
      <c r="H665" s="522"/>
      <c r="I665" s="109"/>
      <c r="J665" s="109"/>
      <c r="K665" s="109"/>
      <c r="L665" s="109"/>
      <c r="M665" s="109"/>
      <c r="N665" s="109"/>
      <c r="O665" s="109"/>
      <c r="P665" s="109"/>
    </row>
    <row r="666" spans="2:16" hidden="1" x14ac:dyDescent="0.25">
      <c r="B666" s="113" t="str">
        <f ca="1">Supporto!F564</f>
        <v>IfcTransportElement</v>
      </c>
      <c r="C666" s="148" t="str">
        <f ca="1">Supporto!H564</f>
        <v>ElementoDocumenti</v>
      </c>
      <c r="D666" s="148" t="str">
        <f ca="1">Supporto!K564</f>
        <v>CertProd</v>
      </c>
      <c r="E666" s="111"/>
      <c r="F666" s="111"/>
      <c r="G666" s="111"/>
      <c r="H666" s="522"/>
      <c r="I666" s="109"/>
      <c r="J666" s="109"/>
      <c r="K666" s="109"/>
      <c r="L666" s="109"/>
      <c r="M666" s="109"/>
      <c r="N666" s="109"/>
      <c r="O666" s="109"/>
      <c r="P666" s="109"/>
    </row>
    <row r="667" spans="2:16" hidden="1" x14ac:dyDescent="0.25">
      <c r="B667" s="113" t="str">
        <f ca="1">Supporto!F565</f>
        <v>IfcTransportElement</v>
      </c>
      <c r="C667" s="148" t="str">
        <f ca="1">Supporto!H565</f>
        <v>ElementoDocumenti</v>
      </c>
      <c r="D667" s="148" t="str">
        <f ca="1">Supporto!K565</f>
        <v>SchedaMontaggio</v>
      </c>
      <c r="E667" s="111"/>
      <c r="F667" s="111"/>
      <c r="G667" s="111"/>
      <c r="H667" s="522"/>
      <c r="I667" s="109"/>
      <c r="J667" s="109"/>
      <c r="K667" s="109"/>
      <c r="L667" s="109"/>
      <c r="M667" s="109"/>
      <c r="N667" s="109"/>
      <c r="O667" s="109"/>
      <c r="P667" s="109"/>
    </row>
    <row r="668" spans="2:16" hidden="1" x14ac:dyDescent="0.25">
      <c r="B668" s="113" t="str">
        <f ca="1">Supporto!F566</f>
        <v>IfcTransportElement</v>
      </c>
      <c r="C668" s="148" t="str">
        <f ca="1">Supporto!H566</f>
        <v>ElementoDocumenti</v>
      </c>
      <c r="D668" s="148" t="str">
        <f ca="1">Supporto!K566</f>
        <v>Installazione</v>
      </c>
      <c r="E668" s="111"/>
      <c r="F668" s="111"/>
      <c r="G668" s="111"/>
      <c r="H668" s="522"/>
      <c r="I668" s="109"/>
      <c r="J668" s="109"/>
      <c r="K668" s="109"/>
      <c r="L668" s="109"/>
      <c r="M668" s="109"/>
      <c r="N668" s="109"/>
      <c r="O668" s="109"/>
      <c r="P668" s="109"/>
    </row>
    <row r="669" spans="2:16" hidden="1" x14ac:dyDescent="0.25">
      <c r="B669" s="113" t="str">
        <f ca="1">Supporto!F567</f>
        <v>IfcTransportElement</v>
      </c>
      <c r="C669" s="148" t="str">
        <f ca="1">Supporto!H567</f>
        <v>ElementoDocumenti</v>
      </c>
      <c r="D669" s="148" t="str">
        <f ca="1">Supporto!K567</f>
        <v>MatSupp</v>
      </c>
      <c r="E669" s="111"/>
      <c r="F669" s="111"/>
      <c r="G669" s="111"/>
      <c r="H669" s="522"/>
      <c r="I669" s="109"/>
      <c r="J669" s="109"/>
      <c r="K669" s="109"/>
      <c r="L669" s="109"/>
      <c r="M669" s="109"/>
      <c r="N669" s="109"/>
      <c r="O669" s="109"/>
      <c r="P669" s="109"/>
    </row>
    <row r="670" spans="2:16" hidden="1" x14ac:dyDescent="0.25">
      <c r="B670" s="113" t="str">
        <f ca="1">Supporto!F568</f>
        <v>IfcTransportElement</v>
      </c>
      <c r="C670" s="148" t="str">
        <f ca="1">Supporto!H568</f>
        <v>ElementoDocumenti</v>
      </c>
      <c r="D670" s="148" t="str">
        <f ca="1">Supporto!K568</f>
        <v>Collaudo</v>
      </c>
      <c r="E670" s="111"/>
      <c r="F670" s="111"/>
      <c r="G670" s="111"/>
      <c r="H670" s="522"/>
      <c r="I670" s="109"/>
      <c r="J670" s="109"/>
      <c r="K670" s="109"/>
      <c r="L670" s="109"/>
      <c r="M670" s="109"/>
      <c r="N670" s="109"/>
      <c r="O670" s="109"/>
      <c r="P670" s="109"/>
    </row>
    <row r="671" spans="2:16" hidden="1" x14ac:dyDescent="0.25">
      <c r="B671" s="115" t="str">
        <f ca="1">Supporto!F569</f>
        <v>IfcTransportElement</v>
      </c>
      <c r="C671" s="149" t="str">
        <f ca="1">Supporto!H569</f>
        <v>ElementoDocumenti</v>
      </c>
      <c r="D671" s="149" t="str">
        <f ca="1">Supporto!K569</f>
        <v>Conformità</v>
      </c>
      <c r="E671" s="119"/>
      <c r="F671" s="119"/>
      <c r="G671" s="119"/>
      <c r="H671" s="525"/>
      <c r="I671" s="116"/>
      <c r="J671" s="116"/>
      <c r="K671" s="116"/>
      <c r="L671" s="116"/>
      <c r="M671" s="116"/>
      <c r="N671" s="116"/>
      <c r="O671" s="116"/>
      <c r="P671" s="116"/>
    </row>
    <row r="672" spans="2:16" hidden="1" x14ac:dyDescent="0.25">
      <c r="B672" s="113" t="str">
        <f ca="1">Supporto!F570</f>
        <v>IfcFurnishingElement</v>
      </c>
      <c r="C672" s="148" t="str">
        <f ca="1">Supporto!H570</f>
        <v>ElementoDatiAnagrafici</v>
      </c>
      <c r="D672" s="148" t="str">
        <f ca="1">Supporto!K570</f>
        <v>Numero_di_serie</v>
      </c>
      <c r="E672" s="111"/>
      <c r="F672" s="111"/>
      <c r="G672" s="111"/>
      <c r="H672" s="522"/>
      <c r="I672" s="109"/>
      <c r="J672" s="109"/>
      <c r="K672" s="109"/>
      <c r="L672" s="109"/>
      <c r="M672" s="109"/>
      <c r="N672" s="109"/>
      <c r="O672" s="109"/>
      <c r="P672" s="109"/>
    </row>
    <row r="673" spans="2:16" hidden="1" x14ac:dyDescent="0.25">
      <c r="B673" s="113" t="str">
        <f ca="1">Supporto!F571</f>
        <v>IfcFurnishingElement</v>
      </c>
      <c r="C673" s="148" t="str">
        <f ca="1">Supporto!H571</f>
        <v>ElementoDatiAnagrafici</v>
      </c>
      <c r="D673" s="148" t="str">
        <f ca="1">Supporto!K571</f>
        <v>Fornitore</v>
      </c>
      <c r="E673" s="111"/>
      <c r="F673" s="111"/>
      <c r="G673" s="111"/>
      <c r="H673" s="522"/>
      <c r="I673" s="109"/>
      <c r="J673" s="109"/>
      <c r="K673" s="109"/>
      <c r="L673" s="109"/>
      <c r="M673" s="109"/>
      <c r="N673" s="109"/>
      <c r="O673" s="109"/>
      <c r="P673" s="109"/>
    </row>
    <row r="674" spans="2:16" hidden="1" x14ac:dyDescent="0.25">
      <c r="B674" s="113" t="str">
        <f ca="1">Supporto!F572</f>
        <v>IfcFurnishingElement</v>
      </c>
      <c r="C674" s="148" t="str">
        <f ca="1">Supporto!H572</f>
        <v>ElementoDatiAnagrafici</v>
      </c>
      <c r="D674" s="148" t="str">
        <f ca="1">Supporto!K572</f>
        <v>Installatore</v>
      </c>
      <c r="E674" s="111"/>
      <c r="F674" s="111"/>
      <c r="G674" s="111"/>
      <c r="H674" s="522"/>
      <c r="I674" s="109"/>
      <c r="J674" s="109"/>
      <c r="K674" s="109"/>
      <c r="L674" s="109"/>
      <c r="M674" s="109"/>
      <c r="N674" s="109"/>
      <c r="O674" s="109"/>
      <c r="P674" s="109"/>
    </row>
    <row r="675" spans="2:16" hidden="1" x14ac:dyDescent="0.25">
      <c r="B675" s="113" t="str">
        <f ca="1">Supporto!F573</f>
        <v>IfcFurnishingElement</v>
      </c>
      <c r="C675" s="148" t="str">
        <f ca="1">Supporto!H573</f>
        <v>ElementoDatiAnagrafici</v>
      </c>
      <c r="D675" s="148" t="str">
        <f ca="1">Supporto!K573</f>
        <v>Descrizione</v>
      </c>
      <c r="E675" s="111"/>
      <c r="F675" s="111"/>
      <c r="G675" s="111"/>
      <c r="H675" s="522"/>
      <c r="I675" s="109"/>
      <c r="J675" s="109"/>
      <c r="K675" s="109"/>
      <c r="L675" s="109"/>
      <c r="M675" s="109"/>
      <c r="N675" s="109"/>
      <c r="O675" s="109"/>
      <c r="P675" s="109"/>
    </row>
    <row r="676" spans="2:16" hidden="1" x14ac:dyDescent="0.25">
      <c r="B676" s="113" t="str">
        <f ca="1">Supporto!F574</f>
        <v>IfcFurnishingElement</v>
      </c>
      <c r="C676" s="148" t="str">
        <f ca="1">Supporto!H574</f>
        <v>ElementoDatiAnagrafici</v>
      </c>
      <c r="D676" s="148" t="str">
        <f ca="1">Supporto!K574</f>
        <v>Modello</v>
      </c>
      <c r="E676" s="111"/>
      <c r="F676" s="111"/>
      <c r="G676" s="111"/>
      <c r="H676" s="522"/>
      <c r="I676" s="109"/>
      <c r="J676" s="109"/>
      <c r="K676" s="109"/>
      <c r="L676" s="109"/>
      <c r="M676" s="109"/>
      <c r="N676" s="109"/>
      <c r="O676" s="109"/>
      <c r="P676" s="109"/>
    </row>
    <row r="677" spans="2:16" hidden="1" x14ac:dyDescent="0.25">
      <c r="B677" s="113" t="str">
        <f ca="1">Supporto!F575</f>
        <v>IfcFurnishingElement</v>
      </c>
      <c r="C677" s="148" t="str">
        <f ca="1">Supporto!H575</f>
        <v>ElementoDatiAnagrafici</v>
      </c>
      <c r="D677" s="148" t="str">
        <f ca="1">Supporto!K575</f>
        <v>Produttore</v>
      </c>
      <c r="E677" s="111"/>
      <c r="F677" s="111"/>
      <c r="G677" s="111"/>
      <c r="H677" s="522"/>
      <c r="I677" s="109"/>
      <c r="J677" s="109"/>
      <c r="K677" s="109"/>
      <c r="L677" s="109"/>
      <c r="M677" s="109"/>
      <c r="N677" s="109"/>
      <c r="O677" s="109"/>
      <c r="P677" s="109"/>
    </row>
    <row r="678" spans="2:16" hidden="1" x14ac:dyDescent="0.25">
      <c r="B678" s="113" t="str">
        <f ca="1">Supporto!F576</f>
        <v>IfcFurnishingElement</v>
      </c>
      <c r="C678" s="148" t="str">
        <f ca="1">Supporto!H576</f>
        <v>ElementoDatiQualitativi</v>
      </c>
      <c r="D678" s="148" t="str">
        <f ca="1">Supporto!K576</f>
        <v>Esterno</v>
      </c>
      <c r="E678" s="111"/>
      <c r="F678" s="111"/>
      <c r="G678" s="111"/>
      <c r="H678" s="522"/>
      <c r="I678" s="109"/>
      <c r="J678" s="109"/>
      <c r="K678" s="109"/>
      <c r="L678" s="109"/>
      <c r="M678" s="109"/>
      <c r="N678" s="109"/>
      <c r="O678" s="109"/>
      <c r="P678" s="109"/>
    </row>
    <row r="679" spans="2:16" hidden="1" x14ac:dyDescent="0.25">
      <c r="B679" s="113" t="str">
        <f ca="1">Supporto!F577</f>
        <v>IfcFurnishingElement</v>
      </c>
      <c r="C679" s="148" t="str">
        <f ca="1">Supporto!H577</f>
        <v>ElementoDatiAntincendio</v>
      </c>
      <c r="D679" s="148" t="str">
        <f ca="1">Supporto!K577</f>
        <v>Combustibile</v>
      </c>
      <c r="E679" s="111"/>
      <c r="F679" s="111"/>
      <c r="G679" s="111"/>
      <c r="H679" s="522"/>
      <c r="I679" s="109"/>
      <c r="J679" s="109"/>
      <c r="K679" s="109"/>
      <c r="L679" s="109"/>
      <c r="M679" s="109"/>
      <c r="N679" s="109"/>
      <c r="O679" s="109"/>
      <c r="P679" s="109"/>
    </row>
    <row r="680" spans="2:16" hidden="1" x14ac:dyDescent="0.25">
      <c r="B680" s="113" t="str">
        <f ca="1">Supporto!F578</f>
        <v>IfcFurnishingElement</v>
      </c>
      <c r="C680" s="148" t="str">
        <f ca="1">Supporto!H578</f>
        <v>ElementoCodifica</v>
      </c>
      <c r="D680" s="148" t="str">
        <f ca="1">Supporto!K578</f>
        <v>ClasseElementoTecnico</v>
      </c>
      <c r="E680" s="111"/>
      <c r="F680" s="111"/>
      <c r="G680" s="111"/>
      <c r="H680" s="522"/>
      <c r="I680" s="109"/>
      <c r="J680" s="109"/>
      <c r="K680" s="109"/>
      <c r="L680" s="109"/>
      <c r="M680" s="109"/>
      <c r="N680" s="109"/>
      <c r="O680" s="109"/>
      <c r="P680" s="109"/>
    </row>
    <row r="681" spans="2:16" hidden="1" x14ac:dyDescent="0.25">
      <c r="B681" s="113" t="str">
        <f ca="1">Supporto!F579</f>
        <v>IfcFurnishingElement</v>
      </c>
      <c r="C681" s="148" t="str">
        <f ca="1">Supporto!H579</f>
        <v>ElementoFase</v>
      </c>
      <c r="D681" s="148" t="str">
        <f ca="1">Supporto!K579</f>
        <v>Stato</v>
      </c>
      <c r="E681" s="111"/>
      <c r="F681" s="111"/>
      <c r="G681" s="111"/>
      <c r="H681" s="110"/>
      <c r="I681" s="109"/>
      <c r="J681" s="109"/>
      <c r="K681" s="109"/>
      <c r="L681" s="109"/>
      <c r="M681" s="109"/>
      <c r="N681" s="109"/>
      <c r="O681" s="109"/>
      <c r="P681" s="109"/>
    </row>
    <row r="682" spans="2:16" hidden="1" x14ac:dyDescent="0.25">
      <c r="B682" s="113" t="str">
        <f ca="1">Supporto!F580</f>
        <v>IfcFurnishingElement</v>
      </c>
      <c r="C682" s="148" t="str">
        <f ca="1">Supporto!H580</f>
        <v>ElementoDocumenti</v>
      </c>
      <c r="D682" s="148" t="str">
        <f ca="1">Supporto!K580</f>
        <v>SchedaTecnica</v>
      </c>
      <c r="E682" s="111"/>
      <c r="F682" s="111"/>
      <c r="G682" s="111"/>
      <c r="H682" s="522"/>
      <c r="I682" s="109"/>
      <c r="J682" s="109"/>
      <c r="K682" s="109"/>
      <c r="L682" s="109"/>
      <c r="M682" s="109"/>
      <c r="N682" s="109"/>
      <c r="O682" s="109"/>
      <c r="P682" s="109"/>
    </row>
    <row r="683" spans="2:16" hidden="1" x14ac:dyDescent="0.25">
      <c r="B683" s="113" t="str">
        <f ca="1">Supporto!F581</f>
        <v>IfcFurnishingElement</v>
      </c>
      <c r="C683" s="148" t="str">
        <f ca="1">Supporto!H581</f>
        <v>ElementoDocumenti</v>
      </c>
      <c r="D683" s="148" t="str">
        <f ca="1">Supporto!K581</f>
        <v>Website</v>
      </c>
      <c r="E683" s="111"/>
      <c r="F683" s="111"/>
      <c r="G683" s="111"/>
      <c r="H683" s="522"/>
      <c r="I683" s="109"/>
      <c r="J683" s="109"/>
      <c r="K683" s="109"/>
      <c r="L683" s="109"/>
      <c r="M683" s="109"/>
      <c r="N683" s="109"/>
      <c r="O683" s="109"/>
      <c r="P683" s="109"/>
    </row>
    <row r="684" spans="2:16" hidden="1" x14ac:dyDescent="0.25">
      <c r="B684" s="113" t="str">
        <f ca="1">Supporto!F582</f>
        <v>IfcFurnishingElement</v>
      </c>
      <c r="C684" s="148" t="str">
        <f ca="1">Supporto!H582</f>
        <v>ElementoDocumenti</v>
      </c>
      <c r="D684" s="148" t="str">
        <f ca="1">Supporto!K582</f>
        <v>DB</v>
      </c>
      <c r="E684" s="111"/>
      <c r="F684" s="111"/>
      <c r="G684" s="111"/>
      <c r="H684" s="522"/>
      <c r="I684" s="109"/>
      <c r="J684" s="109"/>
      <c r="K684" s="109"/>
      <c r="L684" s="109"/>
      <c r="M684" s="109"/>
      <c r="N684" s="109"/>
      <c r="O684" s="109"/>
      <c r="P684" s="109"/>
    </row>
    <row r="685" spans="2:16" hidden="1" x14ac:dyDescent="0.25">
      <c r="B685" s="113" t="str">
        <f ca="1">Supporto!F583</f>
        <v>IfcFurnishingElement</v>
      </c>
      <c r="C685" s="148" t="str">
        <f ca="1">Supporto!H583</f>
        <v>ElementoDocumenti</v>
      </c>
      <c r="D685" s="148" t="str">
        <f ca="1">Supporto!K583</f>
        <v>CertProd</v>
      </c>
      <c r="E685" s="111"/>
      <c r="F685" s="111"/>
      <c r="G685" s="111"/>
      <c r="H685" s="522"/>
      <c r="I685" s="109"/>
      <c r="J685" s="109"/>
      <c r="K685" s="109"/>
      <c r="L685" s="109"/>
      <c r="M685" s="109"/>
      <c r="N685" s="109"/>
      <c r="O685" s="109"/>
      <c r="P685" s="109"/>
    </row>
    <row r="686" spans="2:16" hidden="1" x14ac:dyDescent="0.25">
      <c r="B686" s="113" t="str">
        <f ca="1">Supporto!F584</f>
        <v>IfcFurnishingElement</v>
      </c>
      <c r="C686" s="148" t="str">
        <f ca="1">Supporto!H584</f>
        <v>ElementoDocumenti</v>
      </c>
      <c r="D686" s="148" t="str">
        <f ca="1">Supporto!K584</f>
        <v>SchedaMontaggio</v>
      </c>
      <c r="E686" s="125"/>
      <c r="F686" s="125"/>
      <c r="G686" s="162"/>
      <c r="H686" s="522"/>
      <c r="I686" s="109"/>
      <c r="J686" s="109"/>
      <c r="K686" s="109"/>
      <c r="L686" s="109"/>
      <c r="M686" s="109"/>
      <c r="N686" s="109"/>
      <c r="O686" s="109"/>
      <c r="P686" s="109"/>
    </row>
    <row r="687" spans="2:16" hidden="1" x14ac:dyDescent="0.25">
      <c r="B687" s="115" t="str">
        <f ca="1">Supporto!F585</f>
        <v>IfcFurnishingElement</v>
      </c>
      <c r="C687" s="149" t="str">
        <f ca="1">Supporto!H585</f>
        <v>ElementoDocumenti</v>
      </c>
      <c r="D687" s="149" t="str">
        <f ca="1">Supporto!K585</f>
        <v>Installazione</v>
      </c>
      <c r="E687" s="124"/>
      <c r="F687" s="124"/>
      <c r="G687" s="163"/>
      <c r="H687" s="117"/>
      <c r="I687" s="116"/>
      <c r="J687" s="116"/>
      <c r="K687" s="116"/>
      <c r="L687" s="116"/>
      <c r="M687" s="116"/>
      <c r="N687" s="116"/>
      <c r="O687" s="116"/>
      <c r="P687" s="116"/>
    </row>
  </sheetData>
  <autoFilter ref="A4:P687">
    <filterColumn colId="7" showButton="0"/>
    <filterColumn colId="8" showButton="0"/>
    <filterColumn colId="9" showButton="0"/>
    <filterColumn colId="12">
      <filters>
        <filter val="X"/>
      </filters>
    </filterColumn>
  </autoFilter>
  <mergeCells count="12">
    <mergeCell ref="C116:D116"/>
    <mergeCell ref="C142:D142"/>
    <mergeCell ref="C1:P1"/>
    <mergeCell ref="H3:P3"/>
    <mergeCell ref="C5:D5"/>
    <mergeCell ref="C112:D112"/>
    <mergeCell ref="H4:K4"/>
    <mergeCell ref="L4:L5"/>
    <mergeCell ref="M4:M5"/>
    <mergeCell ref="N4:N5"/>
    <mergeCell ref="O4:O5"/>
    <mergeCell ref="P4:P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39997558519241921"/>
  </sheetPr>
  <dimension ref="A1:P687"/>
  <sheetViews>
    <sheetView tabSelected="1" zoomScaleNormal="100" workbookViewId="0">
      <pane ySplit="5" topLeftCell="A6" activePane="bottomLeft" state="frozen"/>
      <selection activeCell="B1" sqref="B1"/>
      <selection pane="bottomLeft" activeCell="S659" sqref="S659"/>
    </sheetView>
  </sheetViews>
  <sheetFormatPr defaultColWidth="9" defaultRowHeight="12.75" x14ac:dyDescent="0.25"/>
  <cols>
    <col min="1" max="1" width="15.5703125" style="95" hidden="1" customWidth="1"/>
    <col min="2" max="2" width="34.85546875" style="95" bestFit="1" customWidth="1"/>
    <col min="3" max="3" width="32.5703125" style="142" customWidth="1"/>
    <col min="4" max="4" width="50.5703125" style="142" customWidth="1"/>
    <col min="5" max="6" width="20.5703125" style="142" hidden="1" customWidth="1"/>
    <col min="7" max="7" width="20.5703125" style="165" hidden="1" customWidth="1"/>
    <col min="8" max="9" width="30.5703125" style="143" hidden="1" customWidth="1"/>
    <col min="10" max="10" width="45.28515625" style="143" hidden="1" customWidth="1"/>
    <col min="11" max="12" width="30.5703125" style="143" hidden="1" customWidth="1"/>
    <col min="13" max="13" width="30.5703125" style="143" customWidth="1"/>
    <col min="14" max="16" width="30.5703125" style="143" hidden="1" customWidth="1"/>
    <col min="17" max="16384" width="9" style="95"/>
  </cols>
  <sheetData>
    <row r="1" spans="1:16" s="92" customFormat="1" ht="30" customHeight="1" x14ac:dyDescent="0.25">
      <c r="C1" s="659" t="s">
        <v>270</v>
      </c>
      <c r="D1" s="660"/>
      <c r="E1" s="660"/>
      <c r="F1" s="660"/>
      <c r="G1" s="660"/>
      <c r="H1" s="660"/>
      <c r="I1" s="660"/>
      <c r="J1" s="660"/>
      <c r="K1" s="660"/>
      <c r="L1" s="660"/>
      <c r="M1" s="660"/>
      <c r="N1" s="660"/>
      <c r="O1" s="660"/>
      <c r="P1" s="661"/>
    </row>
    <row r="2" spans="1:16" s="92" customFormat="1" ht="15.75" x14ac:dyDescent="0.25">
      <c r="C2" s="93"/>
      <c r="D2" s="93"/>
      <c r="E2" s="93"/>
      <c r="F2" s="93"/>
      <c r="G2" s="93"/>
      <c r="H2" s="94"/>
      <c r="I2" s="94"/>
      <c r="J2" s="94"/>
      <c r="K2" s="94"/>
      <c r="L2" s="94"/>
      <c r="M2" s="94"/>
      <c r="N2" s="94"/>
      <c r="O2" s="94"/>
      <c r="P2" s="94"/>
    </row>
    <row r="3" spans="1:16" s="92" customFormat="1" ht="30" customHeight="1" x14ac:dyDescent="0.25">
      <c r="C3" s="93"/>
      <c r="D3" s="93"/>
      <c r="E3" s="93"/>
      <c r="F3" s="93"/>
      <c r="G3" s="93"/>
      <c r="H3" s="662" t="str">
        <f>'Attività, servizi e usi'!C8</f>
        <v>Efficientamento energetico</v>
      </c>
      <c r="I3" s="663"/>
      <c r="J3" s="663"/>
      <c r="K3" s="663"/>
      <c r="L3" s="663"/>
      <c r="M3" s="663"/>
      <c r="N3" s="663"/>
      <c r="O3" s="663"/>
      <c r="P3" s="664"/>
    </row>
    <row r="4" spans="1:16" s="92" customFormat="1" ht="30" customHeight="1" x14ac:dyDescent="0.25">
      <c r="C4" s="93"/>
      <c r="D4" s="93"/>
      <c r="E4" s="93"/>
      <c r="F4" s="93"/>
      <c r="G4" s="93"/>
      <c r="H4" s="672" t="s">
        <v>813</v>
      </c>
      <c r="I4" s="673"/>
      <c r="J4" s="673"/>
      <c r="K4" s="673"/>
      <c r="L4" s="675" t="str">
        <f>'Attività, servizi e usi'!C18</f>
        <v>PFTE</v>
      </c>
      <c r="M4" s="675" t="str">
        <f>'Attività, servizi e usi'!C19</f>
        <v>Progettazione Definitiva</v>
      </c>
      <c r="N4" s="675" t="str">
        <f>'Attività, servizi e usi'!C20</f>
        <v>Progettazione Esecutiva</v>
      </c>
      <c r="O4" s="675" t="str">
        <f>'Attività, servizi e usi'!C21</f>
        <v>Costruzione (DL)</v>
      </c>
      <c r="P4" s="675" t="str">
        <f>'Attività, servizi e usi'!C24</f>
        <v>Manutenzione</v>
      </c>
    </row>
    <row r="5" spans="1:16" ht="30" hidden="1" customHeight="1" x14ac:dyDescent="0.25">
      <c r="A5" s="150"/>
      <c r="B5" s="208"/>
      <c r="C5" s="665" t="s">
        <v>271</v>
      </c>
      <c r="D5" s="666"/>
      <c r="E5" s="96"/>
      <c r="F5" s="96"/>
      <c r="G5" s="96"/>
      <c r="H5" s="97" t="str">
        <f>'Attività, servizi e usi'!C14</f>
        <v>Rilevazione</v>
      </c>
      <c r="I5" s="98" t="str">
        <f>'Attività, servizi e usi'!C15</f>
        <v>Indagini conoscitive</v>
      </c>
      <c r="J5" s="98" t="str">
        <f>'Attività, servizi e usi'!C16</f>
        <v>Rappresentazione dell'esistente</v>
      </c>
      <c r="K5" s="99" t="str">
        <f>'Attività, servizi e usi'!C17</f>
        <v>Valutazione</v>
      </c>
      <c r="L5" s="676"/>
      <c r="M5" s="676"/>
      <c r="N5" s="676"/>
      <c r="O5" s="676"/>
      <c r="P5" s="676"/>
    </row>
    <row r="6" spans="1:16" ht="30" hidden="1" customHeight="1" x14ac:dyDescent="0.25">
      <c r="A6" s="145" t="str">
        <f>'Proprietà Modello'!$E$1</f>
        <v>Spazio</v>
      </c>
      <c r="B6" s="144"/>
      <c r="C6" s="144">
        <f>'Proprietà Modello'!$F$1</f>
        <v>0</v>
      </c>
      <c r="D6" s="91">
        <f>'Proprietà Modello'!$G$1</f>
        <v>0</v>
      </c>
      <c r="E6" s="91" t="e">
        <f>'Proprietà Modello'!#REF!</f>
        <v>#REF!</v>
      </c>
      <c r="F6" s="91">
        <f>'Proprietà Modello'!$H$1</f>
        <v>0</v>
      </c>
      <c r="G6" s="91">
        <f>'Proprietà Modello'!$I$1</f>
        <v>0</v>
      </c>
      <c r="H6" s="100" t="s">
        <v>383</v>
      </c>
      <c r="I6" s="70" t="str">
        <f>CONCATENATE('Matrice usi'!$F6,IF('Matrice usi'!$F6=0,"", "-"),'Matrice usi'!$F7,IF('Matrice usi'!$F7=0,"", "-"),'Matrice usi'!$F8,IF('Matrice usi'!$F8=0,"", "-"),'Matrice usi'!$F9,IF('Matrice usi'!$F10=0,"", "-"),'Matrice usi'!$F10,IF('Matrice usi'!$F11=0,"", "-"),'Matrice usi'!$F11)</f>
        <v>06-07-08</v>
      </c>
      <c r="J6" s="70" t="str">
        <f>CONCATENATE('Matrice usi'!$F12,IF('Matrice usi'!$F12=0,"", "-"),'Matrice usi'!$F13,IF('Matrice usi'!$F13=0,"", "-"),'Matrice usi'!$F14,IF('Matrice usi'!$F14=0,"", "-"),'Matrice usi'!$F15,IF('Matrice usi'!$F15=0,"", "-"),'Matrice usi'!$F16,IF('Matrice usi'!$F16=0,"", "-"),'Matrice usi'!$F17,IF('Matrice usi'!$F17=0,"", "-"),'Matrice usi'!$F18)</f>
        <v>01-06-07-08-10</v>
      </c>
      <c r="K6" s="70" t="str">
        <f>CONCATENATE('Matrice usi'!$F19,IF('Matrice usi'!$F19=0,"", "-"),'Matrice usi'!$F20,IF('Matrice usi'!$F20=0,"", "-"),'Matrice usi'!$F21,IF('Matrice usi'!$F21=0,"", "-"),'Matrice usi'!$F22,IF('Matrice usi'!$F22=0,"", "-"),'Matrice usi'!$F23,IF('Matrice usi'!$F23=0,"", "-"),'Matrice usi'!$F24,IF('Matrice usi'!$F24=0,"", "-"),'Matrice usi'!$F25,IF('Matrice usi'!$F25=0,"", "-"),'Matrice usi'!$F26)</f>
        <v>01-03-06-07-08-10</v>
      </c>
      <c r="L6" s="70" t="str">
        <f>CONCATENATE('Matrice usi'!$F27,IF('Matrice usi'!$F27=0,"", "-"),'Matrice usi'!$F28,IF('Matrice usi'!$F28=0,"", "-"),'Matrice usi'!$F29,IF('Matrice usi'!$F29=0,"", "-"),'Matrice usi'!$F30,IF('Matrice usi'!$F30=0,"", "-"),'Matrice usi'!$F31,IF('Matrice usi'!$F31=0,"", "-"),'Matrice usi'!$F32,IF('Matrice usi'!$F32=0,"", "-"),'Matrice usi'!$F33,IF('Matrice usi'!$F33=0,"", "-"),'Matrice usi'!$F34,IF('Matrice usi'!$F34=0,"", "-"),'Matrice usi'!$F35,IF('Matrice usi'!$F35=0,"", "-"),'Matrice usi'!$F36)</f>
        <v>01-02-03-04-06-07-08-10</v>
      </c>
      <c r="M6" s="70" t="str">
        <f>CONCATENATE('Matrice usi'!$F37,IF('Matrice usi'!$F37=0,"", "-"),'Matrice usi'!$F38,IF('Matrice usi'!$F38=0,"", "-"),'Matrice usi'!$F39,IF('Matrice usi'!$F39=0,"", "-"),'Matrice usi'!$F40,IF('Matrice usi'!$F40=0,"", "-"),'Matrice usi'!$F41,IF('Matrice usi'!$F41=0,"", "-"),'Matrice usi'!$F42,IF('Matrice usi'!$F42=0,"", "-"),'Matrice usi'!$F43,IF('Matrice usi'!$F43=0,"", "-"),'Matrice usi'!$F44,IF('Matrice usi'!$F44=0,"", "-"),'Matrice usi'!$F45,IF('Matrice usi'!$F45=0,"", "-"),'Matrice usi'!$F46)</f>
        <v>01-02-03-04-06-07-08-10</v>
      </c>
      <c r="N6" s="70" t="str">
        <f>CONCATENATE('Matrice usi'!$F47,IF('Matrice usi'!$F47=0,"", "-"),'Matrice usi'!$F48,IF('Matrice usi'!$F48=0,"", "-"),'Matrice usi'!$F49,IF('Matrice usi'!$F49=0,"", "-"),'Matrice usi'!$F50,IF('Matrice usi'!$F50=0,"", "-"),'Matrice usi'!$F51,IF('Matrice usi'!$F51=0,"", "-"),'Matrice usi'!$F52,IF('Matrice usi'!$F52=0,"", "-"),'Matrice usi'!$F53,IF('Matrice usi'!$F53=0,"", "-"),'Matrice usi'!$F54,IF('Matrice usi'!$F54=0,"", "-"),'Matrice usi'!$F55,IF('Matrice usi'!$F55=0,"", "-"),'Matrice usi'!$F56)</f>
        <v>01-02-03-04-06-07-08-10</v>
      </c>
      <c r="O6" s="70" t="s">
        <v>383</v>
      </c>
      <c r="P6" s="71" t="s">
        <v>383</v>
      </c>
    </row>
    <row r="7" spans="1:16" ht="24" hidden="1" customHeight="1" x14ac:dyDescent="0.25">
      <c r="A7" s="146"/>
      <c r="B7" s="210"/>
      <c r="C7" s="669" t="str">
        <f>'Proprietà Modello'!E2</f>
        <v>Fabbricato</v>
      </c>
      <c r="D7" s="668"/>
      <c r="E7" s="101"/>
      <c r="F7" s="101"/>
      <c r="G7" s="101"/>
      <c r="H7" s="102"/>
      <c r="I7" s="103"/>
      <c r="J7" s="104"/>
      <c r="K7" s="102"/>
      <c r="L7" s="103"/>
      <c r="M7" s="105"/>
      <c r="N7" s="102"/>
      <c r="O7" s="103"/>
      <c r="P7" s="104"/>
    </row>
    <row r="8" spans="1:16" ht="15" customHeight="1" x14ac:dyDescent="0.25">
      <c r="A8" s="147" t="str">
        <f>'Proprietà Modello'!E3</f>
        <v>Fabbricato</v>
      </c>
      <c r="B8" s="106" t="s">
        <v>112</v>
      </c>
      <c r="C8" s="106" t="str">
        <f>'Proprietà Modello'!F3</f>
        <v>FabbricatoDatiAnagrafici</v>
      </c>
      <c r="D8" s="107" t="str">
        <f>'Proprietà Modello'!G3</f>
        <v>CodiceFabbricato</v>
      </c>
      <c r="E8" s="147" t="e">
        <f>'Proprietà Modello'!#REF!</f>
        <v>#REF!</v>
      </c>
      <c r="F8" s="107" t="str">
        <f>'Proprietà Modello'!H3</f>
        <v>IfcText</v>
      </c>
      <c r="G8" s="159" t="str">
        <f>'Proprietà Modello'!I3</f>
        <v>N.A.</v>
      </c>
      <c r="H8" s="121"/>
      <c r="I8" s="121"/>
      <c r="J8" s="121" t="s">
        <v>779</v>
      </c>
      <c r="K8" s="121"/>
      <c r="L8" s="121" t="s">
        <v>779</v>
      </c>
      <c r="M8" s="121" t="s">
        <v>779</v>
      </c>
      <c r="N8" s="121" t="s">
        <v>779</v>
      </c>
      <c r="O8" s="121" t="s">
        <v>779</v>
      </c>
      <c r="P8" s="121" t="s">
        <v>779</v>
      </c>
    </row>
    <row r="9" spans="1:16" ht="15" customHeight="1" x14ac:dyDescent="0.25">
      <c r="A9" s="148"/>
      <c r="B9" s="106" t="s">
        <v>112</v>
      </c>
      <c r="C9" s="112" t="s">
        <v>568</v>
      </c>
      <c r="D9" s="113" t="s">
        <v>770</v>
      </c>
      <c r="E9" s="148"/>
      <c r="F9" s="113"/>
      <c r="G9" s="160"/>
      <c r="H9" s="109"/>
      <c r="I9" s="109"/>
      <c r="J9" s="109" t="s">
        <v>779</v>
      </c>
      <c r="K9" s="109"/>
      <c r="L9" s="109" t="s">
        <v>779</v>
      </c>
      <c r="M9" s="109" t="s">
        <v>779</v>
      </c>
      <c r="N9" s="109" t="s">
        <v>779</v>
      </c>
      <c r="O9" s="109" t="s">
        <v>779</v>
      </c>
      <c r="P9" s="109" t="s">
        <v>779</v>
      </c>
    </row>
    <row r="10" spans="1:16" ht="15" customHeight="1" x14ac:dyDescent="0.25">
      <c r="A10" s="148" t="str">
        <f>'Proprietà Modello'!E5</f>
        <v>Fabbricato</v>
      </c>
      <c r="B10" s="106" t="s">
        <v>112</v>
      </c>
      <c r="C10" s="112" t="str">
        <f>'Proprietà Modello'!F5</f>
        <v>FabbricatoDatiAnagrafici</v>
      </c>
      <c r="D10" s="113" t="str">
        <f>'Proprietà Modello'!G5</f>
        <v>DestinazioneUso</v>
      </c>
      <c r="E10" s="148" t="e">
        <f>'Proprietà Modello'!#REF!</f>
        <v>#REF!</v>
      </c>
      <c r="F10" s="113">
        <f>'Proprietà Modello'!H5</f>
        <v>0</v>
      </c>
      <c r="G10" s="160">
        <f>'Proprietà Modello'!I5</f>
        <v>0</v>
      </c>
      <c r="H10" s="109"/>
      <c r="I10" s="109"/>
      <c r="J10" s="109" t="s">
        <v>779</v>
      </c>
      <c r="K10" s="109"/>
      <c r="L10" s="109" t="s">
        <v>779</v>
      </c>
      <c r="M10" s="109" t="s">
        <v>779</v>
      </c>
      <c r="N10" s="109" t="s">
        <v>779</v>
      </c>
      <c r="O10" s="109" t="s">
        <v>779</v>
      </c>
      <c r="P10" s="109" t="s">
        <v>779</v>
      </c>
    </row>
    <row r="11" spans="1:16" ht="15" customHeight="1" x14ac:dyDescent="0.25">
      <c r="A11" s="148" t="str">
        <f>'Proprietà Modello'!E6</f>
        <v>Fabbricato</v>
      </c>
      <c r="B11" s="106" t="s">
        <v>112</v>
      </c>
      <c r="C11" s="112" t="str">
        <f>'Proprietà Modello'!F6</f>
        <v>FabbricatoDatiAnagrafici</v>
      </c>
      <c r="D11" s="113" t="str">
        <f>'Proprietà Modello'!G6</f>
        <v>Foglio</v>
      </c>
      <c r="E11" s="148" t="e">
        <f>'Proprietà Modello'!#REF!</f>
        <v>#REF!</v>
      </c>
      <c r="F11" s="113" t="str">
        <f>'Proprietà Modello'!H6</f>
        <v>IfcText</v>
      </c>
      <c r="G11" s="160" t="str">
        <f>'Proprietà Modello'!I6</f>
        <v>N.A.</v>
      </c>
      <c r="H11" s="109"/>
      <c r="I11" s="109"/>
      <c r="J11" s="109" t="s">
        <v>779</v>
      </c>
      <c r="K11" s="109"/>
      <c r="L11" s="109" t="s">
        <v>779</v>
      </c>
      <c r="M11" s="109" t="s">
        <v>779</v>
      </c>
      <c r="N11" s="109" t="s">
        <v>779</v>
      </c>
      <c r="O11" s="109" t="s">
        <v>779</v>
      </c>
      <c r="P11" s="109" t="s">
        <v>779</v>
      </c>
    </row>
    <row r="12" spans="1:16" ht="15" customHeight="1" x14ac:dyDescent="0.25">
      <c r="A12" s="148" t="str">
        <f>'Proprietà Modello'!E7</f>
        <v>Fabbricato</v>
      </c>
      <c r="B12" s="106" t="s">
        <v>112</v>
      </c>
      <c r="C12" s="112" t="str">
        <f>'Proprietà Modello'!F7</f>
        <v>FabbricatoDatiAnagrafici</v>
      </c>
      <c r="D12" s="113" t="str">
        <f>'Proprietà Modello'!G7</f>
        <v>Particelle</v>
      </c>
      <c r="E12" s="148" t="e">
        <f>'Proprietà Modello'!#REF!</f>
        <v>#REF!</v>
      </c>
      <c r="F12" s="113" t="str">
        <f>'Proprietà Modello'!H7</f>
        <v>IfcText</v>
      </c>
      <c r="G12" s="160" t="str">
        <f>'Proprietà Modello'!I7</f>
        <v>N.A.</v>
      </c>
      <c r="H12" s="109"/>
      <c r="I12" s="109"/>
      <c r="J12" s="109" t="s">
        <v>779</v>
      </c>
      <c r="K12" s="109"/>
      <c r="L12" s="109" t="s">
        <v>779</v>
      </c>
      <c r="M12" s="109" t="s">
        <v>779</v>
      </c>
      <c r="N12" s="109" t="s">
        <v>779</v>
      </c>
      <c r="O12" s="109" t="s">
        <v>779</v>
      </c>
      <c r="P12" s="109" t="s">
        <v>779</v>
      </c>
    </row>
    <row r="13" spans="1:16" ht="15" customHeight="1" x14ac:dyDescent="0.25">
      <c r="A13" s="148" t="str">
        <f>'Proprietà Modello'!E8</f>
        <v>Fabbricato</v>
      </c>
      <c r="B13" s="106" t="s">
        <v>112</v>
      </c>
      <c r="C13" s="112" t="str">
        <f>'Proprietà Modello'!F8</f>
        <v>FabbricatoDatiAnagrafici</v>
      </c>
      <c r="D13" s="113" t="str">
        <f>'Proprietà Modello'!G8</f>
        <v>Sub</v>
      </c>
      <c r="E13" s="148" t="e">
        <f>'Proprietà Modello'!#REF!</f>
        <v>#REF!</v>
      </c>
      <c r="F13" s="113" t="str">
        <f>'Proprietà Modello'!H8</f>
        <v>IfcText</v>
      </c>
      <c r="G13" s="160" t="str">
        <f>'Proprietà Modello'!I8</f>
        <v>N.A.</v>
      </c>
      <c r="H13" s="109"/>
      <c r="I13" s="109"/>
      <c r="J13" s="109" t="s">
        <v>779</v>
      </c>
      <c r="K13" s="109"/>
      <c r="L13" s="109" t="s">
        <v>779</v>
      </c>
      <c r="M13" s="109" t="s">
        <v>779</v>
      </c>
      <c r="N13" s="109" t="s">
        <v>779</v>
      </c>
      <c r="O13" s="109" t="s">
        <v>779</v>
      </c>
      <c r="P13" s="109" t="s">
        <v>779</v>
      </c>
    </row>
    <row r="14" spans="1:16" ht="15" customHeight="1" x14ac:dyDescent="0.25">
      <c r="A14" s="148" t="str">
        <f>'Proprietà Modello'!E9</f>
        <v>Fabbricato</v>
      </c>
      <c r="B14" s="106" t="s">
        <v>112</v>
      </c>
      <c r="C14" s="112" t="str">
        <f>'Proprietà Modello'!F9</f>
        <v>FabbricatoDatiEnergetici</v>
      </c>
      <c r="D14" s="113" t="str">
        <f>'Proprietà Modello'!G9</f>
        <v>Area solare Equivalente estiva per unità di superficie utile</v>
      </c>
      <c r="E14" s="148" t="e">
        <f>'Proprietà Modello'!#REF!</f>
        <v>#REF!</v>
      </c>
      <c r="F14" s="113" t="str">
        <f>'Proprietà Modello'!H9</f>
        <v>IfcReal</v>
      </c>
      <c r="G14" s="160" t="str">
        <f>'Proprietà Modello'!I9</f>
        <v>N.A.</v>
      </c>
      <c r="H14" s="109"/>
      <c r="I14" s="109"/>
      <c r="J14" s="109" t="s">
        <v>779</v>
      </c>
      <c r="K14" s="109"/>
      <c r="L14" s="109" t="s">
        <v>779</v>
      </c>
      <c r="M14" s="109" t="s">
        <v>779</v>
      </c>
      <c r="N14" s="109" t="s">
        <v>779</v>
      </c>
      <c r="O14" s="109" t="s">
        <v>779</v>
      </c>
      <c r="P14" s="109" t="s">
        <v>779</v>
      </c>
    </row>
    <row r="15" spans="1:16" ht="15" customHeight="1" x14ac:dyDescent="0.25">
      <c r="A15" s="148" t="str">
        <f>'Proprietà Modello'!E10</f>
        <v>Fabbricato</v>
      </c>
      <c r="B15" s="106" t="s">
        <v>112</v>
      </c>
      <c r="C15" s="112" t="str">
        <f>'Proprietà Modello'!F10</f>
        <v>FabbricatoDatiEnergetici</v>
      </c>
      <c r="D15" s="113" t="str">
        <f>'Proprietà Modello'!G10</f>
        <v>Area solare Equivalente estiva per unità di superficie utile edificio equivalente</v>
      </c>
      <c r="E15" s="148" t="e">
        <f>'Proprietà Modello'!#REF!</f>
        <v>#REF!</v>
      </c>
      <c r="F15" s="113" t="str">
        <f>'Proprietà Modello'!H10</f>
        <v>IfcReal</v>
      </c>
      <c r="G15" s="160" t="str">
        <f>'Proprietà Modello'!I10</f>
        <v>N.A.</v>
      </c>
      <c r="H15" s="109"/>
      <c r="I15" s="109"/>
      <c r="J15" s="109" t="s">
        <v>779</v>
      </c>
      <c r="K15" s="109"/>
      <c r="L15" s="109" t="s">
        <v>779</v>
      </c>
      <c r="M15" s="109" t="s">
        <v>779</v>
      </c>
      <c r="N15" s="109" t="s">
        <v>779</v>
      </c>
      <c r="O15" s="109" t="s">
        <v>779</v>
      </c>
      <c r="P15" s="109" t="s">
        <v>779</v>
      </c>
    </row>
    <row r="16" spans="1:16" ht="15" customHeight="1" x14ac:dyDescent="0.25">
      <c r="A16" s="149" t="str">
        <f>'Proprietà Modello'!E11</f>
        <v>Fabbricato</v>
      </c>
      <c r="B16" s="106" t="s">
        <v>112</v>
      </c>
      <c r="C16" s="114" t="str">
        <f>'Proprietà Modello'!F11</f>
        <v>FabbricatoDatiEnergetici</v>
      </c>
      <c r="D16" s="115" t="str">
        <f>'Proprietà Modello'!G11</f>
        <v>CL_ES: Efficienza globale stagionale</v>
      </c>
      <c r="E16" s="149" t="e">
        <f>'Proprietà Modello'!#REF!</f>
        <v>#REF!</v>
      </c>
      <c r="F16" s="115" t="str">
        <f>'Proprietà Modello'!H11</f>
        <v>IfcReal</v>
      </c>
      <c r="G16" s="161" t="str">
        <f>'Proprietà Modello'!I11</f>
        <v>N.A.</v>
      </c>
      <c r="H16" s="116"/>
      <c r="I16" s="116"/>
      <c r="J16" s="116" t="s">
        <v>779</v>
      </c>
      <c r="K16" s="116"/>
      <c r="L16" s="116" t="s">
        <v>779</v>
      </c>
      <c r="M16" s="116" t="s">
        <v>779</v>
      </c>
      <c r="N16" s="116" t="s">
        <v>779</v>
      </c>
      <c r="O16" s="116" t="s">
        <v>779</v>
      </c>
      <c r="P16" s="116" t="s">
        <v>779</v>
      </c>
    </row>
    <row r="17" spans="1:16" ht="15" hidden="1" customHeight="1" x14ac:dyDescent="0.25">
      <c r="A17" s="147" t="str">
        <f>'Proprietà Modello'!E12</f>
        <v>Fabbricato</v>
      </c>
      <c r="B17" s="106" t="s">
        <v>112</v>
      </c>
      <c r="C17" s="106" t="str">
        <f>'Proprietà Modello'!F12</f>
        <v>FabbricatoDatiEnergetici</v>
      </c>
      <c r="D17" s="107" t="str">
        <f>'Proprietà Modello'!G12</f>
        <v>CL_ES: Indice di prestazione rinnovabile</v>
      </c>
      <c r="E17" s="147" t="e">
        <f>'Proprietà Modello'!#REF!</f>
        <v>#REF!</v>
      </c>
      <c r="F17" s="107" t="str">
        <f>'Proprietà Modello'!H12</f>
        <v>IfcReal</v>
      </c>
      <c r="G17" s="159" t="str">
        <f>'Proprietà Modello'!I12</f>
        <v>kWh/m²</v>
      </c>
      <c r="H17" s="123"/>
      <c r="I17" s="121"/>
      <c r="J17" s="121"/>
      <c r="K17" s="121"/>
      <c r="L17" s="121"/>
      <c r="M17" s="123"/>
      <c r="N17" s="120" t="s">
        <v>779</v>
      </c>
      <c r="O17" s="120" t="s">
        <v>779</v>
      </c>
      <c r="P17" s="121" t="s">
        <v>779</v>
      </c>
    </row>
    <row r="18" spans="1:16" ht="15" hidden="1" customHeight="1" x14ac:dyDescent="0.25">
      <c r="A18" s="148" t="str">
        <f>'Proprietà Modello'!E13</f>
        <v>Fabbricato</v>
      </c>
      <c r="B18" s="106" t="s">
        <v>112</v>
      </c>
      <c r="C18" s="112" t="str">
        <f>'Proprietà Modello'!F13</f>
        <v>FabbricatoDatiEnergetici</v>
      </c>
      <c r="D18" s="113" t="str">
        <f>'Proprietà Modello'!G13</f>
        <v xml:space="preserve">CL_ES: Indice di prestazione totale	</v>
      </c>
      <c r="E18" s="148" t="e">
        <f>'Proprietà Modello'!#REF!</f>
        <v>#REF!</v>
      </c>
      <c r="F18" s="113" t="str">
        <f>'Proprietà Modello'!H13</f>
        <v>IfcReal</v>
      </c>
      <c r="G18" s="160" t="str">
        <f>'Proprietà Modello'!I13</f>
        <v>kWh/m²</v>
      </c>
      <c r="H18" s="111"/>
      <c r="I18" s="109"/>
      <c r="J18" s="109"/>
      <c r="K18" s="109"/>
      <c r="L18" s="109"/>
      <c r="M18" s="111"/>
      <c r="N18" s="108" t="s">
        <v>779</v>
      </c>
      <c r="O18" s="108" t="s">
        <v>779</v>
      </c>
      <c r="P18" s="109" t="s">
        <v>779</v>
      </c>
    </row>
    <row r="19" spans="1:16" ht="15" customHeight="1" x14ac:dyDescent="0.25">
      <c r="A19" s="149" t="str">
        <f>'Proprietà Modello'!E14</f>
        <v>Fabbricato</v>
      </c>
      <c r="B19" s="106" t="s">
        <v>112</v>
      </c>
      <c r="C19" s="114" t="str">
        <f>'Proprietà Modello'!F14</f>
        <v>FabbricatoDatiEnergetici</v>
      </c>
      <c r="D19" s="115" t="str">
        <f>'Proprietà Modello'!G14</f>
        <v>CL_ES: Quota rinnovabile</v>
      </c>
      <c r="E19" s="149" t="e">
        <f>'Proprietà Modello'!#REF!</f>
        <v>#REF!</v>
      </c>
      <c r="F19" s="115" t="str">
        <f>'Proprietà Modello'!H14</f>
        <v>IfcReal</v>
      </c>
      <c r="G19" s="161" t="str">
        <f>'Proprietà Modello'!I14</f>
        <v>%</v>
      </c>
      <c r="H19" s="119"/>
      <c r="I19" s="116"/>
      <c r="J19" s="116" t="s">
        <v>779</v>
      </c>
      <c r="K19" s="116"/>
      <c r="L19" s="116" t="s">
        <v>779</v>
      </c>
      <c r="M19" s="119" t="s">
        <v>779</v>
      </c>
      <c r="N19" s="118" t="s">
        <v>779</v>
      </c>
      <c r="O19" s="118" t="s">
        <v>779</v>
      </c>
      <c r="P19" s="116" t="s">
        <v>779</v>
      </c>
    </row>
    <row r="20" spans="1:16" ht="15" hidden="1" customHeight="1" x14ac:dyDescent="0.25">
      <c r="A20" s="148" t="str">
        <f>'Proprietà Modello'!E23</f>
        <v>Fabbricato</v>
      </c>
      <c r="B20" s="106" t="s">
        <v>112</v>
      </c>
      <c r="C20" s="112" t="str">
        <f>'Proprietà Modello'!F23</f>
        <v>FabbricatoDatiEnergetici</v>
      </c>
      <c r="D20" s="113" t="str">
        <f>'Proprietà Modello'!G23</f>
        <v>CL_INV: Indice di prestazione rinnovabile</v>
      </c>
      <c r="E20" s="148" t="e">
        <f>'Proprietà Modello'!#REF!</f>
        <v>#REF!</v>
      </c>
      <c r="F20" s="113" t="str">
        <f>'Proprietà Modello'!H23</f>
        <v>IfcReal</v>
      </c>
      <c r="G20" s="160" t="str">
        <f>'Proprietà Modello'!I23</f>
        <v>kWh/m²</v>
      </c>
      <c r="H20" s="111"/>
      <c r="I20" s="109"/>
      <c r="J20" s="109"/>
      <c r="K20" s="109"/>
      <c r="L20" s="109"/>
      <c r="M20" s="111"/>
      <c r="N20" s="108"/>
      <c r="O20" s="108"/>
      <c r="P20" s="109"/>
    </row>
    <row r="21" spans="1:16" ht="15" hidden="1" customHeight="1" x14ac:dyDescent="0.25">
      <c r="A21" s="148" t="str">
        <f>'Proprietà Modello'!E24</f>
        <v>Fabbricato</v>
      </c>
      <c r="B21" s="106" t="s">
        <v>112</v>
      </c>
      <c r="C21" s="112" t="str">
        <f>'Proprietà Modello'!F24</f>
        <v>FabbricatoDatiEnergetici</v>
      </c>
      <c r="D21" s="113" t="str">
        <f>'Proprietà Modello'!G24</f>
        <v>CL_INV: Indice di prestazione totale</v>
      </c>
      <c r="E21" s="148" t="e">
        <f>'Proprietà Modello'!#REF!</f>
        <v>#REF!</v>
      </c>
      <c r="F21" s="113" t="str">
        <f>'Proprietà Modello'!H24</f>
        <v>IfcReal</v>
      </c>
      <c r="G21" s="160" t="str">
        <f>'Proprietà Modello'!I24</f>
        <v>kWh/m²</v>
      </c>
      <c r="H21" s="111"/>
      <c r="I21" s="109"/>
      <c r="J21" s="109"/>
      <c r="K21" s="109"/>
      <c r="L21" s="109"/>
      <c r="M21" s="111"/>
      <c r="N21" s="108"/>
      <c r="O21" s="108"/>
      <c r="P21" s="109"/>
    </row>
    <row r="22" spans="1:16" ht="15" hidden="1" customHeight="1" x14ac:dyDescent="0.25">
      <c r="A22" s="149" t="str">
        <f>'Proprietà Modello'!E25</f>
        <v>Fabbricato</v>
      </c>
      <c r="B22" s="106" t="s">
        <v>112</v>
      </c>
      <c r="C22" s="114" t="str">
        <f>'Proprietà Modello'!F25</f>
        <v>FabbricatoDatiEnergetici</v>
      </c>
      <c r="D22" s="115" t="str">
        <f>'Proprietà Modello'!G25</f>
        <v>CL_INV: Quota rinnovabile</v>
      </c>
      <c r="E22" s="149" t="e">
        <f>'Proprietà Modello'!#REF!</f>
        <v>#REF!</v>
      </c>
      <c r="F22" s="115" t="str">
        <f>'Proprietà Modello'!H25</f>
        <v>IfcReal</v>
      </c>
      <c r="G22" s="161" t="str">
        <f>'Proprietà Modello'!I25</f>
        <v>%</v>
      </c>
      <c r="H22" s="111"/>
      <c r="I22" s="109"/>
      <c r="J22" s="109"/>
      <c r="K22" s="109"/>
      <c r="L22" s="109"/>
      <c r="M22" s="111"/>
      <c r="N22" s="108"/>
      <c r="O22" s="108"/>
      <c r="P22" s="109"/>
    </row>
    <row r="23" spans="1:16" ht="15" customHeight="1" x14ac:dyDescent="0.25">
      <c r="A23" s="148" t="str">
        <f>'Proprietà Modello'!E15</f>
        <v>Fabbricato</v>
      </c>
      <c r="B23" s="106" t="s">
        <v>112</v>
      </c>
      <c r="C23" s="112" t="str">
        <f>'Proprietà Modello'!F15</f>
        <v>FabbricatoDatiEnergetici</v>
      </c>
      <c r="D23" s="113" t="str">
        <f>'Proprietà Modello'!G15</f>
        <v>CL_EST: Indice di prestazione non rinnovabile</v>
      </c>
      <c r="E23" s="112" t="e">
        <f>'Proprietà Modello'!#REF!</f>
        <v>#REF!</v>
      </c>
      <c r="F23" s="147" t="str">
        <f>'Proprietà Modello'!H15</f>
        <v>IfcReal</v>
      </c>
      <c r="G23" s="160" t="str">
        <f>'Proprietà Modello'!I15</f>
        <v>kWh/m²</v>
      </c>
      <c r="H23" s="121"/>
      <c r="I23" s="121"/>
      <c r="J23" s="121" t="s">
        <v>779</v>
      </c>
      <c r="K23" s="121"/>
      <c r="L23" s="121" t="s">
        <v>779</v>
      </c>
      <c r="M23" s="123" t="s">
        <v>779</v>
      </c>
      <c r="N23" s="121" t="s">
        <v>779</v>
      </c>
      <c r="O23" s="123" t="s">
        <v>779</v>
      </c>
      <c r="P23" s="121" t="s">
        <v>779</v>
      </c>
    </row>
    <row r="24" spans="1:16" ht="15" customHeight="1" x14ac:dyDescent="0.25">
      <c r="A24" s="148" t="str">
        <f>'Proprietà Modello'!E16</f>
        <v>Fabbricato</v>
      </c>
      <c r="B24" s="106" t="s">
        <v>112</v>
      </c>
      <c r="C24" s="112" t="str">
        <f>'Proprietà Modello'!F16</f>
        <v>FabbricatoDatiEnergetici</v>
      </c>
      <c r="D24" s="113" t="str">
        <f>'Proprietà Modello'!G16</f>
        <v>CL_EST_EDEQ: Efficienza globale stagionale</v>
      </c>
      <c r="E24" s="112" t="e">
        <f>'Proprietà Modello'!#REF!</f>
        <v>#REF!</v>
      </c>
      <c r="F24" s="148" t="str">
        <f>'Proprietà Modello'!H16</f>
        <v>IfcReal</v>
      </c>
      <c r="G24" s="160" t="str">
        <f>'Proprietà Modello'!I16</f>
        <v>N.A.</v>
      </c>
      <c r="H24" s="109"/>
      <c r="I24" s="109"/>
      <c r="J24" s="510"/>
      <c r="K24" s="109" t="s">
        <v>779</v>
      </c>
      <c r="L24" s="109" t="s">
        <v>779</v>
      </c>
      <c r="M24" s="111" t="s">
        <v>779</v>
      </c>
      <c r="N24" s="109" t="s">
        <v>779</v>
      </c>
      <c r="O24" s="111" t="s">
        <v>779</v>
      </c>
      <c r="P24" s="109" t="s">
        <v>779</v>
      </c>
    </row>
    <row r="25" spans="1:16" ht="15" customHeight="1" x14ac:dyDescent="0.25">
      <c r="A25" s="148" t="str">
        <f>'Proprietà Modello'!E17</f>
        <v>Fabbricato</v>
      </c>
      <c r="B25" s="106" t="s">
        <v>112</v>
      </c>
      <c r="C25" s="112" t="str">
        <f>'Proprietà Modello'!F17</f>
        <v>FabbricatoDatiEnergetici</v>
      </c>
      <c r="D25" s="113" t="str">
        <f>'Proprietà Modello'!G17</f>
        <v>CL_EST_EDEQ: Indice di prestazione non rinnovabile</v>
      </c>
      <c r="E25" s="112" t="e">
        <f>'Proprietà Modello'!#REF!</f>
        <v>#REF!</v>
      </c>
      <c r="F25" s="148" t="str">
        <f>'Proprietà Modello'!H17</f>
        <v>IfcReal</v>
      </c>
      <c r="G25" s="160" t="str">
        <f>'Proprietà Modello'!I17</f>
        <v>kWh/m²</v>
      </c>
      <c r="H25" s="109"/>
      <c r="I25" s="109"/>
      <c r="J25" s="510"/>
      <c r="K25" s="109" t="s">
        <v>779</v>
      </c>
      <c r="L25" s="109" t="s">
        <v>779</v>
      </c>
      <c r="M25" s="111" t="s">
        <v>779</v>
      </c>
      <c r="N25" s="109" t="s">
        <v>779</v>
      </c>
      <c r="O25" s="111" t="s">
        <v>779</v>
      </c>
      <c r="P25" s="109" t="s">
        <v>779</v>
      </c>
    </row>
    <row r="26" spans="1:16" ht="15" customHeight="1" x14ac:dyDescent="0.25">
      <c r="A26" s="148" t="str">
        <f>'Proprietà Modello'!E18</f>
        <v>Fabbricato</v>
      </c>
      <c r="B26" s="106" t="s">
        <v>112</v>
      </c>
      <c r="C26" s="112" t="str">
        <f>'Proprietà Modello'!F18</f>
        <v>FabbricatoDatiEnergetici</v>
      </c>
      <c r="D26" s="113" t="str">
        <f>'Proprietà Modello'!G18</f>
        <v>CL_EST_EDEQ: Indice di prestazione rinnovabile</v>
      </c>
      <c r="E26" s="112" t="e">
        <f>'Proprietà Modello'!#REF!</f>
        <v>#REF!</v>
      </c>
      <c r="F26" s="148" t="str">
        <f>'Proprietà Modello'!H18</f>
        <v>IfcReal</v>
      </c>
      <c r="G26" s="160" t="str">
        <f>'Proprietà Modello'!I18</f>
        <v>kWh/m²</v>
      </c>
      <c r="H26" s="109"/>
      <c r="I26" s="109"/>
      <c r="J26" s="109" t="s">
        <v>779</v>
      </c>
      <c r="K26" s="109"/>
      <c r="L26" s="109" t="s">
        <v>779</v>
      </c>
      <c r="M26" s="111" t="s">
        <v>779</v>
      </c>
      <c r="N26" s="109" t="s">
        <v>779</v>
      </c>
      <c r="O26" s="111" t="s">
        <v>779</v>
      </c>
      <c r="P26" s="109" t="s">
        <v>779</v>
      </c>
    </row>
    <row r="27" spans="1:16" ht="15" customHeight="1" x14ac:dyDescent="0.25">
      <c r="A27" s="148" t="str">
        <f>'Proprietà Modello'!E19</f>
        <v>Fabbricato</v>
      </c>
      <c r="B27" s="106" t="s">
        <v>112</v>
      </c>
      <c r="C27" s="112" t="str">
        <f>'Proprietà Modello'!F19</f>
        <v>FabbricatoDatiEnergetici</v>
      </c>
      <c r="D27" s="113" t="str">
        <f>'Proprietà Modello'!G19</f>
        <v xml:space="preserve">CL_EST_EDEQ: Indice di prestazione totale	</v>
      </c>
      <c r="E27" s="112" t="e">
        <f>'Proprietà Modello'!#REF!</f>
        <v>#REF!</v>
      </c>
      <c r="F27" s="148" t="str">
        <f>'Proprietà Modello'!H19</f>
        <v>IfcReal</v>
      </c>
      <c r="G27" s="160" t="str">
        <f>'Proprietà Modello'!I19</f>
        <v>kWh/m²</v>
      </c>
      <c r="H27" s="109"/>
      <c r="I27" s="109"/>
      <c r="J27" s="109" t="s">
        <v>779</v>
      </c>
      <c r="K27" s="109"/>
      <c r="L27" s="109" t="s">
        <v>779</v>
      </c>
      <c r="M27" s="111" t="s">
        <v>779</v>
      </c>
      <c r="N27" s="109" t="s">
        <v>779</v>
      </c>
      <c r="O27" s="111" t="s">
        <v>779</v>
      </c>
      <c r="P27" s="109" t="s">
        <v>779</v>
      </c>
    </row>
    <row r="28" spans="1:16" ht="15" customHeight="1" x14ac:dyDescent="0.25">
      <c r="A28" s="148" t="str">
        <f>'Proprietà Modello'!E20</f>
        <v>Fabbricato</v>
      </c>
      <c r="B28" s="106" t="s">
        <v>112</v>
      </c>
      <c r="C28" s="112" t="str">
        <f>'Proprietà Modello'!F20</f>
        <v>FabbricatoDatiEnergetici</v>
      </c>
      <c r="D28" s="113" t="str">
        <f>'Proprietà Modello'!G20</f>
        <v>CL_EST_EDEQ: Quota rinnovabile</v>
      </c>
      <c r="E28" s="112" t="e">
        <f>'Proprietà Modello'!#REF!</f>
        <v>#REF!</v>
      </c>
      <c r="F28" s="148" t="str">
        <f>'Proprietà Modello'!H20</f>
        <v>IfcReal</v>
      </c>
      <c r="G28" s="160" t="str">
        <f>'Proprietà Modello'!I20</f>
        <v>%</v>
      </c>
      <c r="H28" s="109"/>
      <c r="I28" s="109"/>
      <c r="J28" s="109" t="s">
        <v>779</v>
      </c>
      <c r="K28" s="109"/>
      <c r="L28" s="109" t="s">
        <v>779</v>
      </c>
      <c r="M28" s="111" t="s">
        <v>779</v>
      </c>
      <c r="N28" s="109" t="s">
        <v>779</v>
      </c>
      <c r="O28" s="111" t="s">
        <v>779</v>
      </c>
      <c r="P28" s="109" t="s">
        <v>779</v>
      </c>
    </row>
    <row r="29" spans="1:16" ht="15" customHeight="1" x14ac:dyDescent="0.25">
      <c r="A29" s="148" t="str">
        <f>'Proprietà Modello'!E21</f>
        <v>Fabbricato</v>
      </c>
      <c r="B29" s="106" t="s">
        <v>112</v>
      </c>
      <c r="C29" s="112" t="str">
        <f>'Proprietà Modello'!F21</f>
        <v>FabbricatoDatiEnergetici</v>
      </c>
      <c r="D29" s="113" t="str">
        <f>'Proprietà Modello'!G21</f>
        <v>CL_INV: Efficienza globale stagionale</v>
      </c>
      <c r="E29" s="112" t="e">
        <f>'Proprietà Modello'!#REF!</f>
        <v>#REF!</v>
      </c>
      <c r="F29" s="148" t="str">
        <f>'Proprietà Modello'!H21</f>
        <v>IfcReal</v>
      </c>
      <c r="G29" s="160" t="str">
        <f>'Proprietà Modello'!I21</f>
        <v>N.A.</v>
      </c>
      <c r="H29" s="109"/>
      <c r="I29" s="109"/>
      <c r="J29" s="109" t="s">
        <v>779</v>
      </c>
      <c r="K29" s="109"/>
      <c r="L29" s="109" t="s">
        <v>779</v>
      </c>
      <c r="M29" s="111" t="s">
        <v>779</v>
      </c>
      <c r="N29" s="109" t="s">
        <v>779</v>
      </c>
      <c r="O29" s="111" t="s">
        <v>779</v>
      </c>
      <c r="P29" s="109" t="s">
        <v>779</v>
      </c>
    </row>
    <row r="30" spans="1:16" s="126" customFormat="1" ht="15" customHeight="1" x14ac:dyDescent="0.25">
      <c r="A30" s="148" t="str">
        <f>'Proprietà Modello'!E22</f>
        <v>Fabbricato</v>
      </c>
      <c r="B30" s="132" t="s">
        <v>112</v>
      </c>
      <c r="C30" s="114" t="str">
        <f>'Proprietà Modello'!F22</f>
        <v>FabbricatoDatiEnergetici</v>
      </c>
      <c r="D30" s="115" t="str">
        <f>'Proprietà Modello'!G22</f>
        <v>CL_INV: Indice di prestazione non rinnovabile</v>
      </c>
      <c r="E30" s="114" t="e">
        <f>'Proprietà Modello'!#REF!</f>
        <v>#REF!</v>
      </c>
      <c r="F30" s="149" t="str">
        <f>'Proprietà Modello'!H22</f>
        <v>IfcReal</v>
      </c>
      <c r="G30" s="161" t="str">
        <f>'Proprietà Modello'!I22</f>
        <v>kWh/m²</v>
      </c>
      <c r="H30" s="116"/>
      <c r="I30" s="116"/>
      <c r="J30" s="512"/>
      <c r="K30" s="116" t="s">
        <v>779</v>
      </c>
      <c r="L30" s="116" t="s">
        <v>779</v>
      </c>
      <c r="M30" s="119" t="s">
        <v>779</v>
      </c>
      <c r="N30" s="116" t="s">
        <v>779</v>
      </c>
      <c r="O30" s="119" t="s">
        <v>779</v>
      </c>
      <c r="P30" s="116" t="s">
        <v>779</v>
      </c>
    </row>
    <row r="31" spans="1:16" ht="24" hidden="1" customHeight="1" x14ac:dyDescent="0.25">
      <c r="A31" s="151"/>
      <c r="B31" s="211"/>
      <c r="C31" s="670" t="str">
        <f>'Proprietà Modello'!E26</f>
        <v>Fabbricato</v>
      </c>
      <c r="D31" s="671"/>
      <c r="E31" s="127"/>
      <c r="F31" s="127"/>
      <c r="G31" s="127"/>
      <c r="H31" s="128"/>
      <c r="I31" s="129"/>
      <c r="J31" s="130"/>
      <c r="K31" s="128"/>
      <c r="L31" s="129"/>
      <c r="M31" s="131"/>
      <c r="N31" s="128"/>
      <c r="O31" s="128"/>
      <c r="P31" s="129"/>
    </row>
    <row r="32" spans="1:16" ht="15" customHeight="1" x14ac:dyDescent="0.25">
      <c r="A32" s="147" t="str">
        <f>'Proprietà Modello'!E27</f>
        <v>Fabbricato</v>
      </c>
      <c r="B32" s="106" t="s">
        <v>155</v>
      </c>
      <c r="C32" s="106" t="str">
        <f>'Proprietà Modello'!F27</f>
        <v>FabbricatoDatiEnergetici</v>
      </c>
      <c r="D32" s="107" t="str">
        <f>'Proprietà Modello'!G27</f>
        <v>CL_INV_EDEQ: Indice di prestazione non rinnovabile</v>
      </c>
      <c r="E32" s="107" t="e">
        <f>'Proprietà Modello'!#REF!</f>
        <v>#REF!</v>
      </c>
      <c r="F32" s="107" t="str">
        <f>'Proprietà Modello'!H27</f>
        <v>IfcReal</v>
      </c>
      <c r="G32" s="159" t="str">
        <f>'Proprietà Modello'!I27</f>
        <v>kWh/m²</v>
      </c>
      <c r="H32" s="120"/>
      <c r="I32" s="109"/>
      <c r="J32" s="121" t="s">
        <v>779</v>
      </c>
      <c r="K32" s="121"/>
      <c r="L32" s="121" t="s">
        <v>779</v>
      </c>
      <c r="M32" s="123" t="s">
        <v>779</v>
      </c>
      <c r="N32" s="120" t="s">
        <v>779</v>
      </c>
      <c r="O32" s="120" t="s">
        <v>779</v>
      </c>
      <c r="P32" s="121" t="s">
        <v>779</v>
      </c>
    </row>
    <row r="33" spans="1:16" ht="15" hidden="1" customHeight="1" x14ac:dyDescent="0.25">
      <c r="A33" s="148"/>
      <c r="B33" s="106" t="s">
        <v>155</v>
      </c>
      <c r="C33" s="112" t="s">
        <v>572</v>
      </c>
      <c r="D33" s="113" t="s">
        <v>770</v>
      </c>
      <c r="E33" s="113"/>
      <c r="F33" s="113"/>
      <c r="G33" s="160"/>
      <c r="H33" s="108"/>
      <c r="I33" s="109"/>
      <c r="J33" s="109" t="s">
        <v>779</v>
      </c>
      <c r="K33" s="109"/>
      <c r="L33" s="109" t="s">
        <v>779</v>
      </c>
      <c r="M33" s="111"/>
      <c r="N33" s="108"/>
      <c r="O33" s="108"/>
      <c r="P33" s="109"/>
    </row>
    <row r="34" spans="1:16" ht="15" customHeight="1" x14ac:dyDescent="0.25">
      <c r="A34" s="148" t="str">
        <f>'Proprietà Modello'!E28</f>
        <v>Fabbricato</v>
      </c>
      <c r="B34" s="106" t="s">
        <v>155</v>
      </c>
      <c r="C34" s="112" t="str">
        <f>'Proprietà Modello'!F28</f>
        <v>FabbricatoDatiEnergetici</v>
      </c>
      <c r="D34" s="113" t="str">
        <f>'Proprietà Modello'!G28</f>
        <v>CL_INV_EDEQ: Indice di prestazione rinnovabile</v>
      </c>
      <c r="E34" s="113" t="e">
        <f>'Proprietà Modello'!#REF!</f>
        <v>#REF!</v>
      </c>
      <c r="F34" s="113" t="str">
        <f>'Proprietà Modello'!H28</f>
        <v>IfcReal</v>
      </c>
      <c r="G34" s="160" t="str">
        <f>'Proprietà Modello'!I28</f>
        <v>kWh/m²</v>
      </c>
      <c r="H34" s="108"/>
      <c r="I34" s="109"/>
      <c r="J34" s="109" t="s">
        <v>779</v>
      </c>
      <c r="K34" s="109"/>
      <c r="L34" s="109" t="s">
        <v>779</v>
      </c>
      <c r="M34" s="111" t="s">
        <v>779</v>
      </c>
      <c r="N34" s="108" t="s">
        <v>779</v>
      </c>
      <c r="O34" s="108" t="s">
        <v>779</v>
      </c>
      <c r="P34" s="109" t="s">
        <v>779</v>
      </c>
    </row>
    <row r="35" spans="1:16" ht="15" customHeight="1" x14ac:dyDescent="0.25">
      <c r="A35" s="148" t="str">
        <f>'Proprietà Modello'!E30</f>
        <v>Fabbricato</v>
      </c>
      <c r="B35" s="106" t="s">
        <v>155</v>
      </c>
      <c r="C35" s="112" t="str">
        <f>'Proprietà Modello'!F30</f>
        <v>FabbricatoDatiEnergetici</v>
      </c>
      <c r="D35" s="113" t="str">
        <f>'Proprietà Modello'!G30</f>
        <v>CL_INV_EDEQ: Quota rinnovabile</v>
      </c>
      <c r="E35" s="113" t="e">
        <f>'Proprietà Modello'!#REF!</f>
        <v>#REF!</v>
      </c>
      <c r="F35" s="113" t="str">
        <f>'Proprietà Modello'!H30</f>
        <v>IfcReal</v>
      </c>
      <c r="G35" s="160" t="str">
        <f>'Proprietà Modello'!I30</f>
        <v>%</v>
      </c>
      <c r="H35" s="108"/>
      <c r="I35" s="109"/>
      <c r="J35" s="109" t="s">
        <v>779</v>
      </c>
      <c r="K35" s="109"/>
      <c r="L35" s="109" t="s">
        <v>779</v>
      </c>
      <c r="M35" s="111" t="s">
        <v>779</v>
      </c>
      <c r="N35" s="108" t="s">
        <v>779</v>
      </c>
      <c r="O35" s="108" t="s">
        <v>779</v>
      </c>
      <c r="P35" s="109" t="s">
        <v>779</v>
      </c>
    </row>
    <row r="36" spans="1:16" ht="15" customHeight="1" x14ac:dyDescent="0.25">
      <c r="A36" s="148" t="str">
        <f>'Proprietà Modello'!E31</f>
        <v>Fabbricato</v>
      </c>
      <c r="B36" s="106" t="s">
        <v>155</v>
      </c>
      <c r="C36" s="112" t="str">
        <f>'Proprietà Modello'!F31</f>
        <v>FabbricatoDatiEnergetici</v>
      </c>
      <c r="D36" s="113" t="str">
        <f>'Proprietà Modello'!G31</f>
        <v xml:space="preserve">Classe energetica complessiva </v>
      </c>
      <c r="E36" s="113" t="e">
        <f>'Proprietà Modello'!#REF!</f>
        <v>#REF!</v>
      </c>
      <c r="F36" s="113" t="str">
        <f>'Proprietà Modello'!H31</f>
        <v>IfcText</v>
      </c>
      <c r="G36" s="160" t="str">
        <f>'Proprietà Modello'!I31</f>
        <v>N.A.</v>
      </c>
      <c r="H36" s="108"/>
      <c r="I36" s="109"/>
      <c r="J36" s="109" t="s">
        <v>779</v>
      </c>
      <c r="K36" s="109"/>
      <c r="L36" s="109" t="s">
        <v>779</v>
      </c>
      <c r="M36" s="111" t="s">
        <v>779</v>
      </c>
      <c r="N36" s="108" t="s">
        <v>779</v>
      </c>
      <c r="O36" s="108" t="s">
        <v>779</v>
      </c>
      <c r="P36" s="109" t="s">
        <v>779</v>
      </c>
    </row>
    <row r="37" spans="1:16" ht="15" customHeight="1" x14ac:dyDescent="0.25">
      <c r="A37" s="149" t="str">
        <f>'Proprietà Modello'!E32</f>
        <v>Fabbricato</v>
      </c>
      <c r="B37" s="106" t="s">
        <v>155</v>
      </c>
      <c r="C37" s="114" t="str">
        <f>'Proprietà Modello'!F32</f>
        <v>FabbricatoDatiEnergetici</v>
      </c>
      <c r="D37" s="115" t="str">
        <f>'Proprietà Modello'!G32</f>
        <v xml:space="preserve">Coefficiente medio globale di scambio </v>
      </c>
      <c r="E37" s="115" t="e">
        <f>'Proprietà Modello'!#REF!</f>
        <v>#REF!</v>
      </c>
      <c r="F37" s="115" t="str">
        <f>'Proprietà Modello'!H32</f>
        <v>IfcReal</v>
      </c>
      <c r="G37" s="161" t="str">
        <f>'Proprietà Modello'!I32</f>
        <v>W/m²K</v>
      </c>
      <c r="H37" s="108"/>
      <c r="I37" s="109"/>
      <c r="J37" s="116" t="s">
        <v>779</v>
      </c>
      <c r="K37" s="116"/>
      <c r="L37" s="109" t="s">
        <v>779</v>
      </c>
      <c r="M37" s="111" t="s">
        <v>779</v>
      </c>
      <c r="N37" s="108" t="s">
        <v>779</v>
      </c>
      <c r="O37" s="108" t="s">
        <v>779</v>
      </c>
      <c r="P37" s="109" t="s">
        <v>779</v>
      </c>
    </row>
    <row r="38" spans="1:16" ht="15" customHeight="1" x14ac:dyDescent="0.25">
      <c r="A38" s="147" t="str">
        <f>'Proprietà Modello'!E33</f>
        <v>Fabbricato</v>
      </c>
      <c r="B38" s="106" t="s">
        <v>155</v>
      </c>
      <c r="C38" s="106" t="str">
        <f>'Proprietà Modello'!F33</f>
        <v>FabbricatoDatiEnergetici</v>
      </c>
      <c r="D38" s="107" t="str">
        <f>'Proprietà Modello'!G33</f>
        <v>Coefficiente medio globale di scambio edificio equivalente</v>
      </c>
      <c r="E38" s="107" t="e">
        <f>'Proprietà Modello'!#REF!</f>
        <v>#REF!</v>
      </c>
      <c r="F38" s="107" t="str">
        <f>'Proprietà Modello'!H33</f>
        <v>IfcReal</v>
      </c>
      <c r="G38" s="159" t="str">
        <f>'Proprietà Modello'!I33</f>
        <v>W/m²K</v>
      </c>
      <c r="H38" s="120"/>
      <c r="I38" s="121"/>
      <c r="J38" s="109" t="s">
        <v>779</v>
      </c>
      <c r="K38" s="109"/>
      <c r="L38" s="121" t="s">
        <v>779</v>
      </c>
      <c r="M38" s="123" t="s">
        <v>779</v>
      </c>
      <c r="N38" s="120" t="s">
        <v>779</v>
      </c>
      <c r="O38" s="120" t="s">
        <v>779</v>
      </c>
      <c r="P38" s="121" t="s">
        <v>779</v>
      </c>
    </row>
    <row r="39" spans="1:16" ht="15" customHeight="1" x14ac:dyDescent="0.25">
      <c r="A39" s="148" t="str">
        <f>'Proprietà Modello'!E34</f>
        <v>Fabbricato</v>
      </c>
      <c r="B39" s="106" t="s">
        <v>155</v>
      </c>
      <c r="C39" s="112" t="str">
        <f>'Proprietà Modello'!F34</f>
        <v>FabbricatoDatiEnergetici</v>
      </c>
      <c r="D39" s="113" t="str">
        <f>'Proprietà Modello'!G34</f>
        <v xml:space="preserve">Consumo annuo energia elettrica </v>
      </c>
      <c r="E39" s="113" t="e">
        <f>'Proprietà Modello'!#REF!</f>
        <v>#REF!</v>
      </c>
      <c r="F39" s="113" t="str">
        <f>'Proprietà Modello'!H34</f>
        <v>IfcReal</v>
      </c>
      <c r="G39" s="160" t="str">
        <f>'Proprietà Modello'!I34</f>
        <v>kWh</v>
      </c>
      <c r="H39" s="108"/>
      <c r="I39" s="109"/>
      <c r="J39" s="109" t="s">
        <v>779</v>
      </c>
      <c r="K39" s="109"/>
      <c r="L39" s="109" t="s">
        <v>779</v>
      </c>
      <c r="M39" s="111" t="s">
        <v>779</v>
      </c>
      <c r="N39" s="108" t="s">
        <v>779</v>
      </c>
      <c r="O39" s="108" t="s">
        <v>779</v>
      </c>
      <c r="P39" s="109" t="s">
        <v>779</v>
      </c>
    </row>
    <row r="40" spans="1:16" ht="15" customHeight="1" x14ac:dyDescent="0.25">
      <c r="A40" s="148" t="str">
        <f>'Proprietà Modello'!E35</f>
        <v>Fabbricato</v>
      </c>
      <c r="B40" s="106" t="s">
        <v>155</v>
      </c>
      <c r="C40" s="112" t="str">
        <f>'Proprietà Modello'!F35</f>
        <v>FabbricatoDatiEnergetici</v>
      </c>
      <c r="D40" s="113" t="str">
        <f>'Proprietà Modello'!G35</f>
        <v>Consumo annuo gas</v>
      </c>
      <c r="E40" s="113" t="e">
        <f>'Proprietà Modello'!#REF!</f>
        <v>#REF!</v>
      </c>
      <c r="F40" s="113" t="str">
        <f>'Proprietà Modello'!H35</f>
        <v>IfcReal</v>
      </c>
      <c r="G40" s="160" t="str">
        <f>'Proprietà Modello'!I35</f>
        <v>smc</v>
      </c>
      <c r="H40" s="108"/>
      <c r="I40" s="109"/>
      <c r="J40" s="109" t="s">
        <v>779</v>
      </c>
      <c r="K40" s="109"/>
      <c r="L40" s="109" t="s">
        <v>779</v>
      </c>
      <c r="M40" s="111" t="s">
        <v>779</v>
      </c>
      <c r="N40" s="108" t="s">
        <v>779</v>
      </c>
      <c r="O40" s="108" t="s">
        <v>779</v>
      </c>
      <c r="P40" s="109" t="s">
        <v>779</v>
      </c>
    </row>
    <row r="41" spans="1:16" ht="15" customHeight="1" x14ac:dyDescent="0.25">
      <c r="A41" s="148" t="str">
        <f>'Proprietà Modello'!E36</f>
        <v>Fabbricato</v>
      </c>
      <c r="B41" s="106" t="s">
        <v>155</v>
      </c>
      <c r="C41" s="112" t="str">
        <f>'Proprietà Modello'!F36</f>
        <v>FabbricatoDatiEnergetici</v>
      </c>
      <c r="D41" s="113" t="str">
        <f>'Proprietà Modello'!G36</f>
        <v>FA_GLOB: Indice di prestazione non rinnovabile</v>
      </c>
      <c r="E41" s="113" t="e">
        <f>'Proprietà Modello'!#REF!</f>
        <v>#REF!</v>
      </c>
      <c r="F41" s="113" t="str">
        <f>'Proprietà Modello'!H36</f>
        <v>IfcReal</v>
      </c>
      <c r="G41" s="160" t="str">
        <f>'Proprietà Modello'!I36</f>
        <v>kWh/m²</v>
      </c>
      <c r="H41" s="108"/>
      <c r="I41" s="109"/>
      <c r="J41" s="109" t="s">
        <v>779</v>
      </c>
      <c r="K41" s="109"/>
      <c r="L41" s="109" t="s">
        <v>779</v>
      </c>
      <c r="M41" s="111" t="s">
        <v>779</v>
      </c>
      <c r="N41" s="108" t="s">
        <v>779</v>
      </c>
      <c r="O41" s="108" t="s">
        <v>779</v>
      </c>
      <c r="P41" s="109" t="s">
        <v>779</v>
      </c>
    </row>
    <row r="42" spans="1:16" ht="15" customHeight="1" x14ac:dyDescent="0.25">
      <c r="A42" s="148" t="str">
        <f>'Proprietà Modello'!E37</f>
        <v>Fabbricato</v>
      </c>
      <c r="B42" s="106" t="s">
        <v>155</v>
      </c>
      <c r="C42" s="112" t="str">
        <f>'Proprietà Modello'!F37</f>
        <v>FabbricatoDatiEnergetici</v>
      </c>
      <c r="D42" s="113" t="str">
        <f>'Proprietà Modello'!G37</f>
        <v>FA_GLOB: Indice di prestazione rinnovabile</v>
      </c>
      <c r="E42" s="113" t="e">
        <f>'Proprietà Modello'!#REF!</f>
        <v>#REF!</v>
      </c>
      <c r="F42" s="113" t="str">
        <f>'Proprietà Modello'!H37</f>
        <v>IfcReal</v>
      </c>
      <c r="G42" s="160" t="str">
        <f>'Proprietà Modello'!I37</f>
        <v>kWh/m²</v>
      </c>
      <c r="H42" s="108"/>
      <c r="I42" s="109" t="s">
        <v>779</v>
      </c>
      <c r="J42" s="510"/>
      <c r="K42" s="109"/>
      <c r="L42" s="109" t="s">
        <v>779</v>
      </c>
      <c r="M42" s="111" t="s">
        <v>779</v>
      </c>
      <c r="N42" s="108" t="s">
        <v>779</v>
      </c>
      <c r="O42" s="108" t="s">
        <v>779</v>
      </c>
      <c r="P42" s="109" t="s">
        <v>779</v>
      </c>
    </row>
    <row r="43" spans="1:16" ht="15" customHeight="1" x14ac:dyDescent="0.25">
      <c r="A43" s="148" t="str">
        <f>'Proprietà Modello'!E38</f>
        <v>Fabbricato</v>
      </c>
      <c r="B43" s="106" t="s">
        <v>155</v>
      </c>
      <c r="C43" s="112" t="str">
        <f>'Proprietà Modello'!F38</f>
        <v>FabbricatoDatiEnergetici</v>
      </c>
      <c r="D43" s="113" t="str">
        <f>'Proprietà Modello'!G38</f>
        <v>FA_GLOB: Indice di prestazione totale</v>
      </c>
      <c r="E43" s="113" t="e">
        <f>'Proprietà Modello'!#REF!</f>
        <v>#REF!</v>
      </c>
      <c r="F43" s="113" t="str">
        <f>'Proprietà Modello'!H38</f>
        <v>IfcReal</v>
      </c>
      <c r="G43" s="160" t="str">
        <f>'Proprietà Modello'!I38</f>
        <v>kWh/m²</v>
      </c>
      <c r="H43" s="108"/>
      <c r="I43" s="109"/>
      <c r="J43" s="109" t="s">
        <v>779</v>
      </c>
      <c r="K43" s="109"/>
      <c r="L43" s="109"/>
      <c r="M43" s="111" t="s">
        <v>779</v>
      </c>
      <c r="N43" s="108" t="s">
        <v>779</v>
      </c>
      <c r="O43" s="108" t="s">
        <v>779</v>
      </c>
      <c r="P43" s="109" t="s">
        <v>779</v>
      </c>
    </row>
    <row r="44" spans="1:16" ht="15" customHeight="1" x14ac:dyDescent="0.25">
      <c r="A44" s="148" t="str">
        <f>'Proprietà Modello'!E39</f>
        <v>Fabbricato</v>
      </c>
      <c r="B44" s="106" t="s">
        <v>155</v>
      </c>
      <c r="C44" s="112" t="str">
        <f>'Proprietà Modello'!F39</f>
        <v>FabbricatoDatiEnergetici</v>
      </c>
      <c r="D44" s="113" t="str">
        <f>'Proprietà Modello'!G39</f>
        <v>FA_GLOB: Quota rinnovabile</v>
      </c>
      <c r="E44" s="113" t="e">
        <f>'Proprietà Modello'!#REF!</f>
        <v>#REF!</v>
      </c>
      <c r="F44" s="113" t="str">
        <f>'Proprietà Modello'!H39</f>
        <v>IfcReal</v>
      </c>
      <c r="G44" s="160" t="str">
        <f>'Proprietà Modello'!I39</f>
        <v>%</v>
      </c>
      <c r="H44" s="108"/>
      <c r="I44" s="109"/>
      <c r="J44" s="109" t="s">
        <v>779</v>
      </c>
      <c r="K44" s="109"/>
      <c r="L44" s="109"/>
      <c r="M44" s="111" t="s">
        <v>779</v>
      </c>
      <c r="N44" s="108" t="s">
        <v>779</v>
      </c>
      <c r="O44" s="108" t="s">
        <v>779</v>
      </c>
      <c r="P44" s="109" t="s">
        <v>779</v>
      </c>
    </row>
    <row r="45" spans="1:16" ht="15" customHeight="1" x14ac:dyDescent="0.25">
      <c r="A45" s="148" t="str">
        <f>'Proprietà Modello'!E40</f>
        <v>Fabbricato</v>
      </c>
      <c r="B45" s="106" t="s">
        <v>155</v>
      </c>
      <c r="C45" s="112" t="str">
        <f>'Proprietà Modello'!F40</f>
        <v>FabbricatoDatiEnergetici</v>
      </c>
      <c r="D45" s="113" t="str">
        <f>'Proprietà Modello'!G40</f>
        <v>FA_GLOB_EDEQ: Indice di prestazione non rinnovabile</v>
      </c>
      <c r="E45" s="113" t="e">
        <f>'Proprietà Modello'!#REF!</f>
        <v>#REF!</v>
      </c>
      <c r="F45" s="113" t="str">
        <f>'Proprietà Modello'!H40</f>
        <v>IfcReal</v>
      </c>
      <c r="G45" s="160" t="str">
        <f>'Proprietà Modello'!I40</f>
        <v>kWh/m²</v>
      </c>
      <c r="H45" s="108"/>
      <c r="I45" s="109"/>
      <c r="J45" s="109" t="s">
        <v>779</v>
      </c>
      <c r="K45" s="109"/>
      <c r="L45" s="109"/>
      <c r="M45" s="111" t="s">
        <v>779</v>
      </c>
      <c r="N45" s="108" t="s">
        <v>779</v>
      </c>
      <c r="O45" s="108" t="s">
        <v>779</v>
      </c>
      <c r="P45" s="109" t="s">
        <v>779</v>
      </c>
    </row>
    <row r="46" spans="1:16" ht="15" customHeight="1" x14ac:dyDescent="0.25">
      <c r="A46" s="149" t="str">
        <f>'Proprietà Modello'!E41</f>
        <v>Fabbricato</v>
      </c>
      <c r="B46" s="106" t="s">
        <v>155</v>
      </c>
      <c r="C46" s="114" t="str">
        <f>'Proprietà Modello'!F41</f>
        <v>FabbricatoDatiEnergetici</v>
      </c>
      <c r="D46" s="115" t="str">
        <f>'Proprietà Modello'!G41</f>
        <v>FA_GLOB_EDEQ: Indice di prestazione rinnovabile</v>
      </c>
      <c r="E46" s="115" t="e">
        <f>'Proprietà Modello'!#REF!</f>
        <v>#REF!</v>
      </c>
      <c r="F46" s="115" t="str">
        <f>'Proprietà Modello'!H41</f>
        <v>IfcReal</v>
      </c>
      <c r="G46" s="161" t="str">
        <f>'Proprietà Modello'!I41</f>
        <v>kWh/m²</v>
      </c>
      <c r="H46" s="118"/>
      <c r="I46" s="109"/>
      <c r="J46" s="109"/>
      <c r="K46" s="109" t="s">
        <v>779</v>
      </c>
      <c r="L46" s="109" t="s">
        <v>779</v>
      </c>
      <c r="M46" s="111" t="s">
        <v>779</v>
      </c>
      <c r="N46" s="108" t="s">
        <v>779</v>
      </c>
      <c r="O46" s="108" t="s">
        <v>779</v>
      </c>
      <c r="P46" s="109" t="s">
        <v>779</v>
      </c>
    </row>
    <row r="47" spans="1:16" ht="15" customHeight="1" x14ac:dyDescent="0.25">
      <c r="A47" s="147" t="str">
        <f>'Proprietà Modello'!E42</f>
        <v>Fabbricato</v>
      </c>
      <c r="B47" s="106" t="s">
        <v>155</v>
      </c>
      <c r="C47" s="106" t="str">
        <f>'Proprietà Modello'!F42</f>
        <v>FabbricatoDatiEnergetici</v>
      </c>
      <c r="D47" s="107" t="str">
        <f>'Proprietà Modello'!G42</f>
        <v>FA_GLOB_EDEQ: Indice di prestazione totale</v>
      </c>
      <c r="E47" s="107" t="e">
        <f>'Proprietà Modello'!#REF!</f>
        <v>#REF!</v>
      </c>
      <c r="F47" s="107" t="str">
        <f>'Proprietà Modello'!H42</f>
        <v>IfcReal</v>
      </c>
      <c r="G47" s="159" t="str">
        <f>'Proprietà Modello'!I42</f>
        <v>kWh/m²</v>
      </c>
      <c r="H47" s="120"/>
      <c r="I47" s="121"/>
      <c r="J47" s="121" t="s">
        <v>779</v>
      </c>
      <c r="K47" s="121"/>
      <c r="L47" s="121" t="s">
        <v>779</v>
      </c>
      <c r="M47" s="123" t="s">
        <v>779</v>
      </c>
      <c r="N47" s="120" t="s">
        <v>779</v>
      </c>
      <c r="O47" s="120" t="s">
        <v>779</v>
      </c>
      <c r="P47" s="121" t="s">
        <v>779</v>
      </c>
    </row>
    <row r="48" spans="1:16" ht="15" customHeight="1" x14ac:dyDescent="0.25">
      <c r="A48" s="148" t="str">
        <f>'Proprietà Modello'!E43</f>
        <v>Fabbricato</v>
      </c>
      <c r="B48" s="106" t="s">
        <v>155</v>
      </c>
      <c r="C48" s="112" t="str">
        <f>'Proprietà Modello'!F43</f>
        <v>FabbricatoDatiEnergetici</v>
      </c>
      <c r="D48" s="113" t="str">
        <f>'Proprietà Modello'!G43</f>
        <v>FA_GLOB_EDEQ: Quota rinnovabile</v>
      </c>
      <c r="E48" s="113" t="e">
        <f>'Proprietà Modello'!#REF!</f>
        <v>#REF!</v>
      </c>
      <c r="F48" s="113" t="str">
        <f>'Proprietà Modello'!H43</f>
        <v>IfcReal</v>
      </c>
      <c r="G48" s="160" t="str">
        <f>'Proprietà Modello'!I43</f>
        <v>%</v>
      </c>
      <c r="H48" s="108"/>
      <c r="I48" s="109"/>
      <c r="J48" s="510"/>
      <c r="K48" s="109" t="s">
        <v>779</v>
      </c>
      <c r="L48" s="109" t="s">
        <v>779</v>
      </c>
      <c r="M48" s="111" t="s">
        <v>779</v>
      </c>
      <c r="N48" s="108" t="s">
        <v>779</v>
      </c>
      <c r="O48" s="108" t="s">
        <v>779</v>
      </c>
      <c r="P48" s="109" t="s">
        <v>779</v>
      </c>
    </row>
    <row r="49" spans="1:16" ht="15" customHeight="1" x14ac:dyDescent="0.25">
      <c r="A49" s="148" t="str">
        <f>'Proprietà Modello'!E44</f>
        <v>Fabbricato</v>
      </c>
      <c r="B49" s="106" t="s">
        <v>155</v>
      </c>
      <c r="C49" s="112" t="str">
        <f>'Proprietà Modello'!F44</f>
        <v>FabbricatoDatiEnergetici</v>
      </c>
      <c r="D49" s="113" t="str">
        <f>'Proprietà Modello'!G44</f>
        <v>FA_TER: Indice di prestazione termica utile acs</v>
      </c>
      <c r="E49" s="113" t="e">
        <f>'Proprietà Modello'!#REF!</f>
        <v>#REF!</v>
      </c>
      <c r="F49" s="113" t="str">
        <f>'Proprietà Modello'!H44</f>
        <v>IfcReal</v>
      </c>
      <c r="G49" s="160" t="str">
        <f>'Proprietà Modello'!I44</f>
        <v>kWh/m²</v>
      </c>
      <c r="H49" s="108"/>
      <c r="I49" s="109"/>
      <c r="J49" s="510"/>
      <c r="K49" s="109" t="s">
        <v>779</v>
      </c>
      <c r="L49" s="109" t="s">
        <v>779</v>
      </c>
      <c r="M49" s="111" t="s">
        <v>779</v>
      </c>
      <c r="N49" s="108" t="s">
        <v>779</v>
      </c>
      <c r="O49" s="108" t="s">
        <v>779</v>
      </c>
      <c r="P49" s="109" t="s">
        <v>779</v>
      </c>
    </row>
    <row r="50" spans="1:16" ht="15" customHeight="1" x14ac:dyDescent="0.25">
      <c r="A50" s="148" t="str">
        <f>'Proprietà Modello'!E45</f>
        <v>Fabbricato</v>
      </c>
      <c r="B50" s="106" t="s">
        <v>155</v>
      </c>
      <c r="C50" s="112" t="str">
        <f>'Proprietà Modello'!F45</f>
        <v>FabbricatoDatiEnergetici</v>
      </c>
      <c r="D50" s="113" t="str">
        <f>'Proprietà Modello'!G45</f>
        <v>FA_TER: Indice di prestazione termica utile raffrescamento</v>
      </c>
      <c r="E50" s="113" t="e">
        <f>'Proprietà Modello'!#REF!</f>
        <v>#REF!</v>
      </c>
      <c r="F50" s="113" t="str">
        <f>'Proprietà Modello'!H45</f>
        <v>IfcReal</v>
      </c>
      <c r="G50" s="160" t="str">
        <f>'Proprietà Modello'!I45</f>
        <v>kWh/m²</v>
      </c>
      <c r="H50" s="108"/>
      <c r="I50" s="109"/>
      <c r="J50" s="109" t="s">
        <v>779</v>
      </c>
      <c r="K50" s="109"/>
      <c r="L50" s="109" t="s">
        <v>779</v>
      </c>
      <c r="M50" s="111" t="s">
        <v>779</v>
      </c>
      <c r="N50" s="108" t="s">
        <v>779</v>
      </c>
      <c r="O50" s="108" t="s">
        <v>779</v>
      </c>
      <c r="P50" s="109" t="s">
        <v>779</v>
      </c>
    </row>
    <row r="51" spans="1:16" ht="15" customHeight="1" x14ac:dyDescent="0.25">
      <c r="A51" s="148" t="str">
        <f>'Proprietà Modello'!E46</f>
        <v>Fabbricato</v>
      </c>
      <c r="B51" s="106" t="s">
        <v>155</v>
      </c>
      <c r="C51" s="112" t="str">
        <f>'Proprietà Modello'!F46</f>
        <v>FabbricatoDatiEnergetici</v>
      </c>
      <c r="D51" s="113" t="str">
        <f>'Proprietà Modello'!G46</f>
        <v>FA_TER: Indice di prestazione termica utile riscaldamento</v>
      </c>
      <c r="E51" s="113" t="e">
        <f>'Proprietà Modello'!#REF!</f>
        <v>#REF!</v>
      </c>
      <c r="F51" s="113" t="str">
        <f>'Proprietà Modello'!H46</f>
        <v>IfcReal</v>
      </c>
      <c r="G51" s="160" t="str">
        <f>'Proprietà Modello'!I46</f>
        <v>kWh/m²</v>
      </c>
      <c r="H51" s="108"/>
      <c r="I51" s="109"/>
      <c r="J51" s="109" t="s">
        <v>779</v>
      </c>
      <c r="K51" s="109"/>
      <c r="L51" s="109" t="s">
        <v>779</v>
      </c>
      <c r="M51" s="111" t="s">
        <v>779</v>
      </c>
      <c r="N51" s="108" t="s">
        <v>779</v>
      </c>
      <c r="O51" s="108" t="s">
        <v>779</v>
      </c>
      <c r="P51" s="109" t="s">
        <v>779</v>
      </c>
    </row>
    <row r="52" spans="1:16" ht="15" customHeight="1" x14ac:dyDescent="0.25">
      <c r="A52" s="148" t="str">
        <f>'Proprietà Modello'!E47</f>
        <v>Fabbricato</v>
      </c>
      <c r="B52" s="106" t="s">
        <v>155</v>
      </c>
      <c r="C52" s="112" t="str">
        <f>'Proprietà Modello'!F47</f>
        <v>FabbricatoDatiEnergetici</v>
      </c>
      <c r="D52" s="113" t="str">
        <f>'Proprietà Modello'!G47</f>
        <v>FA_TER_EDEQ: Indice di prestazione termica utile acs</v>
      </c>
      <c r="E52" s="113" t="e">
        <f>'Proprietà Modello'!#REF!</f>
        <v>#REF!</v>
      </c>
      <c r="F52" s="113" t="str">
        <f>'Proprietà Modello'!H47</f>
        <v>IfcReal</v>
      </c>
      <c r="G52" s="160" t="str">
        <f>'Proprietà Modello'!I47</f>
        <v>kWh/m²</v>
      </c>
      <c r="H52" s="108"/>
      <c r="I52" s="109"/>
      <c r="J52" s="109" t="s">
        <v>779</v>
      </c>
      <c r="K52" s="109"/>
      <c r="L52" s="109" t="s">
        <v>779</v>
      </c>
      <c r="M52" s="111" t="s">
        <v>779</v>
      </c>
      <c r="N52" s="108" t="s">
        <v>779</v>
      </c>
      <c r="O52" s="108" t="s">
        <v>779</v>
      </c>
      <c r="P52" s="109" t="s">
        <v>779</v>
      </c>
    </row>
    <row r="53" spans="1:16" ht="15" customHeight="1" x14ac:dyDescent="0.25">
      <c r="A53" s="148" t="str">
        <f>'Proprietà Modello'!E48</f>
        <v>Fabbricato</v>
      </c>
      <c r="B53" s="106" t="s">
        <v>155</v>
      </c>
      <c r="C53" s="112" t="str">
        <f>'Proprietà Modello'!F48</f>
        <v>FabbricatoDatiEnergetici</v>
      </c>
      <c r="D53" s="113" t="str">
        <f>'Proprietà Modello'!G48</f>
        <v>FA_TER_EDEQ: Indice di prestazione termica utile raffrescamento</v>
      </c>
      <c r="E53" s="113" t="e">
        <f>'Proprietà Modello'!#REF!</f>
        <v>#REF!</v>
      </c>
      <c r="F53" s="113" t="str">
        <f>'Proprietà Modello'!H48</f>
        <v>IfcReal</v>
      </c>
      <c r="G53" s="160" t="str">
        <f>'Proprietà Modello'!I48</f>
        <v>kWh/m²</v>
      </c>
      <c r="H53" s="108"/>
      <c r="I53" s="109"/>
      <c r="J53" s="109" t="s">
        <v>779</v>
      </c>
      <c r="K53" s="109"/>
      <c r="L53" s="109" t="s">
        <v>779</v>
      </c>
      <c r="M53" s="111" t="s">
        <v>779</v>
      </c>
      <c r="N53" s="108" t="s">
        <v>779</v>
      </c>
      <c r="O53" s="108" t="s">
        <v>779</v>
      </c>
      <c r="P53" s="109" t="s">
        <v>779</v>
      </c>
    </row>
    <row r="54" spans="1:16" ht="15" customHeight="1" x14ac:dyDescent="0.25">
      <c r="A54" s="149" t="str">
        <f>'Proprietà Modello'!E49</f>
        <v>Fabbricato</v>
      </c>
      <c r="B54" s="106" t="s">
        <v>155</v>
      </c>
      <c r="C54" s="114" t="str">
        <f>'Proprietà Modello'!F49</f>
        <v>FabbricatoDatiEnergetici</v>
      </c>
      <c r="D54" s="115" t="str">
        <f>'Proprietà Modello'!G49</f>
        <v>FA_TER_EDEQ: Indice di prestazione termica utile riscaldamento</v>
      </c>
      <c r="E54" s="115" t="e">
        <f>'Proprietà Modello'!#REF!</f>
        <v>#REF!</v>
      </c>
      <c r="F54" s="115" t="str">
        <f>'Proprietà Modello'!H49</f>
        <v>IfcReal</v>
      </c>
      <c r="G54" s="161" t="str">
        <f>'Proprietà Modello'!I49</f>
        <v>kWh/m²</v>
      </c>
      <c r="H54" s="108"/>
      <c r="I54" s="510"/>
      <c r="J54" s="116"/>
      <c r="K54" s="116" t="s">
        <v>779</v>
      </c>
      <c r="L54" s="109" t="s">
        <v>779</v>
      </c>
      <c r="M54" s="111" t="s">
        <v>779</v>
      </c>
      <c r="N54" s="108" t="s">
        <v>779</v>
      </c>
      <c r="O54" s="108" t="s">
        <v>779</v>
      </c>
      <c r="P54" s="109" t="s">
        <v>779</v>
      </c>
    </row>
    <row r="55" spans="1:16" ht="15" hidden="1" customHeight="1" x14ac:dyDescent="0.25">
      <c r="A55" s="147" t="str">
        <f>'Proprietà Modello'!E50</f>
        <v>Fabbricato</v>
      </c>
      <c r="B55" s="106" t="s">
        <v>155</v>
      </c>
      <c r="C55" s="106" t="str">
        <f>'Proprietà Modello'!F50</f>
        <v>FabbricatoDatiEnergetici</v>
      </c>
      <c r="D55" s="107" t="str">
        <f>'Proprietà Modello'!G50</f>
        <v>PR_ACS: Efficienza globale stagionale</v>
      </c>
      <c r="E55" s="107" t="e">
        <f>'Proprietà Modello'!#REF!</f>
        <v>#REF!</v>
      </c>
      <c r="F55" s="107" t="str">
        <f>'Proprietà Modello'!H50</f>
        <v>IfcReal</v>
      </c>
      <c r="G55" s="159" t="str">
        <f>'Proprietà Modello'!I50</f>
        <v>ηW,tot</v>
      </c>
      <c r="H55" s="120"/>
      <c r="I55" s="121"/>
      <c r="J55" s="109"/>
      <c r="K55" s="121"/>
      <c r="L55" s="121"/>
      <c r="M55" s="123"/>
      <c r="N55" s="120"/>
      <c r="O55" s="120"/>
      <c r="P55" s="121"/>
    </row>
    <row r="56" spans="1:16" ht="15" customHeight="1" x14ac:dyDescent="0.25">
      <c r="A56" s="148" t="str">
        <f>'Proprietà Modello'!E51</f>
        <v>Fabbricato</v>
      </c>
      <c r="B56" s="106" t="s">
        <v>155</v>
      </c>
      <c r="C56" s="112" t="str">
        <f>'Proprietà Modello'!F51</f>
        <v>FabbricatoDatiEnergetici</v>
      </c>
      <c r="D56" s="113" t="str">
        <f>'Proprietà Modello'!G51</f>
        <v xml:space="preserve">PR_ACS: Indice di prestazione non rinnovabile	</v>
      </c>
      <c r="E56" s="113" t="e">
        <f>'Proprietà Modello'!#REF!</f>
        <v>#REF!</v>
      </c>
      <c r="F56" s="113" t="str">
        <f>'Proprietà Modello'!H51</f>
        <v>IfcReal</v>
      </c>
      <c r="G56" s="160" t="str">
        <f>'Proprietà Modello'!I51</f>
        <v>kWh/m²</v>
      </c>
      <c r="H56" s="108"/>
      <c r="I56" s="109"/>
      <c r="J56" s="109" t="s">
        <v>779</v>
      </c>
      <c r="K56" s="109"/>
      <c r="L56" s="109" t="s">
        <v>779</v>
      </c>
      <c r="M56" s="111" t="s">
        <v>779</v>
      </c>
      <c r="N56" s="108" t="s">
        <v>779</v>
      </c>
      <c r="O56" s="108" t="s">
        <v>779</v>
      </c>
      <c r="P56" s="109" t="s">
        <v>779</v>
      </c>
    </row>
    <row r="57" spans="1:16" ht="15" customHeight="1" x14ac:dyDescent="0.25">
      <c r="A57" s="148" t="str">
        <f>'Proprietà Modello'!E52</f>
        <v>Fabbricato</v>
      </c>
      <c r="B57" s="106" t="s">
        <v>155</v>
      </c>
      <c r="C57" s="112" t="str">
        <f>'Proprietà Modello'!F52</f>
        <v>FabbricatoDatiEnergetici</v>
      </c>
      <c r="D57" s="113" t="str">
        <f>'Proprietà Modello'!G52</f>
        <v>PR_ACS: Indice di prestazione rinnovabile</v>
      </c>
      <c r="E57" s="113" t="e">
        <f>'Proprietà Modello'!#REF!</f>
        <v>#REF!</v>
      </c>
      <c r="F57" s="113" t="str">
        <f>'Proprietà Modello'!H52</f>
        <v>IfcReal</v>
      </c>
      <c r="G57" s="160" t="str">
        <f>'Proprietà Modello'!I52</f>
        <v>kWh/m²</v>
      </c>
      <c r="H57" s="108"/>
      <c r="I57" s="109"/>
      <c r="J57" s="109"/>
      <c r="K57" s="109"/>
      <c r="L57" s="109"/>
      <c r="M57" s="111" t="s">
        <v>779</v>
      </c>
      <c r="N57" s="108" t="s">
        <v>779</v>
      </c>
      <c r="O57" s="108" t="s">
        <v>779</v>
      </c>
      <c r="P57" s="109" t="s">
        <v>779</v>
      </c>
    </row>
    <row r="58" spans="1:16" ht="15" customHeight="1" x14ac:dyDescent="0.25">
      <c r="A58" s="149" t="str">
        <f>'Proprietà Modello'!E53</f>
        <v>Fabbricato</v>
      </c>
      <c r="B58" s="106" t="s">
        <v>155</v>
      </c>
      <c r="C58" s="114" t="str">
        <f>'Proprietà Modello'!F53</f>
        <v>FabbricatoDatiEnergetici</v>
      </c>
      <c r="D58" s="115" t="str">
        <f>'Proprietà Modello'!G53</f>
        <v>PR_ACS: Indice di prestazione totale</v>
      </c>
      <c r="E58" s="115" t="e">
        <f>'Proprietà Modello'!#REF!</f>
        <v>#REF!</v>
      </c>
      <c r="F58" s="115" t="str">
        <f>'Proprietà Modello'!H53</f>
        <v>IfcReal</v>
      </c>
      <c r="G58" s="161" t="str">
        <f>'Proprietà Modello'!I53</f>
        <v>kWh/m²</v>
      </c>
      <c r="H58" s="118"/>
      <c r="I58" s="116"/>
      <c r="J58" s="116"/>
      <c r="K58" s="109"/>
      <c r="L58" s="116"/>
      <c r="M58" s="119" t="s">
        <v>779</v>
      </c>
      <c r="N58" s="118" t="s">
        <v>779</v>
      </c>
      <c r="O58" s="118" t="s">
        <v>779</v>
      </c>
      <c r="P58" s="116" t="s">
        <v>779</v>
      </c>
    </row>
    <row r="59" spans="1:16" ht="15" hidden="1" customHeight="1" x14ac:dyDescent="0.25">
      <c r="A59" s="147" t="str">
        <f>'Proprietà Modello'!E54</f>
        <v>Fabbricato</v>
      </c>
      <c r="B59" s="106" t="s">
        <v>155</v>
      </c>
      <c r="C59" s="106" t="str">
        <f>'Proprietà Modello'!F54</f>
        <v>FabbricatoDatiEnergetici</v>
      </c>
      <c r="D59" s="107" t="str">
        <f>'Proprietà Modello'!G54</f>
        <v>PR_ACS: Quota rinnovabile</v>
      </c>
      <c r="E59" s="107" t="e">
        <f>'Proprietà Modello'!#REF!</f>
        <v>#REF!</v>
      </c>
      <c r="F59" s="107" t="str">
        <f>'Proprietà Modello'!H54</f>
        <v>IfcReal</v>
      </c>
      <c r="G59" s="159" t="str">
        <f>'Proprietà Modello'!I54</f>
        <v>QR,W</v>
      </c>
      <c r="H59" s="120"/>
      <c r="I59" s="121"/>
      <c r="J59" s="121"/>
      <c r="K59" s="121"/>
      <c r="L59" s="121"/>
      <c r="M59" s="123"/>
      <c r="N59" s="120"/>
      <c r="O59" s="120"/>
      <c r="P59" s="121"/>
    </row>
    <row r="60" spans="1:16" ht="15" hidden="1" customHeight="1" x14ac:dyDescent="0.25">
      <c r="A60" s="149" t="str">
        <f>'Proprietà Modello'!E55</f>
        <v>Fabbricato</v>
      </c>
      <c r="B60" s="106" t="s">
        <v>155</v>
      </c>
      <c r="C60" s="114" t="str">
        <f>'Proprietà Modello'!F55</f>
        <v>FabbricatoDatiEnergetici</v>
      </c>
      <c r="D60" s="115" t="str">
        <f>'Proprietà Modello'!G55</f>
        <v>PR_ACS_EDEQ: Efficienza globale stagionale</v>
      </c>
      <c r="E60" s="115" t="e">
        <f>'Proprietà Modello'!#REF!</f>
        <v>#REF!</v>
      </c>
      <c r="F60" s="115" t="str">
        <f>'Proprietà Modello'!H55</f>
        <v>IfcReal</v>
      </c>
      <c r="G60" s="161" t="str">
        <f>'Proprietà Modello'!I55</f>
        <v>ηW,tot</v>
      </c>
      <c r="H60" s="118"/>
      <c r="I60" s="116"/>
      <c r="J60" s="116"/>
      <c r="K60" s="116"/>
      <c r="L60" s="116"/>
      <c r="M60" s="119"/>
      <c r="N60" s="118"/>
      <c r="O60" s="118"/>
      <c r="P60" s="116"/>
    </row>
    <row r="61" spans="1:16" x14ac:dyDescent="0.25">
      <c r="A61" s="147" t="str">
        <f>'Proprietà Modello'!E56</f>
        <v>Fabbricato</v>
      </c>
      <c r="B61" s="106" t="s">
        <v>155</v>
      </c>
      <c r="C61" s="106" t="str">
        <f>'Proprietà Modello'!F56</f>
        <v>FabbricatoDatiEnergetici</v>
      </c>
      <c r="D61" s="156" t="str">
        <f>'Proprietà Modello'!G56</f>
        <v>PR_ACS_EDEQ: Indice di prestazione non rinnovabile</v>
      </c>
      <c r="E61" s="152"/>
      <c r="F61" s="147" t="str">
        <f>'Proprietà Modello'!H56</f>
        <v>IfcReal</v>
      </c>
      <c r="G61" s="159" t="str">
        <f>'Proprietà Modello'!I56</f>
        <v>kWh/m²</v>
      </c>
      <c r="H61" s="120"/>
      <c r="I61" s="109" t="s">
        <v>779</v>
      </c>
      <c r="J61" s="481"/>
      <c r="K61" s="109"/>
      <c r="L61" s="121" t="s">
        <v>779</v>
      </c>
      <c r="M61" s="123" t="s">
        <v>779</v>
      </c>
      <c r="N61" s="120" t="s">
        <v>779</v>
      </c>
      <c r="O61" s="120" t="s">
        <v>779</v>
      </c>
      <c r="P61" s="121" t="s">
        <v>779</v>
      </c>
    </row>
    <row r="62" spans="1:16" x14ac:dyDescent="0.25">
      <c r="A62" s="148" t="str">
        <f>'Proprietà Modello'!E57</f>
        <v>Fabbricato</v>
      </c>
      <c r="B62" s="106" t="s">
        <v>155</v>
      </c>
      <c r="C62" s="112" t="str">
        <f>'Proprietà Modello'!F57</f>
        <v>FabbricatoDatiEnergetici</v>
      </c>
      <c r="D62" s="157" t="str">
        <f>'Proprietà Modello'!G57</f>
        <v>PR_ACS_EDEQ: Indice di prestazione rinnovabile</v>
      </c>
      <c r="E62" s="153"/>
      <c r="F62" s="148" t="str">
        <f>'Proprietà Modello'!H57</f>
        <v>IfcReal</v>
      </c>
      <c r="G62" s="160" t="str">
        <f>'Proprietà Modello'!I57</f>
        <v>kWh/m²</v>
      </c>
      <c r="H62" s="108"/>
      <c r="I62" s="109"/>
      <c r="J62" s="109"/>
      <c r="K62" s="109" t="s">
        <v>779</v>
      </c>
      <c r="L62" s="109"/>
      <c r="M62" s="111" t="s">
        <v>779</v>
      </c>
      <c r="N62" s="108" t="s">
        <v>779</v>
      </c>
      <c r="O62" s="108" t="s">
        <v>779</v>
      </c>
      <c r="P62" s="109" t="s">
        <v>779</v>
      </c>
    </row>
    <row r="63" spans="1:16" x14ac:dyDescent="0.25">
      <c r="A63" s="148" t="str">
        <f>'Proprietà Modello'!E58</f>
        <v>Fabbricato</v>
      </c>
      <c r="B63" s="106" t="s">
        <v>155</v>
      </c>
      <c r="C63" s="112" t="str">
        <f>'Proprietà Modello'!F58</f>
        <v>FabbricatoDatiEnergetici</v>
      </c>
      <c r="D63" s="157" t="str">
        <f>'Proprietà Modello'!G58</f>
        <v>PR_ACS_EDEQ: Indice di prestazione totale</v>
      </c>
      <c r="E63" s="153"/>
      <c r="F63" s="148" t="str">
        <f>'Proprietà Modello'!H58</f>
        <v>IfcReal</v>
      </c>
      <c r="G63" s="160" t="str">
        <f>'Proprietà Modello'!I58</f>
        <v>kWh/m²</v>
      </c>
      <c r="H63" s="108"/>
      <c r="I63" s="109"/>
      <c r="J63" s="109"/>
      <c r="K63" s="109" t="s">
        <v>779</v>
      </c>
      <c r="L63" s="109"/>
      <c r="M63" s="111" t="s">
        <v>779</v>
      </c>
      <c r="N63" s="108" t="s">
        <v>779</v>
      </c>
      <c r="O63" s="108" t="s">
        <v>779</v>
      </c>
      <c r="P63" s="109" t="s">
        <v>779</v>
      </c>
    </row>
    <row r="64" spans="1:16" x14ac:dyDescent="0.25">
      <c r="A64" s="148" t="str">
        <f>'Proprietà Modello'!E59</f>
        <v>Fabbricato</v>
      </c>
      <c r="B64" s="106" t="s">
        <v>155</v>
      </c>
      <c r="C64" s="112" t="str">
        <f>'Proprietà Modello'!F59</f>
        <v>FabbricatoDatiEnergetici</v>
      </c>
      <c r="D64" s="157" t="str">
        <f>'Proprietà Modello'!G59</f>
        <v>PR_ACS_EDEQ: Quota rinnovabile</v>
      </c>
      <c r="E64" s="153"/>
      <c r="F64" s="148" t="str">
        <f>'Proprietà Modello'!H59</f>
        <v>IfcReal</v>
      </c>
      <c r="G64" s="160" t="str">
        <f>'Proprietà Modello'!I59</f>
        <v>QR,W</v>
      </c>
      <c r="H64" s="108"/>
      <c r="I64" s="109"/>
      <c r="J64" s="481"/>
      <c r="K64" s="109" t="s">
        <v>779</v>
      </c>
      <c r="L64" s="109"/>
      <c r="M64" s="111" t="s">
        <v>779</v>
      </c>
      <c r="N64" s="108" t="s">
        <v>779</v>
      </c>
      <c r="O64" s="108" t="s">
        <v>779</v>
      </c>
      <c r="P64" s="109" t="s">
        <v>779</v>
      </c>
    </row>
    <row r="65" spans="1:16" x14ac:dyDescent="0.25">
      <c r="A65" s="148" t="str">
        <f>'Proprietà Modello'!E60</f>
        <v>Fabbricato</v>
      </c>
      <c r="B65" s="106" t="s">
        <v>155</v>
      </c>
      <c r="C65" s="112" t="str">
        <f>'Proprietà Modello'!F60</f>
        <v>FabbricatoDatiQualitativi</v>
      </c>
      <c r="D65" s="157" t="str">
        <f>'Proprietà Modello'!G60</f>
        <v>AccessibilitaDisabili</v>
      </c>
      <c r="E65" s="153"/>
      <c r="F65" s="148" t="str">
        <f>'Proprietà Modello'!H60</f>
        <v>IfcBoolean</v>
      </c>
      <c r="G65" s="160" t="str">
        <f>'Proprietà Modello'!I60</f>
        <v>N.A.</v>
      </c>
      <c r="H65" s="108"/>
      <c r="I65" s="109"/>
      <c r="J65" s="481"/>
      <c r="K65" s="109" t="s">
        <v>779</v>
      </c>
      <c r="L65" s="109"/>
      <c r="M65" s="111" t="s">
        <v>779</v>
      </c>
      <c r="N65" s="108" t="s">
        <v>779</v>
      </c>
      <c r="O65" s="108" t="s">
        <v>779</v>
      </c>
      <c r="P65" s="109" t="s">
        <v>779</v>
      </c>
    </row>
    <row r="66" spans="1:16" x14ac:dyDescent="0.25">
      <c r="A66" s="148" t="str">
        <f>'Proprietà Modello'!E61</f>
        <v>Fabbricato</v>
      </c>
      <c r="B66" s="106" t="s">
        <v>155</v>
      </c>
      <c r="C66" s="112" t="str">
        <f>'Proprietà Modello'!F61</f>
        <v>FabbricatoDatiQualitativi</v>
      </c>
      <c r="D66" s="157" t="str">
        <f>'Proprietà Modello'!G61</f>
        <v>AnnoProgettazione</v>
      </c>
      <c r="E66" s="153"/>
      <c r="F66" s="148" t="str">
        <f>'Proprietà Modello'!H61</f>
        <v>IfcInteger</v>
      </c>
      <c r="G66" s="160" t="str">
        <f>'Proprietà Modello'!I61</f>
        <v>N.A.</v>
      </c>
      <c r="H66" s="108"/>
      <c r="I66" s="109"/>
      <c r="J66" s="481"/>
      <c r="K66" s="109" t="s">
        <v>779</v>
      </c>
      <c r="L66" s="109"/>
      <c r="M66" s="111" t="s">
        <v>779</v>
      </c>
      <c r="N66" s="108" t="s">
        <v>779</v>
      </c>
      <c r="O66" s="108" t="s">
        <v>779</v>
      </c>
      <c r="P66" s="109" t="s">
        <v>779</v>
      </c>
    </row>
    <row r="67" spans="1:16" x14ac:dyDescent="0.25">
      <c r="A67" s="148" t="str">
        <f>'Proprietà Modello'!E62</f>
        <v>Fabbricato</v>
      </c>
      <c r="B67" s="106" t="s">
        <v>155</v>
      </c>
      <c r="C67" s="112" t="str">
        <f>'Proprietà Modello'!F62</f>
        <v>FabbricatoDatiQualitativi</v>
      </c>
      <c r="D67" s="157" t="str">
        <f>'Proprietà Modello'!G62</f>
        <v>AnnoRealizzazione</v>
      </c>
      <c r="E67" s="153"/>
      <c r="F67" s="148" t="str">
        <f>'Proprietà Modello'!H62</f>
        <v>IfcInteger</v>
      </c>
      <c r="G67" s="160" t="str">
        <f>'Proprietà Modello'!I62</f>
        <v>N.A.</v>
      </c>
      <c r="H67" s="108"/>
      <c r="I67" s="109"/>
      <c r="J67" s="481"/>
      <c r="K67" s="109" t="s">
        <v>779</v>
      </c>
      <c r="L67" s="109"/>
      <c r="M67" s="111" t="s">
        <v>779</v>
      </c>
      <c r="N67" s="108" t="s">
        <v>779</v>
      </c>
      <c r="O67" s="108" t="s">
        <v>779</v>
      </c>
      <c r="P67" s="109" t="s">
        <v>779</v>
      </c>
    </row>
    <row r="68" spans="1:16" x14ac:dyDescent="0.25">
      <c r="A68" s="148" t="str">
        <f>'Proprietà Modello'!E63</f>
        <v>Fabbricato</v>
      </c>
      <c r="B68" s="106" t="s">
        <v>155</v>
      </c>
      <c r="C68" s="112" t="str">
        <f>'Proprietà Modello'!F63</f>
        <v>FabbricatoDatiQualitativi</v>
      </c>
      <c r="D68" s="157" t="str">
        <f>'Proprietà Modello'!G63</f>
        <v>AttualmenteUtilizzato</v>
      </c>
      <c r="E68" s="153"/>
      <c r="F68" s="148" t="str">
        <f>'Proprietà Modello'!H63</f>
        <v>IfcBoolean</v>
      </c>
      <c r="G68" s="160" t="str">
        <f>'Proprietà Modello'!I63</f>
        <v>N.A.</v>
      </c>
      <c r="H68" s="108"/>
      <c r="I68" s="109"/>
      <c r="J68" s="481"/>
      <c r="K68" s="109" t="s">
        <v>779</v>
      </c>
      <c r="L68" s="109"/>
      <c r="M68" s="111" t="s">
        <v>779</v>
      </c>
      <c r="N68" s="108" t="s">
        <v>779</v>
      </c>
      <c r="O68" s="108" t="s">
        <v>779</v>
      </c>
      <c r="P68" s="109" t="s">
        <v>779</v>
      </c>
    </row>
    <row r="69" spans="1:16" x14ac:dyDescent="0.25">
      <c r="A69" s="148" t="str">
        <f>'Proprietà Modello'!E64</f>
        <v>Fabbricato</v>
      </c>
      <c r="B69" s="106" t="s">
        <v>155</v>
      </c>
      <c r="C69" s="112" t="str">
        <f>'Proprietà Modello'!F64</f>
        <v>FabbricatoDatiQualitativi</v>
      </c>
      <c r="D69" s="157" t="str">
        <f>'Proprietà Modello'!G64</f>
        <v>ImmobileCieloTerra</v>
      </c>
      <c r="E69" s="153"/>
      <c r="F69" s="148" t="str">
        <f>'Proprietà Modello'!H64</f>
        <v>IfcBoolean</v>
      </c>
      <c r="G69" s="160" t="str">
        <f>'Proprietà Modello'!I64</f>
        <v>N.A.</v>
      </c>
      <c r="H69" s="108"/>
      <c r="I69" s="109"/>
      <c r="J69" s="481"/>
      <c r="K69" s="109" t="s">
        <v>779</v>
      </c>
      <c r="L69" s="109"/>
      <c r="M69" s="111" t="s">
        <v>779</v>
      </c>
      <c r="N69" s="108" t="s">
        <v>779</v>
      </c>
      <c r="O69" s="108" t="s">
        <v>779</v>
      </c>
      <c r="P69" s="109" t="s">
        <v>779</v>
      </c>
    </row>
    <row r="70" spans="1:16" x14ac:dyDescent="0.25">
      <c r="A70" s="148" t="str">
        <f>'Proprietà Modello'!E65</f>
        <v>Fabbricato</v>
      </c>
      <c r="B70" s="106" t="s">
        <v>155</v>
      </c>
      <c r="C70" s="112" t="str">
        <f>'Proprietà Modello'!F65</f>
        <v>FabbricatoDatiQualitativi</v>
      </c>
      <c r="D70" s="157" t="str">
        <f>'Proprietà Modello'!G65</f>
        <v>PianiFuoriTerra</v>
      </c>
      <c r="E70" s="153"/>
      <c r="F70" s="148" t="str">
        <f>'Proprietà Modello'!H65</f>
        <v>IfcInteger</v>
      </c>
      <c r="G70" s="160" t="str">
        <f>'Proprietà Modello'!I65</f>
        <v>N.A.</v>
      </c>
      <c r="H70" s="108"/>
      <c r="I70" s="109"/>
      <c r="J70" s="481"/>
      <c r="K70" s="109" t="s">
        <v>779</v>
      </c>
      <c r="L70" s="109"/>
      <c r="M70" s="111" t="s">
        <v>779</v>
      </c>
      <c r="N70" s="108" t="s">
        <v>779</v>
      </c>
      <c r="O70" s="108" t="s">
        <v>779</v>
      </c>
      <c r="P70" s="109" t="s">
        <v>779</v>
      </c>
    </row>
    <row r="71" spans="1:16" x14ac:dyDescent="0.25">
      <c r="A71" s="148" t="str">
        <f>'Proprietà Modello'!E66</f>
        <v>Fabbricato</v>
      </c>
      <c r="B71" s="106" t="s">
        <v>155</v>
      </c>
      <c r="C71" s="112" t="str">
        <f>'Proprietà Modello'!F66</f>
        <v>FabbricatoDatiQualitativi</v>
      </c>
      <c r="D71" s="157" t="str">
        <f>'Proprietà Modello'!G66</f>
        <v>PianiInterrati</v>
      </c>
      <c r="E71" s="153"/>
      <c r="F71" s="148" t="str">
        <f>'Proprietà Modello'!H66</f>
        <v>IfcInteger</v>
      </c>
      <c r="G71" s="160" t="str">
        <f>'Proprietà Modello'!I66</f>
        <v>N.A.</v>
      </c>
      <c r="H71" s="108"/>
      <c r="I71" s="109"/>
      <c r="J71" s="481"/>
      <c r="K71" s="109" t="s">
        <v>779</v>
      </c>
      <c r="L71" s="109"/>
      <c r="M71" s="111" t="s">
        <v>779</v>
      </c>
      <c r="N71" s="108" t="s">
        <v>779</v>
      </c>
      <c r="O71" s="108" t="s">
        <v>779</v>
      </c>
      <c r="P71" s="109" t="s">
        <v>779</v>
      </c>
    </row>
    <row r="72" spans="1:16" x14ac:dyDescent="0.25">
      <c r="A72" s="148" t="str">
        <f>'Proprietà Modello'!E67</f>
        <v>Fabbricato</v>
      </c>
      <c r="B72" s="106" t="s">
        <v>155</v>
      </c>
      <c r="C72" s="112" t="str">
        <f>'Proprietà Modello'!F67</f>
        <v>FabbricatoDatiQualitativi</v>
      </c>
      <c r="D72" s="157" t="str">
        <f>'Proprietà Modello'!G67</f>
        <v>PianiTotali</v>
      </c>
      <c r="E72" s="153"/>
      <c r="F72" s="148" t="str">
        <f>'Proprietà Modello'!H67</f>
        <v>IfcInteger</v>
      </c>
      <c r="G72" s="160" t="str">
        <f>'Proprietà Modello'!I67</f>
        <v>N.A.</v>
      </c>
      <c r="H72" s="108"/>
      <c r="I72" s="109"/>
      <c r="J72" s="481"/>
      <c r="K72" s="109" t="s">
        <v>779</v>
      </c>
      <c r="L72" s="109"/>
      <c r="M72" s="111" t="s">
        <v>779</v>
      </c>
      <c r="N72" s="108" t="s">
        <v>779</v>
      </c>
      <c r="O72" s="108" t="s">
        <v>779</v>
      </c>
      <c r="P72" s="109" t="s">
        <v>779</v>
      </c>
    </row>
    <row r="73" spans="1:16" x14ac:dyDescent="0.25">
      <c r="A73" s="148" t="str">
        <f>'Proprietà Modello'!E68</f>
        <v>Fabbricato</v>
      </c>
      <c r="B73" s="106" t="s">
        <v>155</v>
      </c>
      <c r="C73" s="112" t="str">
        <f>'Proprietà Modello'!F68</f>
        <v>FabbricatoDatiQualitativi</v>
      </c>
      <c r="D73" s="157" t="str">
        <f>'Proprietà Modello'!G68</f>
        <v>TipologiaEdilizia</v>
      </c>
      <c r="E73" s="153"/>
      <c r="F73" s="148" t="str">
        <f>'Proprietà Modello'!H68</f>
        <v>IfcText</v>
      </c>
      <c r="G73" s="160" t="str">
        <f>'Proprietà Modello'!I68</f>
        <v>N.A.</v>
      </c>
      <c r="H73" s="108"/>
      <c r="I73" s="109"/>
      <c r="J73" s="481"/>
      <c r="K73" s="109" t="s">
        <v>779</v>
      </c>
      <c r="L73" s="109"/>
      <c r="M73" s="111" t="s">
        <v>779</v>
      </c>
      <c r="N73" s="108" t="s">
        <v>779</v>
      </c>
      <c r="O73" s="108" t="s">
        <v>779</v>
      </c>
      <c r="P73" s="109" t="s">
        <v>779</v>
      </c>
    </row>
    <row r="74" spans="1:16" x14ac:dyDescent="0.25">
      <c r="A74" s="148" t="str">
        <f>'Proprietà Modello'!E69</f>
        <v>Fabbricato</v>
      </c>
      <c r="B74" s="106" t="s">
        <v>155</v>
      </c>
      <c r="C74" s="112" t="str">
        <f>'Proprietà Modello'!F69</f>
        <v>FabbricatoDatiQuantitativi</v>
      </c>
      <c r="D74" s="157" t="str">
        <f>'Proprietà Modello'!G69</f>
        <v>SupCalpestabile</v>
      </c>
      <c r="E74" s="153"/>
      <c r="F74" s="148" t="str">
        <f>'Proprietà Modello'!H69</f>
        <v>IfcReal</v>
      </c>
      <c r="G74" s="160" t="str">
        <f>'Proprietà Modello'!I69</f>
        <v>m2</v>
      </c>
      <c r="H74" s="108"/>
      <c r="I74" s="109"/>
      <c r="J74" s="481"/>
      <c r="K74" s="109" t="s">
        <v>779</v>
      </c>
      <c r="L74" s="109"/>
      <c r="M74" s="111" t="s">
        <v>779</v>
      </c>
      <c r="N74" s="108" t="s">
        <v>779</v>
      </c>
      <c r="O74" s="108" t="s">
        <v>779</v>
      </c>
      <c r="P74" s="109" t="s">
        <v>779</v>
      </c>
    </row>
    <row r="75" spans="1:16" x14ac:dyDescent="0.25">
      <c r="A75" s="148" t="str">
        <f>'Proprietà Modello'!E70</f>
        <v>Fabbricato</v>
      </c>
      <c r="B75" s="106" t="s">
        <v>155</v>
      </c>
      <c r="C75" s="112" t="str">
        <f>'Proprietà Modello'!F70</f>
        <v>FabbricatoDatiQuantitativi</v>
      </c>
      <c r="D75" s="157" t="str">
        <f>'Proprietà Modello'!G70</f>
        <v>SupCoperta</v>
      </c>
      <c r="E75" s="153"/>
      <c r="F75" s="148" t="str">
        <f>'Proprietà Modello'!H70</f>
        <v>IfcReal</v>
      </c>
      <c r="G75" s="160" t="str">
        <f>'Proprietà Modello'!I70</f>
        <v>m2</v>
      </c>
      <c r="H75" s="108"/>
      <c r="I75" s="109"/>
      <c r="J75" s="481"/>
      <c r="K75" s="109" t="s">
        <v>779</v>
      </c>
      <c r="L75" s="109"/>
      <c r="M75" s="111" t="s">
        <v>779</v>
      </c>
      <c r="N75" s="108" t="s">
        <v>779</v>
      </c>
      <c r="O75" s="108" t="s">
        <v>779</v>
      </c>
      <c r="P75" s="109" t="s">
        <v>779</v>
      </c>
    </row>
    <row r="76" spans="1:16" x14ac:dyDescent="0.25">
      <c r="A76" s="148" t="str">
        <f>'Proprietà Modello'!E71</f>
        <v>Fabbricato</v>
      </c>
      <c r="B76" s="106" t="s">
        <v>155</v>
      </c>
      <c r="C76" s="112" t="str">
        <f>'Proprietà Modello'!F71</f>
        <v>FabbricatoDatiQuantitativi</v>
      </c>
      <c r="D76" s="157" t="str">
        <f>'Proprietà Modello'!G71</f>
        <v>SupLorda</v>
      </c>
      <c r="E76" s="153"/>
      <c r="F76" s="148" t="str">
        <f>'Proprietà Modello'!H71</f>
        <v>IfcReal</v>
      </c>
      <c r="G76" s="160" t="str">
        <f>'Proprietà Modello'!I71</f>
        <v>m2</v>
      </c>
      <c r="H76" s="108"/>
      <c r="I76" s="109"/>
      <c r="J76" s="481"/>
      <c r="K76" s="109" t="s">
        <v>779</v>
      </c>
      <c r="L76" s="109"/>
      <c r="M76" s="111" t="s">
        <v>779</v>
      </c>
      <c r="N76" s="108" t="s">
        <v>779</v>
      </c>
      <c r="O76" s="108" t="s">
        <v>779</v>
      </c>
      <c r="P76" s="109" t="s">
        <v>779</v>
      </c>
    </row>
    <row r="77" spans="1:16" x14ac:dyDescent="0.25">
      <c r="A77" s="148" t="str">
        <f>'Proprietà Modello'!E72</f>
        <v>Fabbricato</v>
      </c>
      <c r="B77" s="106" t="s">
        <v>155</v>
      </c>
      <c r="C77" s="112" t="str">
        <f>'Proprietà Modello'!F72</f>
        <v>FabbricatoDatiQuantitativi</v>
      </c>
      <c r="D77" s="157" t="str">
        <f>'Proprietà Modello'!G72</f>
        <v>SupRiscaldata</v>
      </c>
      <c r="E77" s="153"/>
      <c r="F77" s="148" t="str">
        <f>'Proprietà Modello'!H72</f>
        <v>IfcReal</v>
      </c>
      <c r="G77" s="160" t="str">
        <f>'Proprietà Modello'!I72</f>
        <v>m2</v>
      </c>
      <c r="H77" s="108"/>
      <c r="I77" s="109"/>
      <c r="J77" s="481"/>
      <c r="K77" s="109" t="s">
        <v>779</v>
      </c>
      <c r="L77" s="109"/>
      <c r="M77" s="111" t="s">
        <v>779</v>
      </c>
      <c r="N77" s="108" t="s">
        <v>779</v>
      </c>
      <c r="O77" s="108" t="s">
        <v>779</v>
      </c>
      <c r="P77" s="109" t="s">
        <v>779</v>
      </c>
    </row>
    <row r="78" spans="1:16" x14ac:dyDescent="0.25">
      <c r="A78" s="148" t="str">
        <f>'Proprietà Modello'!E73</f>
        <v>Fabbricato</v>
      </c>
      <c r="B78" s="106" t="s">
        <v>155</v>
      </c>
      <c r="C78" s="112" t="str">
        <f>'Proprietà Modello'!F73</f>
        <v>FabbricatoDatiQuantitativi</v>
      </c>
      <c r="D78" s="157" t="str">
        <f>'Proprietà Modello'!G73</f>
        <v>SupScoperta</v>
      </c>
      <c r="E78" s="153"/>
      <c r="F78" s="148" t="str">
        <f>'Proprietà Modello'!H73</f>
        <v>IfcReal</v>
      </c>
      <c r="G78" s="160" t="str">
        <f>'Proprietà Modello'!I73</f>
        <v>m2</v>
      </c>
      <c r="H78" s="108"/>
      <c r="I78" s="109"/>
      <c r="J78" s="481"/>
      <c r="K78" s="109" t="s">
        <v>779</v>
      </c>
      <c r="L78" s="109"/>
      <c r="M78" s="111" t="s">
        <v>779</v>
      </c>
      <c r="N78" s="108" t="s">
        <v>779</v>
      </c>
      <c r="O78" s="108" t="s">
        <v>779</v>
      </c>
      <c r="P78" s="109" t="s">
        <v>779</v>
      </c>
    </row>
    <row r="79" spans="1:16" x14ac:dyDescent="0.25">
      <c r="A79" s="148" t="str">
        <f>'Proprietà Modello'!E74</f>
        <v>Fabbricato</v>
      </c>
      <c r="B79" s="106" t="s">
        <v>155</v>
      </c>
      <c r="C79" s="112" t="str">
        <f>'Proprietà Modello'!F74</f>
        <v>FabbricatoDatiQuantitativi</v>
      </c>
      <c r="D79" s="157" t="str">
        <f>'Proprietà Modello'!G74</f>
        <v>VolumeLordo</v>
      </c>
      <c r="E79" s="153"/>
      <c r="F79" s="148" t="str">
        <f>'Proprietà Modello'!H74</f>
        <v>IfcReal</v>
      </c>
      <c r="G79" s="160" t="str">
        <f>'Proprietà Modello'!I74</f>
        <v>m3</v>
      </c>
      <c r="H79" s="108"/>
      <c r="I79" s="109"/>
      <c r="J79" s="481"/>
      <c r="K79" s="109" t="s">
        <v>779</v>
      </c>
      <c r="L79" s="109"/>
      <c r="M79" s="111" t="s">
        <v>779</v>
      </c>
      <c r="N79" s="108" t="s">
        <v>779</v>
      </c>
      <c r="O79" s="108" t="s">
        <v>779</v>
      </c>
      <c r="P79" s="109" t="s">
        <v>779</v>
      </c>
    </row>
    <row r="80" spans="1:16" x14ac:dyDescent="0.25">
      <c r="A80" s="148" t="str">
        <f>'Proprietà Modello'!E75</f>
        <v>Fabbricato</v>
      </c>
      <c r="B80" s="106" t="s">
        <v>155</v>
      </c>
      <c r="C80" s="112" t="str">
        <f>'Proprietà Modello'!F75</f>
        <v>FabbricatoDatiQuantitativi</v>
      </c>
      <c r="D80" s="157" t="str">
        <f>'Proprietà Modello'!G75</f>
        <v>VolumeNetto</v>
      </c>
      <c r="E80" s="153"/>
      <c r="F80" s="148" t="str">
        <f>'Proprietà Modello'!H75</f>
        <v>IfcReal</v>
      </c>
      <c r="G80" s="160" t="str">
        <f>'Proprietà Modello'!I75</f>
        <v>m3</v>
      </c>
      <c r="H80" s="108"/>
      <c r="I80" s="109"/>
      <c r="J80" s="481"/>
      <c r="K80" s="109" t="s">
        <v>779</v>
      </c>
      <c r="L80" s="109"/>
      <c r="M80" s="111" t="s">
        <v>779</v>
      </c>
      <c r="N80" s="108" t="s">
        <v>779</v>
      </c>
      <c r="O80" s="108" t="s">
        <v>779</v>
      </c>
      <c r="P80" s="109" t="s">
        <v>779</v>
      </c>
    </row>
    <row r="81" spans="1:16" x14ac:dyDescent="0.25">
      <c r="A81" s="148" t="str">
        <f>'Proprietà Modello'!E76</f>
        <v>Fabbricato</v>
      </c>
      <c r="B81" s="106" t="s">
        <v>155</v>
      </c>
      <c r="C81" s="112" t="str">
        <f>'Proprietà Modello'!F76</f>
        <v>FabbricatoDatiQuantitativi</v>
      </c>
      <c r="D81" s="157" t="str">
        <f>'Proprietà Modello'!G76</f>
        <v>VolumeRiscaldato</v>
      </c>
      <c r="E81" s="153"/>
      <c r="F81" s="148" t="str">
        <f>'Proprietà Modello'!H76</f>
        <v>IfcReal</v>
      </c>
      <c r="G81" s="160" t="str">
        <f>'Proprietà Modello'!I76</f>
        <v>m3</v>
      </c>
      <c r="H81" s="108"/>
      <c r="I81" s="109"/>
      <c r="J81" s="481"/>
      <c r="K81" s="109" t="s">
        <v>779</v>
      </c>
      <c r="L81" s="109"/>
      <c r="M81" s="111" t="s">
        <v>779</v>
      </c>
      <c r="N81" s="108" t="s">
        <v>779</v>
      </c>
      <c r="O81" s="108" t="s">
        <v>779</v>
      </c>
      <c r="P81" s="109" t="s">
        <v>779</v>
      </c>
    </row>
    <row r="82" spans="1:16" x14ac:dyDescent="0.25">
      <c r="A82" s="148" t="str">
        <f>'Proprietà Modello'!E77</f>
        <v>Fabbricato</v>
      </c>
      <c r="B82" s="106" t="s">
        <v>155</v>
      </c>
      <c r="C82" s="112" t="str">
        <f>'Proprietà Modello'!F77</f>
        <v>FabbricatoDatiStrutturali</v>
      </c>
      <c r="D82" s="157" t="str">
        <f>'Proprietà Modello'!G77</f>
        <v>ClasseDiRischioSismico</v>
      </c>
      <c r="E82" s="153"/>
      <c r="F82" s="148" t="str">
        <f>'Proprietà Modello'!H77</f>
        <v>IfcReal</v>
      </c>
      <c r="G82" s="160" t="str">
        <f>'Proprietà Modello'!I77</f>
        <v>N.A.</v>
      </c>
      <c r="H82" s="108"/>
      <c r="I82" s="109"/>
      <c r="J82" s="481"/>
      <c r="K82" s="109" t="s">
        <v>779</v>
      </c>
      <c r="L82" s="109"/>
      <c r="M82" s="111" t="s">
        <v>779</v>
      </c>
      <c r="N82" s="108" t="s">
        <v>779</v>
      </c>
      <c r="O82" s="108" t="s">
        <v>779</v>
      </c>
      <c r="P82" s="109" t="s">
        <v>779</v>
      </c>
    </row>
    <row r="83" spans="1:16" x14ac:dyDescent="0.25">
      <c r="A83" s="148" t="str">
        <f>'Proprietà Modello'!E78</f>
        <v>Fabbricato</v>
      </c>
      <c r="B83" s="106" t="s">
        <v>155</v>
      </c>
      <c r="C83" s="112" t="str">
        <f>'Proprietà Modello'!F78</f>
        <v>FabbricatoDatiStrutturali</v>
      </c>
      <c r="D83" s="157" t="str">
        <f>'Proprietà Modello'!G78</f>
        <v>TecnologiaCostruttiva</v>
      </c>
      <c r="E83" s="153"/>
      <c r="F83" s="148" t="str">
        <f>'Proprietà Modello'!H78</f>
        <v>IfcText</v>
      </c>
      <c r="G83" s="160" t="str">
        <f>'Proprietà Modello'!I78</f>
        <v>N.A.</v>
      </c>
      <c r="H83" s="108"/>
      <c r="I83" s="109"/>
      <c r="J83" s="481"/>
      <c r="K83" s="109" t="s">
        <v>779</v>
      </c>
      <c r="L83" s="109"/>
      <c r="M83" s="111" t="s">
        <v>779</v>
      </c>
      <c r="N83" s="108" t="s">
        <v>779</v>
      </c>
      <c r="O83" s="108" t="s">
        <v>779</v>
      </c>
      <c r="P83" s="109" t="s">
        <v>779</v>
      </c>
    </row>
    <row r="84" spans="1:16" x14ac:dyDescent="0.25">
      <c r="A84" s="148" t="str">
        <f>'Proprietà Modello'!E79</f>
        <v>Fabbricato</v>
      </c>
      <c r="B84" s="106" t="s">
        <v>155</v>
      </c>
      <c r="C84" s="112" t="str">
        <f>'Proprietà Modello'!F79</f>
        <v>FabbricatoDatiStrutturali</v>
      </c>
      <c r="D84" s="157" t="str">
        <f>'Proprietà Modello'!G79</f>
        <v>TipologiaFondazioni</v>
      </c>
      <c r="E84" s="153"/>
      <c r="F84" s="148" t="str">
        <f>'Proprietà Modello'!H79</f>
        <v>IfcText</v>
      </c>
      <c r="G84" s="160" t="str">
        <f>'Proprietà Modello'!I79</f>
        <v>N.A.</v>
      </c>
      <c r="H84" s="108"/>
      <c r="I84" s="109"/>
      <c r="J84" s="481"/>
      <c r="K84" s="109" t="s">
        <v>779</v>
      </c>
      <c r="L84" s="109"/>
      <c r="M84" s="111" t="s">
        <v>779</v>
      </c>
      <c r="N84" s="108" t="s">
        <v>779</v>
      </c>
      <c r="O84" s="108" t="s">
        <v>779</v>
      </c>
      <c r="P84" s="109" t="s">
        <v>779</v>
      </c>
    </row>
    <row r="85" spans="1:16" x14ac:dyDescent="0.25">
      <c r="A85" s="148" t="str">
        <f>'Proprietà Modello'!E80</f>
        <v>Fabbricato</v>
      </c>
      <c r="B85" s="106" t="s">
        <v>155</v>
      </c>
      <c r="C85" s="112" t="str">
        <f>'Proprietà Modello'!F80</f>
        <v>FabbricatoDatiStrutturali</v>
      </c>
      <c r="D85" s="157" t="str">
        <f>'Proprietà Modello'!G80</f>
        <v>TipologiaStrutturale</v>
      </c>
      <c r="E85" s="153"/>
      <c r="F85" s="148" t="str">
        <f>'Proprietà Modello'!H80</f>
        <v>IfcText</v>
      </c>
      <c r="G85" s="160" t="str">
        <f>'Proprietà Modello'!I80</f>
        <v>N.A.</v>
      </c>
      <c r="H85" s="108"/>
      <c r="I85" s="109"/>
      <c r="J85" s="481"/>
      <c r="K85" s="109" t="s">
        <v>779</v>
      </c>
      <c r="L85" s="109"/>
      <c r="M85" s="111" t="s">
        <v>779</v>
      </c>
      <c r="N85" s="108" t="s">
        <v>779</v>
      </c>
      <c r="O85" s="108" t="s">
        <v>779</v>
      </c>
      <c r="P85" s="109" t="s">
        <v>779</v>
      </c>
    </row>
    <row r="86" spans="1:16" x14ac:dyDescent="0.25">
      <c r="A86" s="148" t="str">
        <f>'Proprietà Modello'!E81</f>
        <v>Fabbricato</v>
      </c>
      <c r="B86" s="106" t="s">
        <v>155</v>
      </c>
      <c r="C86" s="112" t="str">
        <f>'Proprietà Modello'!F81</f>
        <v>FabbricatoDocumenti</v>
      </c>
      <c r="D86" s="157" t="str">
        <f>'Proprietà Modello'!G81</f>
        <v>EsitiProveLab</v>
      </c>
      <c r="E86" s="153"/>
      <c r="F86" s="148" t="str">
        <f>'Proprietà Modello'!H81</f>
        <v>IfcText</v>
      </c>
      <c r="G86" s="160" t="str">
        <f>'Proprietà Modello'!I81</f>
        <v>N.A.</v>
      </c>
      <c r="H86" s="108"/>
      <c r="I86" s="109"/>
      <c r="J86" s="481"/>
      <c r="K86" s="109" t="s">
        <v>779</v>
      </c>
      <c r="L86" s="109"/>
      <c r="M86" s="111" t="s">
        <v>779</v>
      </c>
      <c r="N86" s="108" t="s">
        <v>779</v>
      </c>
      <c r="O86" s="108" t="s">
        <v>779</v>
      </c>
      <c r="P86" s="109" t="s">
        <v>779</v>
      </c>
    </row>
    <row r="87" spans="1:16" x14ac:dyDescent="0.25">
      <c r="A87" s="148" t="str">
        <f>'Proprietà Modello'!E82</f>
        <v>Fabbricato</v>
      </c>
      <c r="B87" s="106" t="s">
        <v>155</v>
      </c>
      <c r="C87" s="112" t="str">
        <f>'Proprietà Modello'!F82</f>
        <v>FabbricatoDocumenti</v>
      </c>
      <c r="D87" s="157" t="str">
        <f>'Proprietà Modello'!G82</f>
        <v>EsitiProveSitu</v>
      </c>
      <c r="E87" s="153"/>
      <c r="F87" s="148" t="str">
        <f>'Proprietà Modello'!H82</f>
        <v>IfcText</v>
      </c>
      <c r="G87" s="160" t="str">
        <f>'Proprietà Modello'!I82</f>
        <v>N.A.</v>
      </c>
      <c r="H87" s="108"/>
      <c r="I87" s="109"/>
      <c r="J87" s="481"/>
      <c r="K87" s="109" t="s">
        <v>779</v>
      </c>
      <c r="L87" s="109"/>
      <c r="M87" s="111" t="s">
        <v>779</v>
      </c>
      <c r="N87" s="108" t="s">
        <v>779</v>
      </c>
      <c r="O87" s="108" t="s">
        <v>779</v>
      </c>
      <c r="P87" s="109" t="s">
        <v>779</v>
      </c>
    </row>
    <row r="88" spans="1:16" x14ac:dyDescent="0.25">
      <c r="A88" s="148" t="str">
        <f>'Proprietà Modello'!E83</f>
        <v>Elemento</v>
      </c>
      <c r="B88" s="106" t="s">
        <v>155</v>
      </c>
      <c r="C88" s="112">
        <f>'Proprietà Modello'!F83</f>
        <v>0</v>
      </c>
      <c r="D88" s="157">
        <f>'Proprietà Modello'!G83</f>
        <v>0</v>
      </c>
      <c r="E88" s="153"/>
      <c r="F88" s="148">
        <f>'Proprietà Modello'!H83</f>
        <v>0</v>
      </c>
      <c r="G88" s="160">
        <f>'Proprietà Modello'!I83</f>
        <v>0</v>
      </c>
      <c r="H88" s="108"/>
      <c r="I88" s="109"/>
      <c r="J88" s="481"/>
      <c r="K88" s="109" t="s">
        <v>779</v>
      </c>
      <c r="L88" s="109"/>
      <c r="M88" s="111" t="s">
        <v>779</v>
      </c>
      <c r="N88" s="108" t="s">
        <v>779</v>
      </c>
      <c r="O88" s="108" t="s">
        <v>779</v>
      </c>
      <c r="P88" s="109" t="s">
        <v>779</v>
      </c>
    </row>
    <row r="89" spans="1:16" x14ac:dyDescent="0.25">
      <c r="A89" s="148" t="str">
        <f>'Proprietà Modello'!E84</f>
        <v>Elemento</v>
      </c>
      <c r="B89" s="106" t="s">
        <v>155</v>
      </c>
      <c r="C89" s="112" t="str">
        <f>'Proprietà Modello'!F84</f>
        <v>ElementoCodifica</v>
      </c>
      <c r="D89" s="157" t="str">
        <f>'Proprietà Modello'!G84</f>
        <v>ClasseElementoTecnico</v>
      </c>
      <c r="E89" s="153"/>
      <c r="F89" s="148" t="str">
        <f>'Proprietà Modello'!H84</f>
        <v>IfcText</v>
      </c>
      <c r="G89" s="160" t="str">
        <f>'Proprietà Modello'!I84</f>
        <v>N.A.</v>
      </c>
      <c r="H89" s="108"/>
      <c r="I89" s="109"/>
      <c r="J89" s="481"/>
      <c r="K89" s="109" t="s">
        <v>779</v>
      </c>
      <c r="L89" s="109"/>
      <c r="M89" s="111" t="s">
        <v>779</v>
      </c>
      <c r="N89" s="108" t="s">
        <v>779</v>
      </c>
      <c r="O89" s="108" t="s">
        <v>779</v>
      </c>
      <c r="P89" s="109" t="s">
        <v>779</v>
      </c>
    </row>
    <row r="90" spans="1:16" x14ac:dyDescent="0.25">
      <c r="A90" s="148" t="str">
        <f>'Proprietà Modello'!E85</f>
        <v>Elemento</v>
      </c>
      <c r="B90" s="106" t="s">
        <v>155</v>
      </c>
      <c r="C90" s="112" t="str">
        <f>'Proprietà Modello'!F85</f>
        <v>ElementoDatiAnagrafici</v>
      </c>
      <c r="D90" s="157" t="str">
        <f>'Proprietà Modello'!G85</f>
        <v>Descrizione</v>
      </c>
      <c r="E90" s="153"/>
      <c r="F90" s="148" t="str">
        <f>'Proprietà Modello'!H85</f>
        <v>IfcText</v>
      </c>
      <c r="G90" s="160" t="str">
        <f>'Proprietà Modello'!I85</f>
        <v>N.A.</v>
      </c>
      <c r="H90" s="108"/>
      <c r="I90" s="109"/>
      <c r="J90" s="481"/>
      <c r="K90" s="109" t="s">
        <v>779</v>
      </c>
      <c r="L90" s="109"/>
      <c r="M90" s="111" t="s">
        <v>779</v>
      </c>
      <c r="N90" s="108" t="s">
        <v>779</v>
      </c>
      <c r="O90" s="108" t="s">
        <v>779</v>
      </c>
      <c r="P90" s="109" t="s">
        <v>779</v>
      </c>
    </row>
    <row r="91" spans="1:16" x14ac:dyDescent="0.25">
      <c r="A91" s="148" t="str">
        <f>'Proprietà Modello'!E86</f>
        <v>Elemento</v>
      </c>
      <c r="B91" s="106" t="s">
        <v>155</v>
      </c>
      <c r="C91" s="112" t="str">
        <f>'Proprietà Modello'!F86</f>
        <v>ElementoDatiAnagrafici</v>
      </c>
      <c r="D91" s="157" t="str">
        <f>'Proprietà Modello'!G86</f>
        <v>Fornitore</v>
      </c>
      <c r="E91" s="153"/>
      <c r="F91" s="148" t="str">
        <f>'Proprietà Modello'!H86</f>
        <v>IfcText</v>
      </c>
      <c r="G91" s="160" t="str">
        <f>'Proprietà Modello'!I86</f>
        <v>N.A.</v>
      </c>
      <c r="H91" s="108"/>
      <c r="I91" s="109"/>
      <c r="J91" s="481"/>
      <c r="K91" s="109" t="s">
        <v>779</v>
      </c>
      <c r="L91" s="109"/>
      <c r="M91" s="111" t="s">
        <v>779</v>
      </c>
      <c r="N91" s="108" t="s">
        <v>779</v>
      </c>
      <c r="O91" s="108" t="s">
        <v>779</v>
      </c>
      <c r="P91" s="109" t="s">
        <v>779</v>
      </c>
    </row>
    <row r="92" spans="1:16" x14ac:dyDescent="0.25">
      <c r="A92" s="148" t="str">
        <f>'Proprietà Modello'!E87</f>
        <v>Elemento</v>
      </c>
      <c r="B92" s="106" t="s">
        <v>155</v>
      </c>
      <c r="C92" s="112" t="str">
        <f>'Proprietà Modello'!F87</f>
        <v>ElementoDatiAnagrafici</v>
      </c>
      <c r="D92" s="157" t="str">
        <f>'Proprietà Modello'!G87</f>
        <v>Installatore</v>
      </c>
      <c r="E92" s="153"/>
      <c r="F92" s="148" t="str">
        <f>'Proprietà Modello'!H87</f>
        <v>IfcText</v>
      </c>
      <c r="G92" s="160" t="str">
        <f>'Proprietà Modello'!I87</f>
        <v>N.A.</v>
      </c>
      <c r="H92" s="108"/>
      <c r="I92" s="109"/>
      <c r="J92" s="481"/>
      <c r="K92" s="109" t="s">
        <v>779</v>
      </c>
      <c r="L92" s="109"/>
      <c r="M92" s="111" t="s">
        <v>779</v>
      </c>
      <c r="N92" s="108" t="s">
        <v>779</v>
      </c>
      <c r="O92" s="108" t="s">
        <v>779</v>
      </c>
      <c r="P92" s="109" t="s">
        <v>779</v>
      </c>
    </row>
    <row r="93" spans="1:16" x14ac:dyDescent="0.25">
      <c r="A93" s="148" t="str">
        <f>'Proprietà Modello'!E88</f>
        <v>Elemento</v>
      </c>
      <c r="B93" s="106" t="s">
        <v>155</v>
      </c>
      <c r="C93" s="112" t="str">
        <f>'Proprietà Modello'!F88</f>
        <v>ElementoDatiAnagrafici</v>
      </c>
      <c r="D93" s="157" t="str">
        <f>'Proprietà Modello'!G88</f>
        <v>Modello</v>
      </c>
      <c r="E93" s="153"/>
      <c r="F93" s="148" t="str">
        <f>'Proprietà Modello'!H88</f>
        <v>IfcText</v>
      </c>
      <c r="G93" s="160" t="str">
        <f>'Proprietà Modello'!I88</f>
        <v>N.A.</v>
      </c>
      <c r="H93" s="108"/>
      <c r="I93" s="109"/>
      <c r="J93" s="481"/>
      <c r="K93" s="109" t="s">
        <v>779</v>
      </c>
      <c r="L93" s="109"/>
      <c r="M93" s="111" t="s">
        <v>779</v>
      </c>
      <c r="N93" s="108" t="s">
        <v>779</v>
      </c>
      <c r="O93" s="108" t="s">
        <v>779</v>
      </c>
      <c r="P93" s="109" t="s">
        <v>779</v>
      </c>
    </row>
    <row r="94" spans="1:16" x14ac:dyDescent="0.25">
      <c r="A94" s="148" t="str">
        <f>'Proprietà Modello'!E89</f>
        <v>Elemento</v>
      </c>
      <c r="B94" s="106" t="s">
        <v>155</v>
      </c>
      <c r="C94" s="112" t="str">
        <f>'Proprietà Modello'!F89</f>
        <v>ElementoDatiAnagrafici</v>
      </c>
      <c r="D94" s="157" t="str">
        <f>'Proprietà Modello'!G89</f>
        <v>NumeroDiSerie</v>
      </c>
      <c r="E94" s="153"/>
      <c r="F94" s="148" t="str">
        <f>'Proprietà Modello'!H89</f>
        <v>IfcText</v>
      </c>
      <c r="G94" s="160" t="str">
        <f>'Proprietà Modello'!I89</f>
        <v>N.A.</v>
      </c>
      <c r="H94" s="108"/>
      <c r="I94" s="109"/>
      <c r="J94" s="481"/>
      <c r="K94" s="109" t="s">
        <v>779</v>
      </c>
      <c r="L94" s="109"/>
      <c r="M94" s="111" t="s">
        <v>779</v>
      </c>
      <c r="N94" s="108" t="s">
        <v>779</v>
      </c>
      <c r="O94" s="108" t="s">
        <v>779</v>
      </c>
      <c r="P94" s="109" t="s">
        <v>779</v>
      </c>
    </row>
    <row r="95" spans="1:16" x14ac:dyDescent="0.25">
      <c r="A95" s="148" t="str">
        <f>'Proprietà Modello'!E90</f>
        <v>Elemento</v>
      </c>
      <c r="B95" s="106" t="s">
        <v>155</v>
      </c>
      <c r="C95" s="112" t="str">
        <f>'Proprietà Modello'!F90</f>
        <v>ElementoDatiAnagrafici</v>
      </c>
      <c r="D95" s="157" t="str">
        <f>'Proprietà Modello'!G90</f>
        <v>Produttore</v>
      </c>
      <c r="E95" s="153"/>
      <c r="F95" s="148" t="str">
        <f>'Proprietà Modello'!H90</f>
        <v>IfcText</v>
      </c>
      <c r="G95" s="160" t="str">
        <f>'Proprietà Modello'!I90</f>
        <v>N.A.</v>
      </c>
      <c r="H95" s="108"/>
      <c r="I95" s="109"/>
      <c r="J95" s="481"/>
      <c r="K95" s="109" t="s">
        <v>779</v>
      </c>
      <c r="L95" s="109"/>
      <c r="M95" s="111" t="s">
        <v>779</v>
      </c>
      <c r="N95" s="108" t="s">
        <v>779</v>
      </c>
      <c r="O95" s="108" t="s">
        <v>779</v>
      </c>
      <c r="P95" s="109" t="s">
        <v>779</v>
      </c>
    </row>
    <row r="96" spans="1:16" x14ac:dyDescent="0.25">
      <c r="A96" s="148" t="str">
        <f>'Proprietà Modello'!E91</f>
        <v>Elemento</v>
      </c>
      <c r="B96" s="106" t="s">
        <v>155</v>
      </c>
      <c r="C96" s="112" t="str">
        <f>'Proprietà Modello'!F91</f>
        <v>ElementoDatiAntincendio</v>
      </c>
      <c r="D96" s="157" t="str">
        <f>'Proprietà Modello'!G91</f>
        <v>ClassePropagazioneFiamma</v>
      </c>
      <c r="E96" s="153"/>
      <c r="F96" s="148" t="str">
        <f>'Proprietà Modello'!H91</f>
        <v>IfcText</v>
      </c>
      <c r="G96" s="160" t="str">
        <f>'Proprietà Modello'!I91</f>
        <v>N.A.</v>
      </c>
      <c r="H96" s="108"/>
      <c r="I96" s="109"/>
      <c r="J96" s="481"/>
      <c r="K96" s="109" t="s">
        <v>779</v>
      </c>
      <c r="L96" s="109"/>
      <c r="M96" s="111" t="s">
        <v>779</v>
      </c>
      <c r="N96" s="108" t="s">
        <v>779</v>
      </c>
      <c r="O96" s="108" t="s">
        <v>779</v>
      </c>
      <c r="P96" s="109" t="s">
        <v>779</v>
      </c>
    </row>
    <row r="97" spans="1:16" x14ac:dyDescent="0.25">
      <c r="A97" s="148" t="str">
        <f>'Proprietà Modello'!E92</f>
        <v>Elemento</v>
      </c>
      <c r="B97" s="106" t="s">
        <v>155</v>
      </c>
      <c r="C97" s="112" t="str">
        <f>'Proprietà Modello'!F92</f>
        <v>ElementoDatiAntincendio</v>
      </c>
      <c r="D97" s="157" t="str">
        <f>'Proprietà Modello'!G92</f>
        <v>Combustibile</v>
      </c>
      <c r="E97" s="153"/>
      <c r="F97" s="148" t="str">
        <f>'Proprietà Modello'!H92</f>
        <v>IfcBoolean</v>
      </c>
      <c r="G97" s="160" t="str">
        <f>'Proprietà Modello'!I92</f>
        <v>N.A.</v>
      </c>
      <c r="H97" s="108"/>
      <c r="I97" s="109"/>
      <c r="J97" s="481"/>
      <c r="K97" s="109" t="s">
        <v>779</v>
      </c>
      <c r="L97" s="109"/>
      <c r="M97" s="111" t="s">
        <v>779</v>
      </c>
      <c r="N97" s="108" t="s">
        <v>779</v>
      </c>
      <c r="O97" s="108" t="s">
        <v>779</v>
      </c>
      <c r="P97" s="109" t="s">
        <v>779</v>
      </c>
    </row>
    <row r="98" spans="1:16" x14ac:dyDescent="0.25">
      <c r="A98" s="148" t="str">
        <f>'Proprietà Modello'!E93</f>
        <v>Elemento</v>
      </c>
      <c r="B98" s="106" t="s">
        <v>155</v>
      </c>
      <c r="C98" s="112" t="str">
        <f>'Proprietà Modello'!F93</f>
        <v>ElementoDatiAntincendio</v>
      </c>
      <c r="D98" s="157" t="str">
        <f>'Proprietà Modello'!G93</f>
        <v>REI</v>
      </c>
      <c r="E98" s="153"/>
      <c r="F98" s="148" t="str">
        <f>'Proprietà Modello'!H93</f>
        <v>IfcInteger</v>
      </c>
      <c r="G98" s="160" t="str">
        <f>'Proprietà Modello'!I93</f>
        <v>N.A.</v>
      </c>
      <c r="H98" s="108"/>
      <c r="I98" s="109"/>
      <c r="J98" s="481"/>
      <c r="K98" s="109" t="s">
        <v>779</v>
      </c>
      <c r="L98" s="109"/>
      <c r="M98" s="111" t="s">
        <v>779</v>
      </c>
      <c r="N98" s="108" t="s">
        <v>779</v>
      </c>
      <c r="O98" s="108" t="s">
        <v>779</v>
      </c>
      <c r="P98" s="109" t="s">
        <v>779</v>
      </c>
    </row>
    <row r="99" spans="1:16" x14ac:dyDescent="0.25">
      <c r="A99" s="148" t="str">
        <f>'Proprietà Modello'!E94</f>
        <v>Elemento</v>
      </c>
      <c r="B99" s="106" t="s">
        <v>155</v>
      </c>
      <c r="C99" s="112" t="str">
        <f>'Proprietà Modello'!F94</f>
        <v>ElementoDatiAntincendio</v>
      </c>
      <c r="D99" s="157" t="str">
        <f>'Proprietà Modello'!G94</f>
        <v>UscitaEmergenza</v>
      </c>
      <c r="E99" s="153"/>
      <c r="F99" s="148" t="str">
        <f>'Proprietà Modello'!H94</f>
        <v>IfcBoolean</v>
      </c>
      <c r="G99" s="160" t="str">
        <f>'Proprietà Modello'!I94</f>
        <v>N.A.</v>
      </c>
      <c r="H99" s="108"/>
      <c r="I99" s="109"/>
      <c r="J99" s="481"/>
      <c r="K99" s="109" t="s">
        <v>779</v>
      </c>
      <c r="L99" s="109"/>
      <c r="M99" s="111" t="s">
        <v>779</v>
      </c>
      <c r="N99" s="108" t="s">
        <v>779</v>
      </c>
      <c r="O99" s="108" t="s">
        <v>779</v>
      </c>
      <c r="P99" s="109" t="s">
        <v>779</v>
      </c>
    </row>
    <row r="100" spans="1:16" x14ac:dyDescent="0.25">
      <c r="A100" s="148" t="str">
        <f>'Proprietà Modello'!E95</f>
        <v>Elemento</v>
      </c>
      <c r="B100" s="106" t="s">
        <v>155</v>
      </c>
      <c r="C100" s="112" t="str">
        <f>'Proprietà Modello'!F95</f>
        <v>ElementoDatiEnergetici</v>
      </c>
      <c r="D100" s="157" t="str">
        <f>'Proprietà Modello'!G95</f>
        <v>ResistenzaTermica</v>
      </c>
      <c r="E100" s="153"/>
      <c r="F100" s="148" t="str">
        <f>'Proprietà Modello'!H95</f>
        <v>IfcReal</v>
      </c>
      <c r="G100" s="160" t="str">
        <f>'Proprietà Modello'!I95</f>
        <v>K/W</v>
      </c>
      <c r="H100" s="108"/>
      <c r="I100" s="109"/>
      <c r="J100" s="481"/>
      <c r="K100" s="109" t="s">
        <v>779</v>
      </c>
      <c r="L100" s="109"/>
      <c r="M100" s="111" t="s">
        <v>779</v>
      </c>
      <c r="N100" s="108" t="s">
        <v>779</v>
      </c>
      <c r="O100" s="108" t="s">
        <v>779</v>
      </c>
      <c r="P100" s="109" t="s">
        <v>779</v>
      </c>
    </row>
    <row r="101" spans="1:16" x14ac:dyDescent="0.25">
      <c r="A101" s="148" t="str">
        <f>'Proprietà Modello'!E96</f>
        <v>Elemento</v>
      </c>
      <c r="B101" s="106" t="s">
        <v>155</v>
      </c>
      <c r="C101" s="112" t="str">
        <f>'Proprietà Modello'!F96</f>
        <v>ElementoDatiEnergetici</v>
      </c>
      <c r="D101" s="157" t="str">
        <f>'Proprietà Modello'!G96</f>
        <v>TrasmittanzaTermica</v>
      </c>
      <c r="E101" s="153"/>
      <c r="F101" s="148" t="str">
        <f>'Proprietà Modello'!H96</f>
        <v>IfcReal</v>
      </c>
      <c r="G101" s="160" t="str">
        <f>'Proprietà Modello'!I96</f>
        <v>W/(m2K)</v>
      </c>
      <c r="H101" s="108"/>
      <c r="I101" s="109"/>
      <c r="J101" s="481"/>
      <c r="K101" s="109" t="s">
        <v>779</v>
      </c>
      <c r="L101" s="109"/>
      <c r="M101" s="111" t="s">
        <v>779</v>
      </c>
      <c r="N101" s="108" t="s">
        <v>779</v>
      </c>
      <c r="O101" s="108" t="s">
        <v>779</v>
      </c>
      <c r="P101" s="109" t="s">
        <v>779</v>
      </c>
    </row>
    <row r="102" spans="1:16" x14ac:dyDescent="0.25">
      <c r="A102" s="148" t="str">
        <f>'Proprietà Modello'!E97</f>
        <v>Elemento</v>
      </c>
      <c r="B102" s="106" t="s">
        <v>155</v>
      </c>
      <c r="C102" s="112" t="str">
        <f>'Proprietà Modello'!F97</f>
        <v>ElementoDatiQualitativi</v>
      </c>
      <c r="D102" s="157" t="str">
        <f>'Proprietà Modello'!G97</f>
        <v>AccessibilitaDisabili</v>
      </c>
      <c r="E102" s="153"/>
      <c r="F102" s="148" t="str">
        <f>'Proprietà Modello'!H97</f>
        <v>IfcBoolean</v>
      </c>
      <c r="G102" s="160" t="str">
        <f>'Proprietà Modello'!I97</f>
        <v>N.A.</v>
      </c>
      <c r="H102" s="108"/>
      <c r="I102" s="109"/>
      <c r="J102" s="481"/>
      <c r="K102" s="109" t="s">
        <v>779</v>
      </c>
      <c r="L102" s="109"/>
      <c r="M102" s="111" t="s">
        <v>779</v>
      </c>
      <c r="N102" s="108" t="s">
        <v>779</v>
      </c>
      <c r="O102" s="108" t="s">
        <v>779</v>
      </c>
      <c r="P102" s="109" t="s">
        <v>779</v>
      </c>
    </row>
    <row r="103" spans="1:16" x14ac:dyDescent="0.25">
      <c r="A103" s="148" t="str">
        <f>'Proprietà Modello'!E98</f>
        <v>Elemento</v>
      </c>
      <c r="B103" s="106" t="s">
        <v>155</v>
      </c>
      <c r="C103" s="112" t="str">
        <f>'Proprietà Modello'!F98</f>
        <v>ElementoDatiQualitativi</v>
      </c>
      <c r="D103" s="157" t="str">
        <f>'Proprietà Modello'!G98</f>
        <v>CriticitaRiscontrata</v>
      </c>
      <c r="E103" s="153"/>
      <c r="F103" s="148" t="str">
        <f>'Proprietà Modello'!H98</f>
        <v>IfcText</v>
      </c>
      <c r="G103" s="160" t="str">
        <f>'Proprietà Modello'!I98</f>
        <v>N.A.</v>
      </c>
      <c r="H103" s="108"/>
      <c r="I103" s="109"/>
      <c r="J103" s="481"/>
      <c r="K103" s="109" t="s">
        <v>779</v>
      </c>
      <c r="L103" s="109"/>
      <c r="M103" s="111" t="s">
        <v>779</v>
      </c>
      <c r="N103" s="108" t="s">
        <v>779</v>
      </c>
      <c r="O103" s="108" t="s">
        <v>779</v>
      </c>
      <c r="P103" s="109" t="s">
        <v>779</v>
      </c>
    </row>
    <row r="104" spans="1:16" x14ac:dyDescent="0.25">
      <c r="A104" s="148" t="str">
        <f>'Proprietà Modello'!E99</f>
        <v>Elemento</v>
      </c>
      <c r="B104" s="106" t="s">
        <v>155</v>
      </c>
      <c r="C104" s="112" t="str">
        <f>'Proprietà Modello'!F99</f>
        <v>ElementoDatiQualitativi</v>
      </c>
      <c r="D104" s="157" t="str">
        <f>'Proprietà Modello'!G99</f>
        <v>Esterno</v>
      </c>
      <c r="E104" s="153"/>
      <c r="F104" s="148" t="str">
        <f>'Proprietà Modello'!H99</f>
        <v>IfcBoolean</v>
      </c>
      <c r="G104" s="160" t="str">
        <f>'Proprietà Modello'!I99</f>
        <v>N.A.</v>
      </c>
      <c r="H104" s="108"/>
      <c r="I104" s="109"/>
      <c r="J104" s="481"/>
      <c r="K104" s="109" t="s">
        <v>779</v>
      </c>
      <c r="L104" s="109"/>
      <c r="M104" s="111" t="s">
        <v>779</v>
      </c>
      <c r="N104" s="108" t="s">
        <v>779</v>
      </c>
      <c r="O104" s="108" t="s">
        <v>779</v>
      </c>
      <c r="P104" s="109" t="s">
        <v>779</v>
      </c>
    </row>
    <row r="105" spans="1:16" x14ac:dyDescent="0.25">
      <c r="A105" s="148" t="str">
        <f>'Proprietà Modello'!E100</f>
        <v>Elemento</v>
      </c>
      <c r="B105" s="106" t="s">
        <v>155</v>
      </c>
      <c r="C105" s="112" t="str">
        <f>'Proprietà Modello'!F100</f>
        <v>ElementoDatiQualitativi</v>
      </c>
      <c r="D105" s="157" t="str">
        <f>'Proprietà Modello'!G100</f>
        <v>IndicePrestazioneAcustica</v>
      </c>
      <c r="E105" s="153"/>
      <c r="F105" s="148" t="str">
        <f>'Proprietà Modello'!H100</f>
        <v>IfcText</v>
      </c>
      <c r="G105" s="160" t="str">
        <f>'Proprietà Modello'!I100</f>
        <v>N.A.</v>
      </c>
      <c r="H105" s="108"/>
      <c r="I105" s="109"/>
      <c r="J105" s="481"/>
      <c r="K105" s="109" t="s">
        <v>779</v>
      </c>
      <c r="L105" s="109"/>
      <c r="M105" s="111" t="s">
        <v>779</v>
      </c>
      <c r="N105" s="108" t="s">
        <v>779</v>
      </c>
      <c r="O105" s="108" t="s">
        <v>779</v>
      </c>
      <c r="P105" s="109" t="s">
        <v>779</v>
      </c>
    </row>
    <row r="106" spans="1:16" x14ac:dyDescent="0.25">
      <c r="A106" s="148" t="str">
        <f>'Proprietà Modello'!E101</f>
        <v>Elemento</v>
      </c>
      <c r="B106" s="106" t="s">
        <v>155</v>
      </c>
      <c r="C106" s="112" t="str">
        <f>'Proprietà Modello'!F101</f>
        <v>ElementoDatiQualitativi</v>
      </c>
      <c r="D106" s="157" t="str">
        <f>'Proprietà Modello'!G101</f>
        <v>Portante</v>
      </c>
      <c r="E106" s="153"/>
      <c r="F106" s="148" t="str">
        <f>'Proprietà Modello'!H101</f>
        <v>IfcBoolean</v>
      </c>
      <c r="G106" s="160" t="str">
        <f>'Proprietà Modello'!I101</f>
        <v>N.A.</v>
      </c>
      <c r="H106" s="108"/>
      <c r="I106" s="109" t="s">
        <v>779</v>
      </c>
      <c r="J106" s="481"/>
      <c r="K106" s="109"/>
      <c r="L106" s="109" t="s">
        <v>779</v>
      </c>
      <c r="M106" s="111" t="s">
        <v>779</v>
      </c>
      <c r="N106" s="108" t="s">
        <v>779</v>
      </c>
      <c r="O106" s="108" t="s">
        <v>779</v>
      </c>
      <c r="P106" s="109" t="s">
        <v>779</v>
      </c>
    </row>
    <row r="107" spans="1:16" x14ac:dyDescent="0.25">
      <c r="A107" s="148" t="str">
        <f>'Proprietà Modello'!E102</f>
        <v>Elemento</v>
      </c>
      <c r="B107" s="106" t="s">
        <v>155</v>
      </c>
      <c r="C107" s="112" t="str">
        <f>'Proprietà Modello'!F102</f>
        <v>ElementoDatiQualitativi</v>
      </c>
      <c r="D107" s="157" t="str">
        <f>'Proprietà Modello'!G102</f>
        <v>Tipologia costruttiva</v>
      </c>
      <c r="E107" s="153"/>
      <c r="F107" s="148" t="str">
        <f>'Proprietà Modello'!H102</f>
        <v>IfcText</v>
      </c>
      <c r="G107" s="160" t="str">
        <f>'Proprietà Modello'!I102</f>
        <v>N.A.</v>
      </c>
      <c r="H107" s="108"/>
      <c r="I107" s="109" t="s">
        <v>779</v>
      </c>
      <c r="J107" s="481"/>
      <c r="K107" s="109"/>
      <c r="L107" s="109" t="s">
        <v>779</v>
      </c>
      <c r="M107" s="111" t="s">
        <v>779</v>
      </c>
      <c r="N107" s="108" t="s">
        <v>779</v>
      </c>
      <c r="O107" s="108" t="s">
        <v>779</v>
      </c>
      <c r="P107" s="109" t="s">
        <v>779</v>
      </c>
    </row>
    <row r="108" spans="1:16" x14ac:dyDescent="0.25">
      <c r="A108" s="148" t="str">
        <f>'Proprietà Modello'!E103</f>
        <v>Elemento</v>
      </c>
      <c r="B108" s="106" t="s">
        <v>155</v>
      </c>
      <c r="C108" s="112" t="str">
        <f>'Proprietà Modello'!F103</f>
        <v>ElementoDocumenti</v>
      </c>
      <c r="D108" s="157" t="str">
        <f>'Proprietà Modello'!G103</f>
        <v>CertOmo</v>
      </c>
      <c r="E108" s="153"/>
      <c r="F108" s="148" t="str">
        <f>'Proprietà Modello'!H103</f>
        <v>IfcText</v>
      </c>
      <c r="G108" s="160" t="str">
        <f>'Proprietà Modello'!I103</f>
        <v>N.A.</v>
      </c>
      <c r="H108" s="108"/>
      <c r="I108" s="109" t="s">
        <v>779</v>
      </c>
      <c r="J108" s="481"/>
      <c r="K108" s="109"/>
      <c r="L108" s="109" t="s">
        <v>779</v>
      </c>
      <c r="M108" s="111" t="s">
        <v>779</v>
      </c>
      <c r="N108" s="108" t="s">
        <v>779</v>
      </c>
      <c r="O108" s="108" t="s">
        <v>779</v>
      </c>
      <c r="P108" s="109" t="s">
        <v>779</v>
      </c>
    </row>
    <row r="109" spans="1:16" x14ac:dyDescent="0.25">
      <c r="A109" s="148" t="str">
        <f>'Proprietà Modello'!E104</f>
        <v>Elemento</v>
      </c>
      <c r="B109" s="106" t="s">
        <v>155</v>
      </c>
      <c r="C109" s="112" t="str">
        <f>'Proprietà Modello'!F104</f>
        <v>ElementoDocumenti</v>
      </c>
      <c r="D109" s="157" t="str">
        <f>'Proprietà Modello'!G104</f>
        <v>CertProd</v>
      </c>
      <c r="E109" s="153"/>
      <c r="F109" s="148" t="str">
        <f>'Proprietà Modello'!H104</f>
        <v>IfcText</v>
      </c>
      <c r="G109" s="160" t="str">
        <f>'Proprietà Modello'!I104</f>
        <v>N.A.</v>
      </c>
      <c r="H109" s="108"/>
      <c r="I109" s="109" t="s">
        <v>779</v>
      </c>
      <c r="J109" s="481"/>
      <c r="K109" s="109"/>
      <c r="L109" s="109" t="s">
        <v>779</v>
      </c>
      <c r="M109" s="111" t="s">
        <v>779</v>
      </c>
      <c r="N109" s="108" t="s">
        <v>779</v>
      </c>
      <c r="O109" s="108" t="s">
        <v>779</v>
      </c>
      <c r="P109" s="109" t="s">
        <v>779</v>
      </c>
    </row>
    <row r="110" spans="1:16" x14ac:dyDescent="0.25">
      <c r="A110" s="148" t="str">
        <f>'Proprietà Modello'!E105</f>
        <v>Elemento</v>
      </c>
      <c r="B110" s="106" t="s">
        <v>155</v>
      </c>
      <c r="C110" s="112" t="str">
        <f>'Proprietà Modello'!F105</f>
        <v>ElementoDocumenti</v>
      </c>
      <c r="D110" s="157" t="str">
        <f>'Proprietà Modello'!G105</f>
        <v>Collaudo</v>
      </c>
      <c r="E110" s="153"/>
      <c r="F110" s="148" t="str">
        <f>'Proprietà Modello'!H105</f>
        <v>IfcText</v>
      </c>
      <c r="G110" s="160" t="str">
        <f>'Proprietà Modello'!I105</f>
        <v>N.A.</v>
      </c>
      <c r="H110" s="108"/>
      <c r="I110" s="109" t="s">
        <v>779</v>
      </c>
      <c r="J110" s="481"/>
      <c r="K110" s="109"/>
      <c r="L110" s="109" t="s">
        <v>779</v>
      </c>
      <c r="M110" s="111" t="s">
        <v>779</v>
      </c>
      <c r="N110" s="108" t="s">
        <v>779</v>
      </c>
      <c r="O110" s="108" t="s">
        <v>779</v>
      </c>
      <c r="P110" s="109" t="s">
        <v>779</v>
      </c>
    </row>
    <row r="111" spans="1:16" x14ac:dyDescent="0.25">
      <c r="A111" s="149" t="str">
        <f>'Proprietà Modello'!E106</f>
        <v>Elemento</v>
      </c>
      <c r="B111" s="106" t="s">
        <v>155</v>
      </c>
      <c r="C111" s="114" t="str">
        <f>'Proprietà Modello'!F106</f>
        <v>ElementoDocumenti</v>
      </c>
      <c r="D111" s="158" t="str">
        <f>'Proprietà Modello'!G106</f>
        <v>Conformità</v>
      </c>
      <c r="E111" s="154"/>
      <c r="F111" s="149" t="str">
        <f>'Proprietà Modello'!H106</f>
        <v>IfcText</v>
      </c>
      <c r="G111" s="161" t="str">
        <f>'Proprietà Modello'!I106</f>
        <v>N.A.</v>
      </c>
      <c r="H111" s="108"/>
      <c r="I111" s="116" t="s">
        <v>779</v>
      </c>
      <c r="J111" s="481"/>
      <c r="K111" s="116"/>
      <c r="L111" s="109" t="s">
        <v>779</v>
      </c>
      <c r="M111" s="111" t="s">
        <v>779</v>
      </c>
      <c r="N111" s="108" t="s">
        <v>779</v>
      </c>
      <c r="O111" s="108" t="s">
        <v>779</v>
      </c>
      <c r="P111" s="109" t="s">
        <v>779</v>
      </c>
    </row>
    <row r="112" spans="1:16" ht="24" hidden="1" customHeight="1" x14ac:dyDescent="0.25">
      <c r="A112" s="151"/>
      <c r="B112" s="211"/>
      <c r="C112" s="667" t="str">
        <f>'Proprietà Modello'!E107</f>
        <v>Elemento</v>
      </c>
      <c r="D112" s="668"/>
      <c r="E112" s="101"/>
      <c r="F112" s="101"/>
      <c r="G112" s="101"/>
      <c r="H112" s="138"/>
      <c r="I112" s="139"/>
      <c r="J112" s="140"/>
      <c r="K112" s="138"/>
      <c r="L112" s="139"/>
      <c r="M112" s="141"/>
      <c r="N112" s="138"/>
      <c r="O112" s="138"/>
      <c r="P112" s="139"/>
    </row>
    <row r="113" spans="1:16" ht="15" customHeight="1" x14ac:dyDescent="0.25">
      <c r="A113" s="148" t="str">
        <f>'Proprietà Modello'!E108</f>
        <v>Elemento</v>
      </c>
      <c r="B113" s="112" t="s">
        <v>621</v>
      </c>
      <c r="C113" s="112" t="str">
        <f>'Proprietà Modello'!F108</f>
        <v>ElementoDocumenti</v>
      </c>
      <c r="D113" s="113" t="str">
        <f>'Proprietà Modello'!G108</f>
        <v>Installazione</v>
      </c>
      <c r="E113" s="125"/>
      <c r="F113" s="125"/>
      <c r="G113" s="162"/>
      <c r="H113" s="108"/>
      <c r="I113" s="109"/>
      <c r="J113" s="110"/>
      <c r="K113" s="108"/>
      <c r="L113" s="109"/>
      <c r="M113" s="111" t="s">
        <v>779</v>
      </c>
      <c r="N113" s="108" t="s">
        <v>779</v>
      </c>
      <c r="O113" s="108" t="s">
        <v>779</v>
      </c>
      <c r="P113" s="109" t="s">
        <v>779</v>
      </c>
    </row>
    <row r="114" spans="1:16" ht="15" customHeight="1" x14ac:dyDescent="0.25">
      <c r="A114" s="148"/>
      <c r="B114" s="112" t="s">
        <v>621</v>
      </c>
      <c r="C114" s="112" t="str">
        <f>'Proprietà Modello'!F109</f>
        <v>ElementoDocumenti</v>
      </c>
      <c r="D114" s="113" t="str">
        <f>'Proprietà Modello'!G109</f>
        <v>MatSupp</v>
      </c>
      <c r="E114" s="125"/>
      <c r="F114" s="125"/>
      <c r="G114" s="162"/>
      <c r="H114" s="108"/>
      <c r="I114" s="109"/>
      <c r="J114" s="110" t="s">
        <v>779</v>
      </c>
      <c r="K114" s="108"/>
      <c r="L114" s="109" t="s">
        <v>779</v>
      </c>
      <c r="M114" s="111" t="s">
        <v>779</v>
      </c>
      <c r="N114" s="108" t="s">
        <v>779</v>
      </c>
      <c r="O114" s="108" t="s">
        <v>779</v>
      </c>
      <c r="P114" s="109" t="s">
        <v>779</v>
      </c>
    </row>
    <row r="115" spans="1:16" ht="15" customHeight="1" x14ac:dyDescent="0.25">
      <c r="A115" s="148" t="str">
        <f>'Proprietà Modello'!E110</f>
        <v>Elemento</v>
      </c>
      <c r="B115" s="112" t="s">
        <v>621</v>
      </c>
      <c r="C115" s="112" t="str">
        <f>'Proprietà Modello'!F110</f>
        <v>ElementoDocumenti</v>
      </c>
      <c r="D115" s="113" t="str">
        <f>'Proprietà Modello'!G110</f>
        <v>MUM</v>
      </c>
      <c r="E115" s="125"/>
      <c r="F115" s="125"/>
      <c r="G115" s="162"/>
      <c r="H115" s="108"/>
      <c r="I115" s="109"/>
      <c r="J115" s="110"/>
      <c r="K115" s="108" t="s">
        <v>779</v>
      </c>
      <c r="L115" s="109" t="s">
        <v>779</v>
      </c>
      <c r="M115" s="111" t="s">
        <v>779</v>
      </c>
      <c r="N115" s="108" t="s">
        <v>779</v>
      </c>
      <c r="O115" s="109" t="s">
        <v>779</v>
      </c>
      <c r="P115" s="109" t="s">
        <v>779</v>
      </c>
    </row>
    <row r="116" spans="1:16" ht="24" hidden="1" customHeight="1" x14ac:dyDescent="0.25">
      <c r="A116" s="517"/>
      <c r="B116" s="526"/>
      <c r="C116" s="677" t="str">
        <f>'Proprietà Modello'!E111</f>
        <v>Elemento</v>
      </c>
      <c r="D116" s="678"/>
      <c r="E116" s="518"/>
      <c r="F116" s="518"/>
      <c r="G116" s="518"/>
      <c r="H116" s="519"/>
      <c r="I116" s="520"/>
      <c r="J116" s="521"/>
      <c r="K116" s="519"/>
      <c r="L116" s="520"/>
      <c r="M116" s="521"/>
      <c r="N116" s="520"/>
      <c r="O116" s="520"/>
      <c r="P116" s="520"/>
    </row>
    <row r="117" spans="1:16" ht="15" customHeight="1" x14ac:dyDescent="0.25">
      <c r="A117" s="523" t="str">
        <f>'Proprietà Modello'!E112</f>
        <v>Elemento</v>
      </c>
      <c r="B117" s="107" t="s">
        <v>194</v>
      </c>
      <c r="C117" s="106" t="str">
        <f>'Proprietà Modello'!F112</f>
        <v>ElementoDocumenti</v>
      </c>
      <c r="D117" s="523" t="str">
        <f>'Proprietà Modello'!G112</f>
        <v>SchedaTecnica</v>
      </c>
      <c r="E117" s="523" t="e">
        <f>'Proprietà Modello'!#REF!</f>
        <v>#REF!</v>
      </c>
      <c r="F117" s="523" t="str">
        <f>'Proprietà Modello'!H112</f>
        <v>IfcText</v>
      </c>
      <c r="G117" s="524" t="str">
        <f>'Proprietà Modello'!I112</f>
        <v>N.A.</v>
      </c>
      <c r="H117" s="121"/>
      <c r="I117" s="121"/>
      <c r="J117" s="121" t="s">
        <v>779</v>
      </c>
      <c r="K117" s="121"/>
      <c r="L117" s="121" t="s">
        <v>779</v>
      </c>
      <c r="M117" s="122" t="s">
        <v>779</v>
      </c>
      <c r="N117" s="121" t="s">
        <v>779</v>
      </c>
      <c r="O117" s="121"/>
      <c r="P117" s="121"/>
    </row>
    <row r="118" spans="1:16" ht="15" customHeight="1" x14ac:dyDescent="0.25">
      <c r="A118" s="125" t="str">
        <f>'Proprietà Modello'!E113</f>
        <v>Elemento</v>
      </c>
      <c r="B118" s="113" t="s">
        <v>194</v>
      </c>
      <c r="C118" s="112" t="str">
        <f>'Proprietà Modello'!F113</f>
        <v>ElementoDocumenti</v>
      </c>
      <c r="D118" s="125" t="str">
        <f>'Proprietà Modello'!G113</f>
        <v>SertSupl</v>
      </c>
      <c r="E118" s="125" t="e">
        <f>'Proprietà Modello'!#REF!</f>
        <v>#REF!</v>
      </c>
      <c r="F118" s="125" t="str">
        <f>'Proprietà Modello'!H113</f>
        <v>IfcText</v>
      </c>
      <c r="G118" s="162" t="str">
        <f>'Proprietà Modello'!I113</f>
        <v>N.A.</v>
      </c>
      <c r="H118" s="109"/>
      <c r="I118" s="109" t="s">
        <v>779</v>
      </c>
      <c r="J118" s="109"/>
      <c r="K118" s="109"/>
      <c r="L118" s="109" t="s">
        <v>779</v>
      </c>
      <c r="M118" s="110" t="s">
        <v>779</v>
      </c>
      <c r="N118" s="109" t="s">
        <v>779</v>
      </c>
      <c r="O118" s="109"/>
      <c r="P118" s="109"/>
    </row>
    <row r="119" spans="1:16" ht="15" customHeight="1" x14ac:dyDescent="0.25">
      <c r="A119" s="125" t="str">
        <f>'Proprietà Modello'!E114</f>
        <v>Elemento</v>
      </c>
      <c r="B119" s="113" t="s">
        <v>194</v>
      </c>
      <c r="C119" s="112" t="str">
        <f>'Proprietà Modello'!F114</f>
        <v>ElementoDocumenti</v>
      </c>
      <c r="D119" s="125" t="str">
        <f>'Proprietà Modello'!G114</f>
        <v>Website</v>
      </c>
      <c r="E119" s="125" t="e">
        <f>'Proprietà Modello'!#REF!</f>
        <v>#REF!</v>
      </c>
      <c r="F119" s="125" t="str">
        <f>'Proprietà Modello'!H114</f>
        <v>IfcText</v>
      </c>
      <c r="G119" s="162" t="str">
        <f>'Proprietà Modello'!I114</f>
        <v>N.A.</v>
      </c>
      <c r="H119" s="109"/>
      <c r="I119" s="109" t="s">
        <v>779</v>
      </c>
      <c r="J119" s="109"/>
      <c r="K119" s="109"/>
      <c r="L119" s="109" t="s">
        <v>779</v>
      </c>
      <c r="M119" s="110" t="s">
        <v>779</v>
      </c>
      <c r="N119" s="109" t="s">
        <v>779</v>
      </c>
      <c r="O119" s="109"/>
      <c r="P119" s="109"/>
    </row>
    <row r="120" spans="1:16" ht="15" customHeight="1" x14ac:dyDescent="0.25">
      <c r="A120" s="125" t="str">
        <f>'Proprietà Modello'!E115</f>
        <v>Elemento</v>
      </c>
      <c r="B120" s="113" t="s">
        <v>194</v>
      </c>
      <c r="C120" s="112" t="str">
        <f>'Proprietà Modello'!F115</f>
        <v>ElementoFase</v>
      </c>
      <c r="D120" s="125" t="str">
        <f>'Proprietà Modello'!G115</f>
        <v>Stato</v>
      </c>
      <c r="E120" s="125" t="e">
        <f>'Proprietà Modello'!#REF!</f>
        <v>#REF!</v>
      </c>
      <c r="F120" s="125">
        <f>'Proprietà Modello'!H115</f>
        <v>0</v>
      </c>
      <c r="G120" s="162">
        <f>'Proprietà Modello'!I115</f>
        <v>0</v>
      </c>
      <c r="H120" s="109"/>
      <c r="I120" s="109" t="s">
        <v>779</v>
      </c>
      <c r="J120" s="109"/>
      <c r="K120" s="109"/>
      <c r="L120" s="109"/>
      <c r="M120" s="110" t="s">
        <v>779</v>
      </c>
      <c r="N120" s="109" t="s">
        <v>779</v>
      </c>
      <c r="O120" s="109"/>
      <c r="P120" s="109"/>
    </row>
    <row r="121" spans="1:16" ht="15" customHeight="1" x14ac:dyDescent="0.25">
      <c r="A121" s="125" t="str">
        <f>'Proprietà Modello'!E116</f>
        <v>Bene</v>
      </c>
      <c r="B121" s="113" t="s">
        <v>194</v>
      </c>
      <c r="C121" s="112">
        <f>'Proprietà Modello'!F116</f>
        <v>0</v>
      </c>
      <c r="D121" s="125">
        <f>'Proprietà Modello'!G116</f>
        <v>0</v>
      </c>
      <c r="E121" s="125" t="e">
        <f>'Proprietà Modello'!#REF!</f>
        <v>#REF!</v>
      </c>
      <c r="F121" s="125">
        <f>'Proprietà Modello'!H116</f>
        <v>0</v>
      </c>
      <c r="G121" s="162">
        <f>'Proprietà Modello'!I116</f>
        <v>0</v>
      </c>
      <c r="H121" s="109"/>
      <c r="I121" s="109" t="s">
        <v>779</v>
      </c>
      <c r="J121" s="109"/>
      <c r="K121" s="109"/>
      <c r="L121" s="109"/>
      <c r="M121" s="110" t="s">
        <v>779</v>
      </c>
      <c r="N121" s="109" t="s">
        <v>779</v>
      </c>
      <c r="O121" s="109"/>
      <c r="P121" s="109"/>
    </row>
    <row r="122" spans="1:16" ht="15" customHeight="1" x14ac:dyDescent="0.25">
      <c r="A122" s="125" t="str">
        <f>'Proprietà Modello'!E117</f>
        <v>Bene</v>
      </c>
      <c r="B122" s="113" t="s">
        <v>194</v>
      </c>
      <c r="C122" s="112" t="str">
        <f>'Proprietà Modello'!F117</f>
        <v>BeneDatiAnagrafici</v>
      </c>
      <c r="D122" s="125" t="str">
        <f>'Proprietà Modello'!G117</f>
        <v>CodiceBene</v>
      </c>
      <c r="E122" s="125" t="e">
        <f>'Proprietà Modello'!#REF!</f>
        <v>#REF!</v>
      </c>
      <c r="F122" s="125" t="str">
        <f>'Proprietà Modello'!H117</f>
        <v>IfcText</v>
      </c>
      <c r="G122" s="162" t="str">
        <f>'Proprietà Modello'!I117</f>
        <v>N.A.</v>
      </c>
      <c r="H122" s="109"/>
      <c r="I122" s="109" t="s">
        <v>779</v>
      </c>
      <c r="J122" s="109"/>
      <c r="K122" s="109"/>
      <c r="L122" s="109"/>
      <c r="M122" s="110" t="s">
        <v>779</v>
      </c>
      <c r="N122" s="109" t="s">
        <v>779</v>
      </c>
      <c r="O122" s="109"/>
      <c r="P122" s="109"/>
    </row>
    <row r="123" spans="1:16" ht="15" customHeight="1" x14ac:dyDescent="0.25">
      <c r="A123" s="125" t="str">
        <f>'Proprietà Modello'!E118</f>
        <v>Bene</v>
      </c>
      <c r="B123" s="113" t="s">
        <v>194</v>
      </c>
      <c r="C123" s="112" t="str">
        <f>'Proprietà Modello'!F118</f>
        <v>BeneDatiAnagrafici</v>
      </c>
      <c r="D123" s="125" t="str">
        <f>'Proprietà Modello'!G118</f>
        <v>Comune</v>
      </c>
      <c r="E123" s="125" t="e">
        <f>'Proprietà Modello'!#REF!</f>
        <v>#REF!</v>
      </c>
      <c r="F123" s="125" t="str">
        <f>'Proprietà Modello'!H118</f>
        <v>IfcText</v>
      </c>
      <c r="G123" s="162" t="str">
        <f>'Proprietà Modello'!I118</f>
        <v>N.A.</v>
      </c>
      <c r="H123" s="109"/>
      <c r="I123" s="109" t="s">
        <v>779</v>
      </c>
      <c r="J123" s="109"/>
      <c r="K123" s="109"/>
      <c r="L123" s="109"/>
      <c r="M123" s="110" t="s">
        <v>779</v>
      </c>
      <c r="N123" s="109" t="s">
        <v>779</v>
      </c>
      <c r="O123" s="109"/>
      <c r="P123" s="109"/>
    </row>
    <row r="124" spans="1:16" ht="15" customHeight="1" x14ac:dyDescent="0.25">
      <c r="A124" s="125" t="str">
        <f>'Proprietà Modello'!E119</f>
        <v>Bene</v>
      </c>
      <c r="B124" s="113" t="s">
        <v>194</v>
      </c>
      <c r="C124" s="112" t="str">
        <f>'Proprietà Modello'!F119</f>
        <v>BeneDatiAnagrafici</v>
      </c>
      <c r="D124" s="125" t="str">
        <f>'Proprietà Modello'!G119</f>
        <v>Denominazione</v>
      </c>
      <c r="E124" s="125" t="e">
        <f>'Proprietà Modello'!#REF!</f>
        <v>#REF!</v>
      </c>
      <c r="F124" s="125" t="str">
        <f>'Proprietà Modello'!H119</f>
        <v>IfcText</v>
      </c>
      <c r="G124" s="162" t="str">
        <f>'Proprietà Modello'!I119</f>
        <v>N.A.</v>
      </c>
      <c r="H124" s="109"/>
      <c r="I124" s="109" t="s">
        <v>779</v>
      </c>
      <c r="J124" s="109"/>
      <c r="K124" s="109"/>
      <c r="L124" s="109" t="s">
        <v>779</v>
      </c>
      <c r="M124" s="110" t="s">
        <v>779</v>
      </c>
      <c r="N124" s="109" t="s">
        <v>779</v>
      </c>
      <c r="O124" s="109"/>
      <c r="P124" s="109"/>
    </row>
    <row r="125" spans="1:16" ht="15" customHeight="1" x14ac:dyDescent="0.25">
      <c r="A125" s="125" t="str">
        <f>'Proprietà Modello'!E120</f>
        <v>Bene</v>
      </c>
      <c r="B125" s="113" t="s">
        <v>194</v>
      </c>
      <c r="C125" s="112" t="str">
        <f>'Proprietà Modello'!F120</f>
        <v>BeneDatiAnagrafici</v>
      </c>
      <c r="D125" s="125" t="str">
        <f>'Proprietà Modello'!G120</f>
        <v>DestinazioneUso</v>
      </c>
      <c r="E125" s="125" t="e">
        <f>'Proprietà Modello'!#REF!</f>
        <v>#REF!</v>
      </c>
      <c r="F125" s="125">
        <f>'Proprietà Modello'!H120</f>
        <v>0</v>
      </c>
      <c r="G125" s="162">
        <f>'Proprietà Modello'!I120</f>
        <v>0</v>
      </c>
      <c r="H125" s="109"/>
      <c r="I125" s="109" t="s">
        <v>779</v>
      </c>
      <c r="J125" s="109"/>
      <c r="K125" s="109"/>
      <c r="L125" s="109" t="s">
        <v>779</v>
      </c>
      <c r="M125" s="110" t="s">
        <v>779</v>
      </c>
      <c r="N125" s="109" t="s">
        <v>779</v>
      </c>
      <c r="O125" s="109"/>
      <c r="P125" s="109"/>
    </row>
    <row r="126" spans="1:16" ht="15" customHeight="1" x14ac:dyDescent="0.25">
      <c r="A126" s="125" t="str">
        <f>'Proprietà Modello'!E121</f>
        <v>Bene</v>
      </c>
      <c r="B126" s="113" t="s">
        <v>194</v>
      </c>
      <c r="C126" s="112" t="str">
        <f>'Proprietà Modello'!F121</f>
        <v>BeneDatiAnagrafici</v>
      </c>
      <c r="D126" s="125" t="str">
        <f>'Proprietà Modello'!G121</f>
        <v>Indirizzo</v>
      </c>
      <c r="E126" s="125" t="e">
        <f>'Proprietà Modello'!#REF!</f>
        <v>#REF!</v>
      </c>
      <c r="F126" s="125" t="str">
        <f>'Proprietà Modello'!H121</f>
        <v>IfcText</v>
      </c>
      <c r="G126" s="162" t="str">
        <f>'Proprietà Modello'!I121</f>
        <v>N.A.</v>
      </c>
      <c r="H126" s="109"/>
      <c r="I126" s="109" t="s">
        <v>779</v>
      </c>
      <c r="J126" s="109"/>
      <c r="K126" s="110"/>
      <c r="L126" s="109" t="s">
        <v>779</v>
      </c>
      <c r="M126" s="110" t="s">
        <v>779</v>
      </c>
      <c r="N126" s="109" t="s">
        <v>779</v>
      </c>
      <c r="O126" s="109"/>
      <c r="P126" s="109"/>
    </row>
    <row r="127" spans="1:16" ht="15" customHeight="1" x14ac:dyDescent="0.25">
      <c r="A127" s="125" t="str">
        <f>'Proprietà Modello'!E122</f>
        <v>Bene</v>
      </c>
      <c r="B127" s="113" t="s">
        <v>194</v>
      </c>
      <c r="C127" s="112" t="str">
        <f>'Proprietà Modello'!F122</f>
        <v>BeneDatiAnagrafici</v>
      </c>
      <c r="D127" s="125" t="str">
        <f>'Proprietà Modello'!G122</f>
        <v>Latitudine</v>
      </c>
      <c r="E127" s="125" t="e">
        <f>'Proprietà Modello'!#REF!</f>
        <v>#REF!</v>
      </c>
      <c r="F127" s="125" t="str">
        <f>'Proprietà Modello'!H122</f>
        <v>IfcText</v>
      </c>
      <c r="G127" s="162" t="str">
        <f>'Proprietà Modello'!I122</f>
        <v>N.A.</v>
      </c>
      <c r="H127" s="109"/>
      <c r="I127" s="109" t="s">
        <v>779</v>
      </c>
      <c r="J127" s="109"/>
      <c r="K127" s="110"/>
      <c r="L127" s="109" t="s">
        <v>779</v>
      </c>
      <c r="M127" s="110" t="s">
        <v>779</v>
      </c>
      <c r="N127" s="109" t="s">
        <v>779</v>
      </c>
      <c r="O127" s="109"/>
      <c r="P127" s="109"/>
    </row>
    <row r="128" spans="1:16" ht="15" customHeight="1" x14ac:dyDescent="0.25">
      <c r="A128" s="125" t="str">
        <f>'Proprietà Modello'!E123</f>
        <v>Bene</v>
      </c>
      <c r="B128" s="113" t="s">
        <v>194</v>
      </c>
      <c r="C128" s="112" t="str">
        <f>'Proprietà Modello'!F123</f>
        <v>BeneDatiAnagrafici</v>
      </c>
      <c r="D128" s="125" t="str">
        <f>'Proprietà Modello'!G123</f>
        <v>Longitudine</v>
      </c>
      <c r="E128" s="125" t="e">
        <f>'Proprietà Modello'!#REF!</f>
        <v>#REF!</v>
      </c>
      <c r="F128" s="125" t="str">
        <f>'Proprietà Modello'!H123</f>
        <v>IfcText</v>
      </c>
      <c r="G128" s="162" t="str">
        <f>'Proprietà Modello'!I123</f>
        <v>N.A.</v>
      </c>
      <c r="H128" s="109"/>
      <c r="I128" s="109" t="s">
        <v>779</v>
      </c>
      <c r="J128" s="109"/>
      <c r="K128" s="110"/>
      <c r="L128" s="109" t="s">
        <v>779</v>
      </c>
      <c r="M128" s="110" t="s">
        <v>779</v>
      </c>
      <c r="N128" s="109" t="s">
        <v>779</v>
      </c>
      <c r="O128" s="109"/>
      <c r="P128" s="109"/>
    </row>
    <row r="129" spans="1:16" ht="15" hidden="1" customHeight="1" x14ac:dyDescent="0.25">
      <c r="A129" s="125" t="str">
        <f>'Proprietà Modello'!E124</f>
        <v>Bene</v>
      </c>
      <c r="B129" s="113" t="s">
        <v>194</v>
      </c>
      <c r="C129" s="112" t="str">
        <f>'Proprietà Modello'!F124</f>
        <v>BeneDatiAnagrafici</v>
      </c>
      <c r="D129" s="125" t="str">
        <f>'Proprietà Modello'!G124</f>
        <v>Provincia</v>
      </c>
      <c r="E129" s="125" t="e">
        <f>'Proprietà Modello'!#REF!</f>
        <v>#REF!</v>
      </c>
      <c r="F129" s="125" t="str">
        <f>'Proprietà Modello'!H124</f>
        <v>IfcText</v>
      </c>
      <c r="G129" s="162" t="str">
        <f>'Proprietà Modello'!I124</f>
        <v>N.A.</v>
      </c>
      <c r="H129" s="109"/>
      <c r="I129" s="109" t="s">
        <v>779</v>
      </c>
      <c r="J129" s="109"/>
      <c r="K129" s="110"/>
      <c r="L129" s="109"/>
      <c r="M129" s="110"/>
      <c r="N129" s="109"/>
      <c r="O129" s="109" t="s">
        <v>779</v>
      </c>
      <c r="P129" s="109" t="s">
        <v>779</v>
      </c>
    </row>
    <row r="130" spans="1:16" ht="15" hidden="1" customHeight="1" x14ac:dyDescent="0.25">
      <c r="A130" s="125" t="str">
        <f>'Proprietà Modello'!E125</f>
        <v>Bene</v>
      </c>
      <c r="B130" s="113" t="s">
        <v>194</v>
      </c>
      <c r="C130" s="112" t="str">
        <f>'Proprietà Modello'!F125</f>
        <v>BeneDatiAnagrafici</v>
      </c>
      <c r="D130" s="125" t="str">
        <f>'Proprietà Modello'!G125</f>
        <v>Regione</v>
      </c>
      <c r="E130" s="125" t="e">
        <f>'Proprietà Modello'!#REF!</f>
        <v>#REF!</v>
      </c>
      <c r="F130" s="125" t="str">
        <f>'Proprietà Modello'!H125</f>
        <v>IfcText</v>
      </c>
      <c r="G130" s="162" t="str">
        <f>'Proprietà Modello'!I125</f>
        <v>N.A.</v>
      </c>
      <c r="H130" s="109"/>
      <c r="I130" s="109" t="s">
        <v>779</v>
      </c>
      <c r="J130" s="109"/>
      <c r="K130" s="110"/>
      <c r="L130" s="109"/>
      <c r="M130" s="110"/>
      <c r="N130" s="109"/>
      <c r="O130" s="109" t="s">
        <v>779</v>
      </c>
      <c r="P130" s="109" t="s">
        <v>779</v>
      </c>
    </row>
    <row r="131" spans="1:16" ht="15" hidden="1" customHeight="1" x14ac:dyDescent="0.25">
      <c r="A131" s="125" t="str">
        <f>'Proprietà Modello'!E126</f>
        <v>Bene</v>
      </c>
      <c r="B131" s="113" t="s">
        <v>194</v>
      </c>
      <c r="C131" s="112" t="str">
        <f>'Proprietà Modello'!F126</f>
        <v>BeneDatiQualitativi</v>
      </c>
      <c r="D131" s="125" t="str">
        <f>'Proprietà Modello'!G126</f>
        <v>CategoriaTopografica</v>
      </c>
      <c r="E131" s="125" t="e">
        <f>'Proprietà Modello'!#REF!</f>
        <v>#REF!</v>
      </c>
      <c r="F131" s="125" t="str">
        <f>'Proprietà Modello'!H126</f>
        <v>IfcText</v>
      </c>
      <c r="G131" s="162" t="str">
        <f>'Proprietà Modello'!I126</f>
        <v>N.A.</v>
      </c>
      <c r="H131" s="109"/>
      <c r="I131" s="109"/>
      <c r="J131" s="109"/>
      <c r="K131" s="110"/>
      <c r="L131" s="109"/>
      <c r="M131" s="110"/>
      <c r="N131" s="109"/>
      <c r="O131" s="109" t="s">
        <v>779</v>
      </c>
      <c r="P131" s="109" t="s">
        <v>779</v>
      </c>
    </row>
    <row r="132" spans="1:16" ht="15" hidden="1" customHeight="1" x14ac:dyDescent="0.25">
      <c r="A132" s="125" t="str">
        <f>'Proprietà Modello'!E127</f>
        <v>Bene</v>
      </c>
      <c r="B132" s="113" t="s">
        <v>194</v>
      </c>
      <c r="C132" s="112" t="str">
        <f>'Proprietà Modello'!F127</f>
        <v>BeneDatiQualitativi</v>
      </c>
      <c r="D132" s="125" t="str">
        <f>'Proprietà Modello'!G127</f>
        <v>ZonaClimatica</v>
      </c>
      <c r="E132" s="125" t="e">
        <f>'Proprietà Modello'!#REF!</f>
        <v>#REF!</v>
      </c>
      <c r="F132" s="125" t="str">
        <f>'Proprietà Modello'!H127</f>
        <v>IfcText</v>
      </c>
      <c r="G132" s="162" t="str">
        <f>'Proprietà Modello'!I127</f>
        <v>N.A.</v>
      </c>
      <c r="H132" s="109"/>
      <c r="I132" s="109"/>
      <c r="J132" s="109"/>
      <c r="K132" s="110"/>
      <c r="L132" s="109"/>
      <c r="M132" s="110"/>
      <c r="N132" s="109"/>
      <c r="O132" s="109" t="s">
        <v>779</v>
      </c>
      <c r="P132" s="109" t="s">
        <v>779</v>
      </c>
    </row>
    <row r="133" spans="1:16" ht="15" hidden="1" customHeight="1" x14ac:dyDescent="0.25">
      <c r="A133" s="125" t="str">
        <f>'Proprietà Modello'!E128</f>
        <v>Bene</v>
      </c>
      <c r="B133" s="113" t="s">
        <v>194</v>
      </c>
      <c r="C133" s="112" t="str">
        <f>'Proprietà Modello'!F128</f>
        <v>BeneDatiQualitativi</v>
      </c>
      <c r="D133" s="125" t="str">
        <f>'Proprietà Modello'!G128</f>
        <v>ZonaSismica</v>
      </c>
      <c r="E133" s="125" t="e">
        <f>'Proprietà Modello'!#REF!</f>
        <v>#REF!</v>
      </c>
      <c r="F133" s="125" t="str">
        <f>'Proprietà Modello'!H128</f>
        <v>IfcText</v>
      </c>
      <c r="G133" s="162" t="str">
        <f>'Proprietà Modello'!I128</f>
        <v>N.A.</v>
      </c>
      <c r="H133" s="109"/>
      <c r="I133" s="109"/>
      <c r="J133" s="109"/>
      <c r="K133" s="110"/>
      <c r="L133" s="109"/>
      <c r="M133" s="110"/>
      <c r="N133" s="109"/>
      <c r="O133" s="109" t="s">
        <v>779</v>
      </c>
      <c r="P133" s="109" t="s">
        <v>779</v>
      </c>
    </row>
    <row r="134" spans="1:16" ht="15" hidden="1" customHeight="1" x14ac:dyDescent="0.25">
      <c r="A134" s="125" t="str">
        <f>'Proprietà Modello'!E129</f>
        <v>Bene</v>
      </c>
      <c r="B134" s="113" t="s">
        <v>194</v>
      </c>
      <c r="C134" s="112" t="str">
        <f>'Proprietà Modello'!F129</f>
        <v>BeneDatiQuantitativi</v>
      </c>
      <c r="D134" s="125" t="str">
        <f>'Proprietà Modello'!G129</f>
        <v>SupCalpestabile</v>
      </c>
      <c r="E134" s="125" t="e">
        <f>'Proprietà Modello'!#REF!</f>
        <v>#REF!</v>
      </c>
      <c r="F134" s="125" t="str">
        <f>'Proprietà Modello'!H129</f>
        <v>IfcReal</v>
      </c>
      <c r="G134" s="162" t="str">
        <f>'Proprietà Modello'!I129</f>
        <v>m2</v>
      </c>
      <c r="H134" s="109"/>
      <c r="I134" s="109" t="s">
        <v>779</v>
      </c>
      <c r="J134" s="109"/>
      <c r="K134" s="110"/>
      <c r="L134" s="109"/>
      <c r="M134" s="110"/>
      <c r="N134" s="109"/>
      <c r="O134" s="109" t="s">
        <v>779</v>
      </c>
      <c r="P134" s="109" t="s">
        <v>779</v>
      </c>
    </row>
    <row r="135" spans="1:16" ht="15" hidden="1" customHeight="1" x14ac:dyDescent="0.25">
      <c r="A135" s="125" t="str">
        <f>'Proprietà Modello'!E130</f>
        <v>Bene</v>
      </c>
      <c r="B135" s="113" t="s">
        <v>194</v>
      </c>
      <c r="C135" s="112" t="str">
        <f>'Proprietà Modello'!F130</f>
        <v>BeneDatiQuantitativi</v>
      </c>
      <c r="D135" s="125" t="str">
        <f>'Proprietà Modello'!G130</f>
        <v>SupCoperta</v>
      </c>
      <c r="E135" s="125" t="e">
        <f>'Proprietà Modello'!#REF!</f>
        <v>#REF!</v>
      </c>
      <c r="F135" s="125" t="str">
        <f>'Proprietà Modello'!H130</f>
        <v>IfcReal</v>
      </c>
      <c r="G135" s="162" t="str">
        <f>'Proprietà Modello'!I130</f>
        <v>m2</v>
      </c>
      <c r="H135" s="109"/>
      <c r="I135" s="109" t="s">
        <v>779</v>
      </c>
      <c r="J135" s="109"/>
      <c r="K135" s="110"/>
      <c r="L135" s="109"/>
      <c r="M135" s="110"/>
      <c r="N135" s="109"/>
      <c r="O135" s="109" t="s">
        <v>779</v>
      </c>
      <c r="P135" s="109" t="s">
        <v>779</v>
      </c>
    </row>
    <row r="136" spans="1:16" ht="15" hidden="1" customHeight="1" x14ac:dyDescent="0.25">
      <c r="A136" s="125" t="str">
        <f>'Proprietà Modello'!E131</f>
        <v>Bene</v>
      </c>
      <c r="B136" s="113" t="s">
        <v>194</v>
      </c>
      <c r="C136" s="112" t="str">
        <f>'Proprietà Modello'!F131</f>
        <v>BeneDatiQuantitativi</v>
      </c>
      <c r="D136" s="125" t="str">
        <f>'Proprietà Modello'!G131</f>
        <v>SupLorda</v>
      </c>
      <c r="E136" s="125" t="e">
        <f>'Proprietà Modello'!#REF!</f>
        <v>#REF!</v>
      </c>
      <c r="F136" s="125" t="str">
        <f>'Proprietà Modello'!H131</f>
        <v>IfcReal</v>
      </c>
      <c r="G136" s="162" t="str">
        <f>'Proprietà Modello'!I131</f>
        <v>m2</v>
      </c>
      <c r="H136" s="109"/>
      <c r="I136" s="109" t="s">
        <v>779</v>
      </c>
      <c r="J136" s="109"/>
      <c r="K136" s="110"/>
      <c r="L136" s="109"/>
      <c r="M136" s="110"/>
      <c r="N136" s="109"/>
      <c r="O136" s="109" t="s">
        <v>779</v>
      </c>
      <c r="P136" s="109" t="s">
        <v>779</v>
      </c>
    </row>
    <row r="137" spans="1:16" ht="15" hidden="1" customHeight="1" x14ac:dyDescent="0.25">
      <c r="A137" s="125" t="str">
        <f>'Proprietà Modello'!E132</f>
        <v>Bene</v>
      </c>
      <c r="B137" s="113" t="s">
        <v>194</v>
      </c>
      <c r="C137" s="112" t="str">
        <f>'Proprietà Modello'!F132</f>
        <v>BeneDatiQuantitativi</v>
      </c>
      <c r="D137" s="125" t="str">
        <f>'Proprietà Modello'!G132</f>
        <v>SupRiscaldata</v>
      </c>
      <c r="E137" s="125" t="e">
        <f>'Proprietà Modello'!#REF!</f>
        <v>#REF!</v>
      </c>
      <c r="F137" s="125" t="str">
        <f>'Proprietà Modello'!H132</f>
        <v>IfcReal</v>
      </c>
      <c r="G137" s="162" t="str">
        <f>'Proprietà Modello'!I132</f>
        <v>m2</v>
      </c>
      <c r="H137" s="109"/>
      <c r="I137" s="109"/>
      <c r="J137" s="109"/>
      <c r="K137" s="110"/>
      <c r="L137" s="109"/>
      <c r="M137" s="110"/>
      <c r="N137" s="109"/>
      <c r="O137" s="109" t="s">
        <v>779</v>
      </c>
      <c r="P137" s="109" t="s">
        <v>779</v>
      </c>
    </row>
    <row r="138" spans="1:16" ht="15" hidden="1" customHeight="1" x14ac:dyDescent="0.25">
      <c r="A138" s="125" t="str">
        <f>'Proprietà Modello'!E133</f>
        <v>Bene</v>
      </c>
      <c r="B138" s="113" t="s">
        <v>194</v>
      </c>
      <c r="C138" s="112" t="str">
        <f>'Proprietà Modello'!F133</f>
        <v>BeneDatiQuantitativi</v>
      </c>
      <c r="D138" s="125" t="str">
        <f>'Proprietà Modello'!G133</f>
        <v>SupScoperta</v>
      </c>
      <c r="E138" s="125" t="e">
        <f>'Proprietà Modello'!#REF!</f>
        <v>#REF!</v>
      </c>
      <c r="F138" s="125" t="str">
        <f>'Proprietà Modello'!H133</f>
        <v>IfcReal</v>
      </c>
      <c r="G138" s="162" t="str">
        <f>'Proprietà Modello'!I133</f>
        <v>m2</v>
      </c>
      <c r="H138" s="109"/>
      <c r="I138" s="109" t="s">
        <v>779</v>
      </c>
      <c r="J138" s="109"/>
      <c r="K138" s="110"/>
      <c r="L138" s="109"/>
      <c r="M138" s="110"/>
      <c r="N138" s="109"/>
      <c r="O138" s="109" t="s">
        <v>779</v>
      </c>
      <c r="P138" s="109" t="s">
        <v>779</v>
      </c>
    </row>
    <row r="139" spans="1:16" ht="15" hidden="1" customHeight="1" x14ac:dyDescent="0.25">
      <c r="A139" s="125" t="str">
        <f>'Proprietà Modello'!E134</f>
        <v>Bene</v>
      </c>
      <c r="B139" s="113" t="s">
        <v>194</v>
      </c>
      <c r="C139" s="112" t="str">
        <f>'Proprietà Modello'!F134</f>
        <v>BeneDatiQuantitativi</v>
      </c>
      <c r="D139" s="125" t="str">
        <f>'Proprietà Modello'!G134</f>
        <v>VolumeLordo</v>
      </c>
      <c r="E139" s="125" t="e">
        <f>'Proprietà Modello'!#REF!</f>
        <v>#REF!</v>
      </c>
      <c r="F139" s="125" t="str">
        <f>'Proprietà Modello'!H134</f>
        <v>IfcReal</v>
      </c>
      <c r="G139" s="162" t="str">
        <f>'Proprietà Modello'!I134</f>
        <v>m3</v>
      </c>
      <c r="H139" s="109"/>
      <c r="I139" s="109" t="s">
        <v>779</v>
      </c>
      <c r="J139" s="109"/>
      <c r="K139" s="109"/>
      <c r="L139" s="109"/>
      <c r="M139" s="110"/>
      <c r="N139" s="109"/>
      <c r="O139" s="109" t="s">
        <v>779</v>
      </c>
      <c r="P139" s="109" t="s">
        <v>779</v>
      </c>
    </row>
    <row r="140" spans="1:16" ht="15" hidden="1" customHeight="1" x14ac:dyDescent="0.25">
      <c r="A140" s="125" t="str">
        <f>'Proprietà Modello'!E135</f>
        <v>Bene</v>
      </c>
      <c r="B140" s="113" t="s">
        <v>194</v>
      </c>
      <c r="C140" s="112" t="str">
        <f>'Proprietà Modello'!F135</f>
        <v>BeneDatiQuantitativi</v>
      </c>
      <c r="D140" s="125" t="str">
        <f>'Proprietà Modello'!G135</f>
        <v>VolumeNetto</v>
      </c>
      <c r="E140" s="125" t="e">
        <f>'Proprietà Modello'!#REF!</f>
        <v>#REF!</v>
      </c>
      <c r="F140" s="125" t="str">
        <f>'Proprietà Modello'!H135</f>
        <v>IfcReal</v>
      </c>
      <c r="G140" s="162" t="str">
        <f>'Proprietà Modello'!I135</f>
        <v>m3</v>
      </c>
      <c r="H140" s="109"/>
      <c r="I140" s="109" t="s">
        <v>779</v>
      </c>
      <c r="J140" s="109"/>
      <c r="K140" s="109"/>
      <c r="L140" s="109"/>
      <c r="M140" s="109"/>
      <c r="N140" s="110"/>
      <c r="O140" s="109" t="s">
        <v>779</v>
      </c>
      <c r="P140" s="109" t="s">
        <v>779</v>
      </c>
    </row>
    <row r="141" spans="1:16" ht="15" hidden="1" customHeight="1" x14ac:dyDescent="0.25">
      <c r="A141" s="125" t="str">
        <f>'Proprietà Modello'!E136</f>
        <v>Bene</v>
      </c>
      <c r="B141" s="113" t="s">
        <v>194</v>
      </c>
      <c r="C141" s="112" t="str">
        <f>'Proprietà Modello'!F136</f>
        <v>BeneDatiQuantitativi</v>
      </c>
      <c r="D141" s="125" t="str">
        <f>'Proprietà Modello'!G136</f>
        <v>VolumeRiscaldato</v>
      </c>
      <c r="E141" s="125" t="e">
        <f>'Proprietà Modello'!#REF!</f>
        <v>#REF!</v>
      </c>
      <c r="F141" s="125" t="str">
        <f>'Proprietà Modello'!H136</f>
        <v>IfcReal</v>
      </c>
      <c r="G141" s="162" t="str">
        <f>'Proprietà Modello'!I136</f>
        <v>m3</v>
      </c>
      <c r="H141" s="109"/>
      <c r="I141" s="109" t="s">
        <v>779</v>
      </c>
      <c r="J141" s="109"/>
      <c r="K141" s="109"/>
      <c r="L141" s="109"/>
      <c r="M141" s="109"/>
      <c r="N141" s="109"/>
      <c r="O141" s="109" t="s">
        <v>779</v>
      </c>
      <c r="P141" s="110" t="s">
        <v>779</v>
      </c>
    </row>
    <row r="142" spans="1:16" ht="24" hidden="1" customHeight="1" x14ac:dyDescent="0.25">
      <c r="A142" s="528"/>
      <c r="B142" s="529"/>
      <c r="C142" s="679" t="str">
        <f>'Proprietà Modello'!E137</f>
        <v>Bene</v>
      </c>
      <c r="D142" s="680"/>
      <c r="E142" s="530"/>
      <c r="F142" s="530"/>
      <c r="G142" s="530"/>
      <c r="H142" s="531"/>
      <c r="I142" s="532"/>
      <c r="J142" s="532"/>
      <c r="K142" s="532"/>
      <c r="L142" s="532"/>
      <c r="M142" s="532"/>
      <c r="N142" s="532"/>
      <c r="O142" s="532"/>
      <c r="P142" s="532"/>
    </row>
    <row r="143" spans="1:16" ht="15" hidden="1" customHeight="1" x14ac:dyDescent="0.25">
      <c r="A143" s="125" t="str">
        <f>'Proprietà Modello'!E138</f>
        <v>Bene</v>
      </c>
      <c r="B143" s="113" t="str">
        <f ca="1">Supporto!F41</f>
        <v>IfcCovering</v>
      </c>
      <c r="C143" s="147" t="str">
        <f ca="1">Supporto!H41</f>
        <v>ElementoDatiAnagrafici</v>
      </c>
      <c r="D143" s="147" t="str">
        <f ca="1">Supporto!K41</f>
        <v>Fornitore</v>
      </c>
      <c r="E143" s="162"/>
      <c r="F143" s="162"/>
      <c r="G143" s="162"/>
      <c r="H143" s="122"/>
      <c r="I143" s="109"/>
      <c r="J143" s="109"/>
      <c r="K143" s="109"/>
      <c r="L143" s="109"/>
      <c r="M143" s="109"/>
      <c r="N143" s="109"/>
      <c r="O143" s="109" t="s">
        <v>779</v>
      </c>
      <c r="P143" s="109" t="s">
        <v>779</v>
      </c>
    </row>
    <row r="144" spans="1:16" ht="15" hidden="1" customHeight="1" x14ac:dyDescent="0.25">
      <c r="A144" s="125" t="str">
        <f>'Proprietà Modello'!E139</f>
        <v>Bene</v>
      </c>
      <c r="B144" s="113" t="str">
        <f ca="1">Supporto!F42</f>
        <v>IfcCovering</v>
      </c>
      <c r="C144" s="148" t="str">
        <f ca="1">Supporto!H42</f>
        <v>ElementoDatiAnagrafici</v>
      </c>
      <c r="D144" s="148" t="str">
        <f ca="1">Supporto!K42</f>
        <v>Installatore</v>
      </c>
      <c r="E144" s="162"/>
      <c r="F144" s="162"/>
      <c r="G144" s="162"/>
      <c r="H144" s="110"/>
      <c r="I144" s="109"/>
      <c r="J144" s="109"/>
      <c r="K144" s="109"/>
      <c r="L144" s="109"/>
      <c r="M144" s="109"/>
      <c r="N144" s="109"/>
      <c r="O144" s="109" t="s">
        <v>779</v>
      </c>
      <c r="P144" s="109" t="s">
        <v>779</v>
      </c>
    </row>
    <row r="145" spans="1:16" ht="15" customHeight="1" x14ac:dyDescent="0.25">
      <c r="A145" s="125" t="str">
        <f>'Proprietà Modello'!E140</f>
        <v>Spazio</v>
      </c>
      <c r="B145" s="113" t="str">
        <f ca="1">Supporto!F43</f>
        <v>IfcCovering</v>
      </c>
      <c r="C145" s="148" t="str">
        <f ca="1">Supporto!H43</f>
        <v>ElementoDatiAnagrafici</v>
      </c>
      <c r="D145" s="148" t="str">
        <f ca="1">Supporto!K43</f>
        <v>Descrizione</v>
      </c>
      <c r="E145" s="162"/>
      <c r="F145" s="162"/>
      <c r="G145" s="162"/>
      <c r="H145" s="110"/>
      <c r="I145" s="109"/>
      <c r="J145" s="109" t="s">
        <v>779</v>
      </c>
      <c r="K145" s="109"/>
      <c r="L145" s="109" t="s">
        <v>779</v>
      </c>
      <c r="M145" s="109" t="s">
        <v>779</v>
      </c>
      <c r="N145" s="109" t="s">
        <v>779</v>
      </c>
      <c r="O145" s="109" t="s">
        <v>779</v>
      </c>
      <c r="P145" s="109" t="s">
        <v>779</v>
      </c>
    </row>
    <row r="146" spans="1:16" ht="15" hidden="1" customHeight="1" x14ac:dyDescent="0.25">
      <c r="A146" s="125" t="str">
        <f>'Proprietà Modello'!E141</f>
        <v>Spazio</v>
      </c>
      <c r="B146" s="113" t="str">
        <f ca="1">Supporto!F44</f>
        <v>IfcCovering</v>
      </c>
      <c r="C146" s="148" t="str">
        <f ca="1">Supporto!H44</f>
        <v>ElementoDatiAnagrafici</v>
      </c>
      <c r="D146" s="148" t="str">
        <f ca="1">Supporto!K44</f>
        <v>Modello</v>
      </c>
      <c r="E146" s="162"/>
      <c r="F146" s="162"/>
      <c r="G146" s="162"/>
      <c r="H146" s="110"/>
      <c r="I146" s="109"/>
      <c r="J146" s="109"/>
      <c r="K146" s="109"/>
      <c r="L146" s="109"/>
      <c r="M146" s="109"/>
      <c r="N146" s="109" t="s">
        <v>779</v>
      </c>
      <c r="O146" s="109" t="s">
        <v>779</v>
      </c>
      <c r="P146" s="109" t="s">
        <v>779</v>
      </c>
    </row>
    <row r="147" spans="1:16" ht="15" hidden="1" customHeight="1" x14ac:dyDescent="0.25">
      <c r="A147" s="125" t="str">
        <f>'Proprietà Modello'!E142</f>
        <v>Spazio</v>
      </c>
      <c r="B147" s="113" t="str">
        <f ca="1">Supporto!F45</f>
        <v>IfcCovering</v>
      </c>
      <c r="C147" s="148" t="str">
        <f ca="1">Supporto!H45</f>
        <v>ElementoDatiAnagrafici</v>
      </c>
      <c r="D147" s="148" t="str">
        <f ca="1">Supporto!K45</f>
        <v>Produttore</v>
      </c>
      <c r="E147" s="162"/>
      <c r="F147" s="162"/>
      <c r="G147" s="162"/>
      <c r="H147" s="110"/>
      <c r="I147" s="109"/>
      <c r="J147" s="109"/>
      <c r="K147" s="109"/>
      <c r="L147" s="109"/>
      <c r="M147" s="109"/>
      <c r="N147" s="109" t="s">
        <v>779</v>
      </c>
      <c r="O147" s="109" t="s">
        <v>779</v>
      </c>
      <c r="P147" s="109" t="s">
        <v>779</v>
      </c>
    </row>
    <row r="148" spans="1:16" ht="15" hidden="1" customHeight="1" x14ac:dyDescent="0.25">
      <c r="A148" s="125" t="str">
        <f>'Proprietà Modello'!E143</f>
        <v>Impianto</v>
      </c>
      <c r="B148" s="113" t="str">
        <f ca="1">Supporto!F46</f>
        <v>IfcCovering</v>
      </c>
      <c r="C148" s="148" t="str">
        <f ca="1">Supporto!H46</f>
        <v>ElementoDatiQualitativi</v>
      </c>
      <c r="D148" s="148" t="str">
        <f ca="1">Supporto!K46</f>
        <v>IndicePrestazioneAcustica</v>
      </c>
      <c r="E148" s="162"/>
      <c r="F148" s="162"/>
      <c r="G148" s="162"/>
      <c r="H148" s="110"/>
      <c r="I148" s="109"/>
      <c r="J148" s="109"/>
      <c r="K148" s="109" t="s">
        <v>779</v>
      </c>
      <c r="L148" s="109"/>
      <c r="M148" s="109"/>
      <c r="N148" s="109" t="s">
        <v>779</v>
      </c>
      <c r="O148" s="109" t="s">
        <v>779</v>
      </c>
      <c r="P148" s="109" t="s">
        <v>779</v>
      </c>
    </row>
    <row r="149" spans="1:16" ht="15" customHeight="1" x14ac:dyDescent="0.25">
      <c r="A149" s="125" t="str">
        <f>'Proprietà Modello'!E144</f>
        <v>Impianto</v>
      </c>
      <c r="B149" s="113" t="str">
        <f ca="1">Supporto!F47</f>
        <v>IfcCovering</v>
      </c>
      <c r="C149" s="148" t="str">
        <f ca="1">Supporto!H47</f>
        <v>ElementoDatiQualitativi</v>
      </c>
      <c r="D149" s="148" t="str">
        <f ca="1">Supporto!K47</f>
        <v>Esterno</v>
      </c>
      <c r="E149" s="162"/>
      <c r="F149" s="162"/>
      <c r="G149" s="162"/>
      <c r="H149" s="110"/>
      <c r="I149" s="109"/>
      <c r="J149" s="109" t="s">
        <v>779</v>
      </c>
      <c r="K149" s="109"/>
      <c r="L149" s="109" t="s">
        <v>779</v>
      </c>
      <c r="M149" s="109" t="s">
        <v>779</v>
      </c>
      <c r="N149" s="109" t="s">
        <v>779</v>
      </c>
      <c r="O149" s="109" t="s">
        <v>779</v>
      </c>
      <c r="P149" s="109" t="s">
        <v>779</v>
      </c>
    </row>
    <row r="150" spans="1:16" ht="15" customHeight="1" x14ac:dyDescent="0.25">
      <c r="A150" s="125" t="str">
        <f>'Proprietà Modello'!E145</f>
        <v>Impianto</v>
      </c>
      <c r="B150" s="113" t="str">
        <f ca="1">Supporto!F48</f>
        <v>IfcCovering</v>
      </c>
      <c r="C150" s="148" t="str">
        <f ca="1">Supporto!H48</f>
        <v>ElementoDatiQualitativi</v>
      </c>
      <c r="D150" s="148" t="str">
        <f ca="1">Supporto!K48</f>
        <v>Tipologia costruttiva</v>
      </c>
      <c r="E150" s="162"/>
      <c r="F150" s="162"/>
      <c r="G150" s="162"/>
      <c r="H150" s="110"/>
      <c r="I150" s="109" t="s">
        <v>779</v>
      </c>
      <c r="J150" s="109"/>
      <c r="K150" s="109"/>
      <c r="L150" s="109" t="s">
        <v>779</v>
      </c>
      <c r="M150" s="109" t="s">
        <v>779</v>
      </c>
      <c r="N150" s="109" t="s">
        <v>779</v>
      </c>
      <c r="O150" s="109" t="s">
        <v>779</v>
      </c>
      <c r="P150" s="109" t="s">
        <v>779</v>
      </c>
    </row>
    <row r="151" spans="1:16" ht="15" hidden="1" customHeight="1" x14ac:dyDescent="0.25">
      <c r="A151" s="125" t="str">
        <f>'Proprietà Modello'!E147</f>
        <v>Impianto</v>
      </c>
      <c r="B151" s="113" t="str">
        <f ca="1">Supporto!F49</f>
        <v>IfcCovering</v>
      </c>
      <c r="C151" s="148" t="str">
        <f ca="1">Supporto!H49</f>
        <v>ElementoDatiAntincendio</v>
      </c>
      <c r="D151" s="148" t="str">
        <f ca="1">Supporto!K49</f>
        <v>Combustibile</v>
      </c>
      <c r="E151" s="162"/>
      <c r="F151" s="162"/>
      <c r="G151" s="162"/>
      <c r="H151" s="110"/>
      <c r="I151" s="109"/>
      <c r="J151" s="109"/>
      <c r="K151" s="109" t="s">
        <v>779</v>
      </c>
      <c r="L151" s="109"/>
      <c r="M151" s="109"/>
      <c r="N151" s="109" t="s">
        <v>779</v>
      </c>
      <c r="O151" s="109" t="s">
        <v>779</v>
      </c>
      <c r="P151" s="109" t="s">
        <v>779</v>
      </c>
    </row>
    <row r="152" spans="1:16" ht="15" customHeight="1" x14ac:dyDescent="0.25">
      <c r="A152" s="125" t="str">
        <f>'Proprietà Modello'!E148</f>
        <v>Impianto</v>
      </c>
      <c r="B152" s="113" t="str">
        <f ca="1">Supporto!F50</f>
        <v>IfcCovering</v>
      </c>
      <c r="C152" s="148" t="str">
        <f ca="1">Supporto!H50</f>
        <v>ElementoDatiEnergetici</v>
      </c>
      <c r="D152" s="148" t="str">
        <f ca="1">Supporto!K50</f>
        <v>TrasmittanzaTermica</v>
      </c>
      <c r="E152" s="162"/>
      <c r="F152" s="162"/>
      <c r="G152" s="162"/>
      <c r="H152" s="110"/>
      <c r="I152" s="109"/>
      <c r="J152" s="109"/>
      <c r="K152" s="109" t="s">
        <v>779</v>
      </c>
      <c r="L152" s="109"/>
      <c r="M152" s="109" t="s">
        <v>779</v>
      </c>
      <c r="N152" s="109" t="s">
        <v>779</v>
      </c>
      <c r="O152" s="109" t="s">
        <v>779</v>
      </c>
      <c r="P152" s="109" t="s">
        <v>779</v>
      </c>
    </row>
    <row r="153" spans="1:16" ht="15" customHeight="1" x14ac:dyDescent="0.25">
      <c r="A153" s="125" t="str">
        <f>'Proprietà Modello'!E150</f>
        <v>Impianto</v>
      </c>
      <c r="B153" s="113" t="str">
        <f ca="1">Supporto!F51</f>
        <v>IfcCovering</v>
      </c>
      <c r="C153" s="148" t="str">
        <f ca="1">Supporto!H51</f>
        <v>ElementoDatiEnergetici</v>
      </c>
      <c r="D153" s="148" t="str">
        <f ca="1">Supporto!K51</f>
        <v>ResistenzaTermica</v>
      </c>
      <c r="E153" s="162"/>
      <c r="F153" s="162"/>
      <c r="G153" s="162"/>
      <c r="H153" s="110"/>
      <c r="I153" s="109"/>
      <c r="J153" s="109"/>
      <c r="K153" s="109" t="s">
        <v>779</v>
      </c>
      <c r="L153" s="109"/>
      <c r="M153" s="109" t="s">
        <v>779</v>
      </c>
      <c r="N153" s="109" t="s">
        <v>779</v>
      </c>
      <c r="O153" s="109" t="s">
        <v>779</v>
      </c>
      <c r="P153" s="109" t="s">
        <v>779</v>
      </c>
    </row>
    <row r="154" spans="1:16" ht="15" customHeight="1" x14ac:dyDescent="0.25">
      <c r="A154" s="125" t="str">
        <f>'Proprietà Modello'!E151</f>
        <v>Impianto</v>
      </c>
      <c r="B154" s="113" t="str">
        <f ca="1">Supporto!F52</f>
        <v>IfcCovering</v>
      </c>
      <c r="C154" s="148" t="str">
        <f ca="1">Supporto!H52</f>
        <v>ElementoCodifica</v>
      </c>
      <c r="D154" s="148" t="str">
        <f ca="1">Supporto!K52</f>
        <v>ClasseElementoTecnico</v>
      </c>
      <c r="E154" s="162"/>
      <c r="F154" s="162"/>
      <c r="G154" s="162"/>
      <c r="H154" s="110"/>
      <c r="I154" s="109"/>
      <c r="J154" s="109" t="s">
        <v>779</v>
      </c>
      <c r="K154" s="109"/>
      <c r="L154" s="109" t="s">
        <v>779</v>
      </c>
      <c r="M154" s="109" t="s">
        <v>779</v>
      </c>
      <c r="N154" s="109" t="s">
        <v>779</v>
      </c>
      <c r="O154" s="109" t="s">
        <v>779</v>
      </c>
      <c r="P154" s="109" t="s">
        <v>779</v>
      </c>
    </row>
    <row r="155" spans="1:16" ht="15" customHeight="1" x14ac:dyDescent="0.25">
      <c r="A155" s="125" t="e">
        <f>'Proprietà Modello'!#REF!</f>
        <v>#REF!</v>
      </c>
      <c r="B155" s="113" t="str">
        <f ca="1">Supporto!F53</f>
        <v>IfcCovering</v>
      </c>
      <c r="C155" s="148" t="str">
        <f ca="1">Supporto!H53</f>
        <v>ElementoFase</v>
      </c>
      <c r="D155" s="148" t="str">
        <f ca="1">Supporto!K53</f>
        <v>Stato</v>
      </c>
      <c r="E155" s="162"/>
      <c r="F155" s="162"/>
      <c r="G155" s="162"/>
      <c r="H155" s="110"/>
      <c r="I155" s="109"/>
      <c r="J155" s="109" t="s">
        <v>779</v>
      </c>
      <c r="K155" s="109"/>
      <c r="L155" s="109" t="s">
        <v>779</v>
      </c>
      <c r="M155" s="109" t="s">
        <v>779</v>
      </c>
      <c r="N155" s="109" t="s">
        <v>779</v>
      </c>
      <c r="O155" s="109" t="s">
        <v>779</v>
      </c>
      <c r="P155" s="109" t="s">
        <v>779</v>
      </c>
    </row>
    <row r="156" spans="1:16" ht="15" hidden="1" customHeight="1" x14ac:dyDescent="0.25">
      <c r="A156" s="125" t="str">
        <f>'Proprietà Modello'!E152</f>
        <v>Impianto</v>
      </c>
      <c r="B156" s="113" t="str">
        <f ca="1">Supporto!F54</f>
        <v>IfcCovering</v>
      </c>
      <c r="C156" s="148" t="str">
        <f ca="1">Supporto!H54</f>
        <v>ElementoDocumenti</v>
      </c>
      <c r="D156" s="148" t="str">
        <f ca="1">Supporto!K54</f>
        <v>SchedaTecnica</v>
      </c>
      <c r="E156" s="162"/>
      <c r="F156" s="162"/>
      <c r="G156" s="162"/>
      <c r="H156" s="110"/>
      <c r="I156" s="109"/>
      <c r="J156" s="109"/>
      <c r="K156" s="109"/>
      <c r="L156" s="109"/>
      <c r="M156" s="109"/>
      <c r="N156" s="109" t="s">
        <v>779</v>
      </c>
      <c r="O156" s="109" t="s">
        <v>779</v>
      </c>
      <c r="P156" s="109" t="s">
        <v>779</v>
      </c>
    </row>
    <row r="157" spans="1:16" ht="14.25" hidden="1" customHeight="1" x14ac:dyDescent="0.25">
      <c r="A157" s="125" t="str">
        <f>'Proprietà Modello'!E153</f>
        <v>Impianto</v>
      </c>
      <c r="B157" s="113" t="str">
        <f ca="1">Supporto!F55</f>
        <v>IfcCovering</v>
      </c>
      <c r="C157" s="148" t="str">
        <f ca="1">Supporto!H55</f>
        <v>ElementoDocumenti</v>
      </c>
      <c r="D157" s="148" t="str">
        <f ca="1">Supporto!K55</f>
        <v>Website</v>
      </c>
      <c r="E157" s="162"/>
      <c r="F157" s="162"/>
      <c r="G157" s="162"/>
      <c r="H157" s="110"/>
      <c r="I157" s="109"/>
      <c r="J157" s="109"/>
      <c r="K157" s="109"/>
      <c r="L157" s="109"/>
      <c r="M157" s="109"/>
      <c r="N157" s="109" t="s">
        <v>779</v>
      </c>
      <c r="O157" s="109" t="s">
        <v>779</v>
      </c>
      <c r="P157" s="109" t="s">
        <v>779</v>
      </c>
    </row>
    <row r="158" spans="1:16" ht="15" hidden="1" customHeight="1" x14ac:dyDescent="0.25">
      <c r="A158" s="125" t="str">
        <f>'Proprietà Modello'!E154</f>
        <v>Impianto</v>
      </c>
      <c r="B158" s="113" t="str">
        <f ca="1">Supporto!F56</f>
        <v>IfcCovering</v>
      </c>
      <c r="C158" s="148" t="str">
        <f ca="1">Supporto!H56</f>
        <v>ElementoDocumenti</v>
      </c>
      <c r="D158" s="148" t="str">
        <f ca="1">Supporto!K56</f>
        <v>CertProd</v>
      </c>
      <c r="E158" s="162"/>
      <c r="F158" s="162"/>
      <c r="G158" s="162"/>
      <c r="H158" s="110"/>
      <c r="I158" s="109"/>
      <c r="J158" s="109"/>
      <c r="K158" s="109"/>
      <c r="L158" s="109"/>
      <c r="M158" s="109"/>
      <c r="N158" s="109" t="s">
        <v>779</v>
      </c>
      <c r="O158" s="109" t="s">
        <v>779</v>
      </c>
      <c r="P158" s="109" t="s">
        <v>779</v>
      </c>
    </row>
    <row r="159" spans="1:16" ht="15" hidden="1" customHeight="1" x14ac:dyDescent="0.25">
      <c r="A159" s="125" t="str">
        <f>'Proprietà Modello'!E155</f>
        <v>Impianto</v>
      </c>
      <c r="B159" s="113" t="str">
        <f ca="1">Supporto!F57</f>
        <v>IfcCovering</v>
      </c>
      <c r="C159" s="148" t="str">
        <f ca="1">Supporto!H57</f>
        <v>ElementoDocumenti</v>
      </c>
      <c r="D159" s="148" t="str">
        <f ca="1">Supporto!K57</f>
        <v>SchedaMontaggio</v>
      </c>
      <c r="E159" s="162"/>
      <c r="F159" s="162"/>
      <c r="G159" s="162"/>
      <c r="H159" s="110"/>
      <c r="I159" s="109"/>
      <c r="J159" s="109"/>
      <c r="K159" s="109"/>
      <c r="L159" s="109"/>
      <c r="M159" s="109"/>
      <c r="N159" s="109"/>
      <c r="O159" s="109" t="s">
        <v>779</v>
      </c>
      <c r="P159" s="109" t="s">
        <v>779</v>
      </c>
    </row>
    <row r="160" spans="1:16" ht="15" hidden="1" customHeight="1" x14ac:dyDescent="0.25">
      <c r="A160" s="125" t="str">
        <f>'Proprietà Modello'!E156</f>
        <v>Impianto</v>
      </c>
      <c r="B160" s="113" t="str">
        <f ca="1">Supporto!F58</f>
        <v>IfcCovering</v>
      </c>
      <c r="C160" s="148" t="str">
        <f ca="1">Supporto!H58</f>
        <v>ElementoDocumenti</v>
      </c>
      <c r="D160" s="148" t="str">
        <f ca="1">Supporto!K58</f>
        <v>Installazione</v>
      </c>
      <c r="E160" s="162"/>
      <c r="F160" s="162"/>
      <c r="G160" s="162"/>
      <c r="H160" s="110"/>
      <c r="I160" s="109"/>
      <c r="J160" s="109"/>
      <c r="K160" s="109"/>
      <c r="L160" s="109"/>
      <c r="M160" s="109"/>
      <c r="N160" s="109"/>
      <c r="O160" s="109" t="s">
        <v>779</v>
      </c>
      <c r="P160" s="109" t="s">
        <v>779</v>
      </c>
    </row>
    <row r="161" spans="1:16" ht="15" hidden="1" customHeight="1" x14ac:dyDescent="0.25">
      <c r="A161" s="125" t="str">
        <f>'Proprietà Modello'!E158</f>
        <v>Impianto</v>
      </c>
      <c r="B161" s="113" t="str">
        <f ca="1">Supporto!F59</f>
        <v>IfcCovering</v>
      </c>
      <c r="C161" s="148" t="str">
        <f ca="1">Supporto!H59</f>
        <v>ElementoDocumenti</v>
      </c>
      <c r="D161" s="148" t="str">
        <f ca="1">Supporto!K59</f>
        <v>Collaudo</v>
      </c>
      <c r="E161" s="162"/>
      <c r="F161" s="162"/>
      <c r="G161" s="162"/>
      <c r="H161" s="110"/>
      <c r="I161" s="109"/>
      <c r="J161" s="109"/>
      <c r="K161" s="109"/>
      <c r="L161" s="109"/>
      <c r="M161" s="109"/>
      <c r="N161" s="109"/>
      <c r="O161" s="109" t="s">
        <v>779</v>
      </c>
      <c r="P161" s="109" t="s">
        <v>779</v>
      </c>
    </row>
    <row r="162" spans="1:16" ht="15" hidden="1" customHeight="1" x14ac:dyDescent="0.25">
      <c r="A162" s="125" t="str">
        <f>'Proprietà Modello'!E159</f>
        <v>Impianto</v>
      </c>
      <c r="B162" s="115" t="str">
        <f ca="1">Supporto!F60</f>
        <v>IfcCovering</v>
      </c>
      <c r="C162" s="149" t="str">
        <f ca="1">Supporto!H60</f>
        <v>ElementoDocumenti</v>
      </c>
      <c r="D162" s="149" t="str">
        <f ca="1">Supporto!K60</f>
        <v>Conformità</v>
      </c>
      <c r="E162" s="163"/>
      <c r="F162" s="163"/>
      <c r="G162" s="163"/>
      <c r="H162" s="117"/>
      <c r="I162" s="116"/>
      <c r="J162" s="116"/>
      <c r="K162" s="116"/>
      <c r="L162" s="116"/>
      <c r="M162" s="116"/>
      <c r="N162" s="116"/>
      <c r="O162" s="116" t="s">
        <v>779</v>
      </c>
      <c r="P162" s="116" t="s">
        <v>779</v>
      </c>
    </row>
    <row r="163" spans="1:16" ht="15" customHeight="1" x14ac:dyDescent="0.25">
      <c r="A163" s="125" t="str">
        <f>'Proprietà Modello'!E160</f>
        <v>Impianto</v>
      </c>
      <c r="B163" s="113" t="str">
        <f ca="1">Supporto!F61</f>
        <v>IfcSlab</v>
      </c>
      <c r="C163" s="148" t="str">
        <f ca="1">Supporto!H61</f>
        <v>ElementoDatiAnagrafici</v>
      </c>
      <c r="D163" s="148" t="str">
        <f ca="1">Supporto!K61</f>
        <v>Descrizione</v>
      </c>
      <c r="E163" s="162"/>
      <c r="F163" s="162"/>
      <c r="G163" s="162"/>
      <c r="H163" s="110"/>
      <c r="I163" s="109"/>
      <c r="J163" s="109"/>
      <c r="K163" s="109"/>
      <c r="L163" s="109" t="s">
        <v>779</v>
      </c>
      <c r="M163" s="109" t="s">
        <v>779</v>
      </c>
      <c r="N163" s="109" t="s">
        <v>779</v>
      </c>
      <c r="O163" s="109" t="s">
        <v>779</v>
      </c>
      <c r="P163" s="109" t="s">
        <v>779</v>
      </c>
    </row>
    <row r="164" spans="1:16" ht="15" hidden="1" customHeight="1" x14ac:dyDescent="0.25">
      <c r="A164" s="125" t="str">
        <f>'Proprietà Modello'!E161</f>
        <v>Impianto</v>
      </c>
      <c r="B164" s="113" t="str">
        <f ca="1">Supporto!F62</f>
        <v>IfcSlab</v>
      </c>
      <c r="C164" s="148" t="str">
        <f ca="1">Supporto!H62</f>
        <v>ElementoDatiAnagrafici</v>
      </c>
      <c r="D164" s="148" t="str">
        <f ca="1">Supporto!K62</f>
        <v>Produttore</v>
      </c>
      <c r="E164" s="162"/>
      <c r="F164" s="162"/>
      <c r="G164" s="162"/>
      <c r="H164" s="110"/>
      <c r="I164" s="109"/>
      <c r="J164" s="109"/>
      <c r="K164" s="109"/>
      <c r="L164" s="109"/>
      <c r="M164" s="109"/>
      <c r="N164" s="109" t="s">
        <v>779</v>
      </c>
      <c r="O164" s="109" t="s">
        <v>779</v>
      </c>
      <c r="P164" s="109" t="s">
        <v>779</v>
      </c>
    </row>
    <row r="165" spans="1:16" ht="15" customHeight="1" x14ac:dyDescent="0.25">
      <c r="A165" s="125" t="e">
        <f>'Proprietà Modello'!#REF!</f>
        <v>#REF!</v>
      </c>
      <c r="B165" s="113" t="str">
        <f ca="1">Supporto!F63</f>
        <v>IfcSlab</v>
      </c>
      <c r="C165" s="148" t="str">
        <f ca="1">Supporto!H63</f>
        <v>ElementoDatiQualitativi</v>
      </c>
      <c r="D165" s="148" t="str">
        <f ca="1">Supporto!K63</f>
        <v>IndicePrestazioneAcustica</v>
      </c>
      <c r="E165" s="162"/>
      <c r="F165" s="162"/>
      <c r="G165" s="162"/>
      <c r="H165" s="110"/>
      <c r="I165" s="109"/>
      <c r="J165" s="109"/>
      <c r="K165" s="109" t="s">
        <v>779</v>
      </c>
      <c r="L165" s="109"/>
      <c r="M165" s="109" t="s">
        <v>779</v>
      </c>
      <c r="N165" s="109" t="s">
        <v>779</v>
      </c>
      <c r="O165" s="109" t="s">
        <v>779</v>
      </c>
      <c r="P165" s="109" t="s">
        <v>779</v>
      </c>
    </row>
    <row r="166" spans="1:16" ht="15" customHeight="1" x14ac:dyDescent="0.25">
      <c r="A166" s="125" t="str">
        <f>'Proprietà Modello'!E162</f>
        <v>Impianto</v>
      </c>
      <c r="B166" s="113" t="str">
        <f ca="1">Supporto!F64</f>
        <v>IfcSlab</v>
      </c>
      <c r="C166" s="148" t="str">
        <f ca="1">Supporto!H64</f>
        <v>ElementoDatiQualitativi</v>
      </c>
      <c r="D166" s="148" t="str">
        <f ca="1">Supporto!K64</f>
        <v>Portante</v>
      </c>
      <c r="E166" s="162"/>
      <c r="F166" s="162"/>
      <c r="G166" s="162"/>
      <c r="H166" s="110"/>
      <c r="I166" s="109"/>
      <c r="J166" s="109" t="s">
        <v>779</v>
      </c>
      <c r="K166" s="514"/>
      <c r="L166" s="109" t="s">
        <v>779</v>
      </c>
      <c r="M166" s="109" t="s">
        <v>779</v>
      </c>
      <c r="N166" s="109" t="s">
        <v>779</v>
      </c>
      <c r="O166" s="109" t="s">
        <v>779</v>
      </c>
      <c r="P166" s="109" t="s">
        <v>779</v>
      </c>
    </row>
    <row r="167" spans="1:16" ht="15" customHeight="1" x14ac:dyDescent="0.25">
      <c r="A167" s="125" t="str">
        <f>'Proprietà Modello'!E163</f>
        <v>Impianto</v>
      </c>
      <c r="B167" s="113" t="str">
        <f ca="1">Supporto!F65</f>
        <v>IfcSlab</v>
      </c>
      <c r="C167" s="148" t="str">
        <f ca="1">Supporto!H65</f>
        <v>ElementoDatiQualitativi</v>
      </c>
      <c r="D167" s="148" t="str">
        <f ca="1">Supporto!K65</f>
        <v>Esterno</v>
      </c>
      <c r="E167" s="162"/>
      <c r="F167" s="162"/>
      <c r="G167" s="162"/>
      <c r="H167" s="110"/>
      <c r="I167" s="109"/>
      <c r="J167" s="109" t="s">
        <v>779</v>
      </c>
      <c r="K167" s="109"/>
      <c r="L167" s="109" t="s">
        <v>779</v>
      </c>
      <c r="M167" s="109" t="s">
        <v>779</v>
      </c>
      <c r="N167" s="109" t="s">
        <v>779</v>
      </c>
      <c r="O167" s="109" t="s">
        <v>779</v>
      </c>
      <c r="P167" s="109" t="s">
        <v>779</v>
      </c>
    </row>
    <row r="168" spans="1:16" ht="15" customHeight="1" x14ac:dyDescent="0.25">
      <c r="A168" s="125" t="str">
        <f>'Proprietà Modello'!E164</f>
        <v>Impianto</v>
      </c>
      <c r="B168" s="113" t="str">
        <f ca="1">Supporto!F66</f>
        <v>IfcSlab</v>
      </c>
      <c r="C168" s="148" t="str">
        <f ca="1">Supporto!H66</f>
        <v>ElementoDatiQualitativi</v>
      </c>
      <c r="D168" s="148" t="str">
        <f ca="1">Supporto!K66</f>
        <v>Tipologia costruttiva</v>
      </c>
      <c r="E168" s="162"/>
      <c r="F168" s="162"/>
      <c r="G168" s="162"/>
      <c r="H168" s="110"/>
      <c r="I168" s="109" t="s">
        <v>779</v>
      </c>
      <c r="J168" s="109"/>
      <c r="K168" s="109"/>
      <c r="L168" s="109" t="s">
        <v>779</v>
      </c>
      <c r="M168" s="109" t="s">
        <v>779</v>
      </c>
      <c r="N168" s="109" t="s">
        <v>779</v>
      </c>
      <c r="O168" s="109" t="s">
        <v>779</v>
      </c>
      <c r="P168" s="109" t="s">
        <v>779</v>
      </c>
    </row>
    <row r="169" spans="1:16" ht="15" hidden="1" customHeight="1" x14ac:dyDescent="0.25">
      <c r="A169" s="125" t="str">
        <f>'Proprietà Modello'!E165</f>
        <v>Impianto</v>
      </c>
      <c r="B169" s="113" t="str">
        <f ca="1">Supporto!F67</f>
        <v>IfcSlab</v>
      </c>
      <c r="C169" s="148" t="str">
        <f ca="1">Supporto!H67</f>
        <v>ElementoDatiQualitativi</v>
      </c>
      <c r="D169" s="148" t="str">
        <f ca="1">Supporto!K67</f>
        <v>Criticità Riscontrata</v>
      </c>
      <c r="E169" s="162"/>
      <c r="F169" s="162"/>
      <c r="G169" s="162"/>
      <c r="H169" s="110"/>
      <c r="I169" s="109"/>
      <c r="J169" s="109"/>
      <c r="K169" s="109" t="s">
        <v>779</v>
      </c>
      <c r="L169" s="109"/>
      <c r="M169" s="109"/>
      <c r="N169" s="109"/>
      <c r="O169" s="109" t="s">
        <v>779</v>
      </c>
      <c r="P169" s="109" t="s">
        <v>779</v>
      </c>
    </row>
    <row r="170" spans="1:16" ht="15" hidden="1" customHeight="1" x14ac:dyDescent="0.25">
      <c r="A170" s="125" t="str">
        <f>'Proprietà Modello'!E166</f>
        <v>Impianto</v>
      </c>
      <c r="B170" s="113" t="str">
        <f ca="1">Supporto!F68</f>
        <v>IfcSlab</v>
      </c>
      <c r="C170" s="148" t="str">
        <f ca="1">Supporto!H68</f>
        <v>ElementoDatiAntincendio</v>
      </c>
      <c r="D170" s="148" t="str">
        <f ca="1">Supporto!K68</f>
        <v>Combustibile</v>
      </c>
      <c r="E170" s="162"/>
      <c r="F170" s="162"/>
      <c r="G170" s="162"/>
      <c r="H170" s="110"/>
      <c r="I170" s="109"/>
      <c r="J170" s="109"/>
      <c r="K170" s="109" t="s">
        <v>779</v>
      </c>
      <c r="L170" s="109"/>
      <c r="M170" s="109"/>
      <c r="N170" s="109" t="s">
        <v>779</v>
      </c>
      <c r="O170" s="109" t="s">
        <v>779</v>
      </c>
      <c r="P170" s="109" t="s">
        <v>779</v>
      </c>
    </row>
    <row r="171" spans="1:16" ht="15" hidden="1" customHeight="1" x14ac:dyDescent="0.25">
      <c r="A171" s="125" t="str">
        <f>'Proprietà Modello'!E167</f>
        <v>Impianto</v>
      </c>
      <c r="B171" s="113" t="str">
        <f ca="1">Supporto!F69</f>
        <v>IfcSlab</v>
      </c>
      <c r="C171" s="148" t="str">
        <f ca="1">Supporto!H69</f>
        <v>ElementoDatiAntincendio</v>
      </c>
      <c r="D171" s="148" t="str">
        <f ca="1">Supporto!K69</f>
        <v>ClassePropagazioneFiamma</v>
      </c>
      <c r="E171" s="162"/>
      <c r="F171" s="162"/>
      <c r="G171" s="162"/>
      <c r="H171" s="110"/>
      <c r="I171" s="109"/>
      <c r="J171" s="109"/>
      <c r="K171" s="109" t="s">
        <v>779</v>
      </c>
      <c r="L171" s="109"/>
      <c r="M171" s="109"/>
      <c r="N171" s="109" t="s">
        <v>779</v>
      </c>
      <c r="O171" s="109" t="s">
        <v>779</v>
      </c>
      <c r="P171" s="109" t="s">
        <v>779</v>
      </c>
    </row>
    <row r="172" spans="1:16" ht="15" customHeight="1" x14ac:dyDescent="0.25">
      <c r="A172" s="125" t="str">
        <f>'Proprietà Modello'!E168</f>
        <v>Impianto</v>
      </c>
      <c r="B172" s="113" t="str">
        <f ca="1">Supporto!F70</f>
        <v>IfcSlab</v>
      </c>
      <c r="C172" s="148" t="str">
        <f ca="1">Supporto!H70</f>
        <v>ElementoDatiAntincendio</v>
      </c>
      <c r="D172" s="148" t="str">
        <f ca="1">Supporto!K70</f>
        <v>REI</v>
      </c>
      <c r="E172" s="162"/>
      <c r="F172" s="162"/>
      <c r="G172" s="162"/>
      <c r="H172" s="110"/>
      <c r="I172" s="109"/>
      <c r="J172" s="109"/>
      <c r="K172" s="109" t="s">
        <v>779</v>
      </c>
      <c r="L172" s="109" t="s">
        <v>779</v>
      </c>
      <c r="M172" s="109" t="s">
        <v>779</v>
      </c>
      <c r="N172" s="109" t="s">
        <v>779</v>
      </c>
      <c r="O172" s="109" t="s">
        <v>779</v>
      </c>
      <c r="P172" s="109" t="s">
        <v>779</v>
      </c>
    </row>
    <row r="173" spans="1:16" ht="15" customHeight="1" x14ac:dyDescent="0.25">
      <c r="A173" s="125" t="str">
        <f>'Proprietà Modello'!E169</f>
        <v>Concetto ADM</v>
      </c>
      <c r="B173" s="113" t="str">
        <f ca="1">Supporto!F71</f>
        <v>IfcSlab</v>
      </c>
      <c r="C173" s="148" t="str">
        <f ca="1">Supporto!H71</f>
        <v>ElementoDatiEnergetici</v>
      </c>
      <c r="D173" s="148" t="str">
        <f ca="1">Supporto!K71</f>
        <v>TrasmittanzaTermica</v>
      </c>
      <c r="E173" s="162"/>
      <c r="F173" s="162"/>
      <c r="G173" s="162"/>
      <c r="H173" s="110"/>
      <c r="I173" s="109"/>
      <c r="J173" s="109"/>
      <c r="K173" s="109" t="s">
        <v>779</v>
      </c>
      <c r="L173" s="109" t="s">
        <v>779</v>
      </c>
      <c r="M173" s="109" t="s">
        <v>779</v>
      </c>
      <c r="N173" s="109" t="s">
        <v>779</v>
      </c>
      <c r="O173" s="109" t="s">
        <v>779</v>
      </c>
      <c r="P173" s="109" t="s">
        <v>779</v>
      </c>
    </row>
    <row r="174" spans="1:16" ht="15" customHeight="1" x14ac:dyDescent="0.25">
      <c r="A174" s="125" t="str">
        <f>'Proprietà Modello'!E149</f>
        <v>Impianto</v>
      </c>
      <c r="B174" s="113" t="str">
        <f ca="1">Supporto!F72</f>
        <v>IfcSlab</v>
      </c>
      <c r="C174" s="148" t="str">
        <f ca="1">Supporto!H72</f>
        <v>ElementoDatiEnergetici</v>
      </c>
      <c r="D174" s="148" t="str">
        <f ca="1">Supporto!K72</f>
        <v>ResistenzaTermica</v>
      </c>
      <c r="E174" s="162"/>
      <c r="F174" s="162"/>
      <c r="G174" s="162"/>
      <c r="H174" s="110"/>
      <c r="I174" s="109"/>
      <c r="J174" s="109"/>
      <c r="K174" s="109" t="s">
        <v>779</v>
      </c>
      <c r="L174" s="109" t="s">
        <v>779</v>
      </c>
      <c r="M174" s="109" t="s">
        <v>779</v>
      </c>
      <c r="N174" s="109" t="s">
        <v>779</v>
      </c>
      <c r="O174" s="109" t="s">
        <v>779</v>
      </c>
      <c r="P174" s="109" t="s">
        <v>779</v>
      </c>
    </row>
    <row r="175" spans="1:16" x14ac:dyDescent="0.25">
      <c r="A175" s="511"/>
      <c r="B175" s="113" t="str">
        <f ca="1">Supporto!F73</f>
        <v>IfcSlab</v>
      </c>
      <c r="C175" s="148" t="str">
        <f ca="1">Supporto!H73</f>
        <v>ElementoCodifica</v>
      </c>
      <c r="D175" s="148" t="str">
        <f ca="1">Supporto!K73</f>
        <v>ClasseElementoTecnico</v>
      </c>
      <c r="E175" s="162"/>
      <c r="F175" s="162"/>
      <c r="G175" s="162"/>
      <c r="H175" s="110"/>
      <c r="I175" s="109"/>
      <c r="J175" s="109" t="s">
        <v>779</v>
      </c>
      <c r="K175" s="109"/>
      <c r="L175" s="109" t="s">
        <v>779</v>
      </c>
      <c r="M175" s="109" t="s">
        <v>779</v>
      </c>
      <c r="N175" s="109" t="s">
        <v>779</v>
      </c>
      <c r="O175" s="109" t="s">
        <v>779</v>
      </c>
      <c r="P175" s="109" t="s">
        <v>779</v>
      </c>
    </row>
    <row r="176" spans="1:16" x14ac:dyDescent="0.25">
      <c r="A176" s="511"/>
      <c r="B176" s="113" t="str">
        <f ca="1">Supporto!F74</f>
        <v>IfcSlab</v>
      </c>
      <c r="C176" s="148" t="str">
        <f ca="1">Supporto!H74</f>
        <v>ElementoFase</v>
      </c>
      <c r="D176" s="148" t="str">
        <f ca="1">Supporto!K74</f>
        <v>Stato</v>
      </c>
      <c r="E176" s="162"/>
      <c r="F176" s="162"/>
      <c r="G176" s="162"/>
      <c r="H176" s="110"/>
      <c r="I176" s="109"/>
      <c r="J176" s="109" t="s">
        <v>779</v>
      </c>
      <c r="K176" s="109"/>
      <c r="L176" s="109" t="s">
        <v>779</v>
      </c>
      <c r="M176" s="109" t="s">
        <v>779</v>
      </c>
      <c r="N176" s="109" t="s">
        <v>779</v>
      </c>
      <c r="O176" s="109" t="s">
        <v>779</v>
      </c>
      <c r="P176" s="109" t="s">
        <v>779</v>
      </c>
    </row>
    <row r="177" spans="1:16" hidden="1" x14ac:dyDescent="0.25">
      <c r="A177" s="511"/>
      <c r="B177" s="113" t="str">
        <f ca="1">Supporto!F75</f>
        <v>IfcSlab</v>
      </c>
      <c r="C177" s="148" t="str">
        <f ca="1">Supporto!H75</f>
        <v>ElementoDocumenti</v>
      </c>
      <c r="D177" s="148" t="str">
        <f ca="1">Supporto!K75</f>
        <v>Collaudo</v>
      </c>
      <c r="E177" s="162"/>
      <c r="F177" s="162"/>
      <c r="G177" s="162"/>
      <c r="H177" s="110"/>
      <c r="I177" s="109" t="s">
        <v>779</v>
      </c>
      <c r="J177" s="109"/>
      <c r="K177" s="514"/>
      <c r="L177" s="109"/>
      <c r="M177" s="109"/>
      <c r="N177" s="109"/>
      <c r="O177" s="109" t="s">
        <v>779</v>
      </c>
      <c r="P177" s="109" t="s">
        <v>779</v>
      </c>
    </row>
    <row r="178" spans="1:16" hidden="1" x14ac:dyDescent="0.25">
      <c r="A178" s="511"/>
      <c r="B178" s="115" t="str">
        <f ca="1">Supporto!F76</f>
        <v>IfcSlab</v>
      </c>
      <c r="C178" s="149" t="str">
        <f ca="1">Supporto!H76</f>
        <v>ElementoDocumenti</v>
      </c>
      <c r="D178" s="149" t="str">
        <f ca="1">Supporto!K76</f>
        <v>Conformità</v>
      </c>
      <c r="E178" s="163"/>
      <c r="F178" s="163"/>
      <c r="G178" s="163"/>
      <c r="H178" s="117"/>
      <c r="I178" s="116" t="s">
        <v>779</v>
      </c>
      <c r="J178" s="116"/>
      <c r="K178" s="513"/>
      <c r="L178" s="116"/>
      <c r="M178" s="116"/>
      <c r="N178" s="116"/>
      <c r="O178" s="116" t="s">
        <v>779</v>
      </c>
      <c r="P178" s="116" t="s">
        <v>779</v>
      </c>
    </row>
    <row r="179" spans="1:16" hidden="1" x14ac:dyDescent="0.25">
      <c r="A179" s="511"/>
      <c r="B179" s="113" t="str">
        <f ca="1">Supporto!F77</f>
        <v>IfcCurtainWall</v>
      </c>
      <c r="C179" s="148" t="str">
        <f ca="1">Supporto!H77</f>
        <v>ElementoDatiAnagrafici</v>
      </c>
      <c r="D179" s="148" t="str">
        <f ca="1">Supporto!K77</f>
        <v>Numero_di_serie</v>
      </c>
      <c r="E179" s="162"/>
      <c r="F179" s="162"/>
      <c r="G179" s="162"/>
      <c r="H179" s="110"/>
      <c r="I179" s="109"/>
      <c r="J179" s="109"/>
      <c r="K179" s="109"/>
      <c r="L179" s="109"/>
      <c r="M179" s="109"/>
      <c r="N179" s="109"/>
      <c r="O179" s="109" t="s">
        <v>779</v>
      </c>
      <c r="P179" s="109" t="s">
        <v>779</v>
      </c>
    </row>
    <row r="180" spans="1:16" hidden="1" x14ac:dyDescent="0.25">
      <c r="A180" s="511"/>
      <c r="B180" s="113" t="str">
        <f ca="1">Supporto!F78</f>
        <v>IfcCurtainWall</v>
      </c>
      <c r="C180" s="148" t="str">
        <f ca="1">Supporto!H78</f>
        <v>ElementoDatiAnagrafici</v>
      </c>
      <c r="D180" s="148" t="str">
        <f ca="1">Supporto!K78</f>
        <v>Fornitore</v>
      </c>
      <c r="E180" s="125"/>
      <c r="F180" s="125"/>
      <c r="G180" s="162"/>
      <c r="H180" s="110"/>
      <c r="I180" s="109"/>
      <c r="J180" s="109"/>
      <c r="K180" s="109"/>
      <c r="L180" s="109"/>
      <c r="M180" s="109"/>
      <c r="N180" s="109"/>
      <c r="O180" s="109" t="s">
        <v>779</v>
      </c>
      <c r="P180" s="109" t="s">
        <v>779</v>
      </c>
    </row>
    <row r="181" spans="1:16" hidden="1" x14ac:dyDescent="0.25">
      <c r="A181" s="511"/>
      <c r="B181" s="113" t="str">
        <f ca="1">Supporto!F79</f>
        <v>IfcCurtainWall</v>
      </c>
      <c r="C181" s="148" t="str">
        <f ca="1">Supporto!H79</f>
        <v>ElementoDatiAnagrafici</v>
      </c>
      <c r="D181" s="148" t="str">
        <f ca="1">Supporto!K79</f>
        <v>Installatore</v>
      </c>
      <c r="E181" s="125"/>
      <c r="F181" s="125"/>
      <c r="G181" s="162"/>
      <c r="H181" s="110"/>
      <c r="I181" s="109"/>
      <c r="J181" s="109"/>
      <c r="K181" s="109"/>
      <c r="L181" s="109"/>
      <c r="M181" s="109"/>
      <c r="N181" s="109"/>
      <c r="O181" s="109" t="s">
        <v>779</v>
      </c>
      <c r="P181" s="109" t="s">
        <v>779</v>
      </c>
    </row>
    <row r="182" spans="1:16" x14ac:dyDescent="0.25">
      <c r="A182" s="511"/>
      <c r="B182" s="113" t="str">
        <f ca="1">Supporto!F80</f>
        <v>IfcCurtainWall</v>
      </c>
      <c r="C182" s="148" t="str">
        <f ca="1">Supporto!H80</f>
        <v>ElementoDatiAnagrafici</v>
      </c>
      <c r="D182" s="148" t="str">
        <f ca="1">Supporto!K80</f>
        <v>Descrizione</v>
      </c>
      <c r="E182" s="125"/>
      <c r="F182" s="125"/>
      <c r="G182" s="162"/>
      <c r="H182" s="110"/>
      <c r="I182" s="109"/>
      <c r="J182" s="109" t="s">
        <v>779</v>
      </c>
      <c r="K182" s="109"/>
      <c r="L182" s="109" t="s">
        <v>779</v>
      </c>
      <c r="M182" s="109" t="s">
        <v>779</v>
      </c>
      <c r="N182" s="109" t="s">
        <v>779</v>
      </c>
      <c r="O182" s="109" t="s">
        <v>779</v>
      </c>
      <c r="P182" s="109" t="s">
        <v>779</v>
      </c>
    </row>
    <row r="183" spans="1:16" hidden="1" x14ac:dyDescent="0.25">
      <c r="A183" s="511"/>
      <c r="B183" s="113" t="str">
        <f ca="1">Supporto!F81</f>
        <v>IfcCurtainWall</v>
      </c>
      <c r="C183" s="148" t="str">
        <f ca="1">Supporto!H81</f>
        <v>ElementoDatiAnagrafici</v>
      </c>
      <c r="D183" s="148" t="str">
        <f ca="1">Supporto!K81</f>
        <v>Modello</v>
      </c>
      <c r="E183" s="125"/>
      <c r="F183" s="125"/>
      <c r="G183" s="162"/>
      <c r="H183" s="110"/>
      <c r="I183" s="109"/>
      <c r="J183" s="109"/>
      <c r="K183" s="109"/>
      <c r="L183" s="109"/>
      <c r="M183" s="109"/>
      <c r="N183" s="109" t="s">
        <v>779</v>
      </c>
      <c r="O183" s="109" t="s">
        <v>779</v>
      </c>
      <c r="P183" s="109" t="s">
        <v>779</v>
      </c>
    </row>
    <row r="184" spans="1:16" hidden="1" x14ac:dyDescent="0.25">
      <c r="A184" s="511"/>
      <c r="B184" s="113" t="str">
        <f ca="1">Supporto!F82</f>
        <v>IfcCurtainWall</v>
      </c>
      <c r="C184" s="148" t="str">
        <f ca="1">Supporto!H82</f>
        <v>ElementoDatiAnagrafici</v>
      </c>
      <c r="D184" s="148" t="str">
        <f ca="1">Supporto!K82</f>
        <v>Produttore</v>
      </c>
      <c r="E184" s="125"/>
      <c r="F184" s="125"/>
      <c r="G184" s="162"/>
      <c r="H184" s="110"/>
      <c r="I184" s="109"/>
      <c r="J184" s="109"/>
      <c r="K184" s="109"/>
      <c r="L184" s="109"/>
      <c r="M184" s="109"/>
      <c r="N184" s="109" t="s">
        <v>779</v>
      </c>
      <c r="O184" s="109" t="s">
        <v>779</v>
      </c>
      <c r="P184" s="109" t="s">
        <v>779</v>
      </c>
    </row>
    <row r="185" spans="1:16" hidden="1" x14ac:dyDescent="0.25">
      <c r="A185" s="511"/>
      <c r="B185" s="113" t="str">
        <f ca="1">Supporto!F83</f>
        <v>IfcCurtainWall</v>
      </c>
      <c r="C185" s="148" t="str">
        <f ca="1">Supporto!H83</f>
        <v>ElementoDatiQualitativi</v>
      </c>
      <c r="D185" s="148" t="str">
        <f ca="1">Supporto!K83</f>
        <v>IndicePrestazioneAcustica</v>
      </c>
      <c r="E185" s="125"/>
      <c r="F185" s="125"/>
      <c r="G185" s="162"/>
      <c r="H185" s="110"/>
      <c r="I185" s="109"/>
      <c r="J185" s="109"/>
      <c r="K185" s="109" t="s">
        <v>779</v>
      </c>
      <c r="L185" s="109"/>
      <c r="M185" s="109"/>
      <c r="N185" s="109" t="s">
        <v>779</v>
      </c>
      <c r="O185" s="109" t="s">
        <v>779</v>
      </c>
      <c r="P185" s="109" t="s">
        <v>779</v>
      </c>
    </row>
    <row r="186" spans="1:16" x14ac:dyDescent="0.25">
      <c r="A186" s="511"/>
      <c r="B186" s="113" t="str">
        <f ca="1">Supporto!F84</f>
        <v>IfcCurtainWall</v>
      </c>
      <c r="C186" s="148" t="str">
        <f ca="1">Supporto!H84</f>
        <v>ElementoDatiQualitativi</v>
      </c>
      <c r="D186" s="148" t="str">
        <f ca="1">Supporto!K84</f>
        <v>Esterno</v>
      </c>
      <c r="E186" s="125"/>
      <c r="F186" s="125"/>
      <c r="G186" s="162"/>
      <c r="H186" s="110"/>
      <c r="I186" s="109"/>
      <c r="J186" s="109" t="s">
        <v>779</v>
      </c>
      <c r="K186" s="109"/>
      <c r="L186" s="109" t="s">
        <v>779</v>
      </c>
      <c r="M186" s="109" t="s">
        <v>779</v>
      </c>
      <c r="N186" s="109" t="s">
        <v>779</v>
      </c>
      <c r="O186" s="109" t="s">
        <v>779</v>
      </c>
      <c r="P186" s="109" t="s">
        <v>779</v>
      </c>
    </row>
    <row r="187" spans="1:16" x14ac:dyDescent="0.25">
      <c r="A187" s="511"/>
      <c r="B187" s="113" t="str">
        <f ca="1">Supporto!F85</f>
        <v>IfcCurtainWall</v>
      </c>
      <c r="C187" s="148" t="str">
        <f ca="1">Supporto!H85</f>
        <v>ElementoDatiQualitativi</v>
      </c>
      <c r="D187" s="148" t="str">
        <f ca="1">Supporto!K85</f>
        <v>Tipologia costruttiva</v>
      </c>
      <c r="E187" s="125"/>
      <c r="F187" s="125"/>
      <c r="G187" s="162"/>
      <c r="H187" s="110"/>
      <c r="I187" s="109" t="s">
        <v>779</v>
      </c>
      <c r="J187" s="109"/>
      <c r="K187" s="109"/>
      <c r="L187" s="109" t="s">
        <v>779</v>
      </c>
      <c r="M187" s="109" t="s">
        <v>779</v>
      </c>
      <c r="N187" s="109" t="s">
        <v>779</v>
      </c>
      <c r="O187" s="109" t="s">
        <v>779</v>
      </c>
      <c r="P187" s="109" t="s">
        <v>779</v>
      </c>
    </row>
    <row r="188" spans="1:16" hidden="1" x14ac:dyDescent="0.25">
      <c r="A188" s="511"/>
      <c r="B188" s="113" t="str">
        <f ca="1">Supporto!F86</f>
        <v>IfcCurtainWall</v>
      </c>
      <c r="C188" s="148" t="str">
        <f ca="1">Supporto!H86</f>
        <v>ElementoDatiQualitativi</v>
      </c>
      <c r="D188" s="148" t="str">
        <f ca="1">Supporto!K86</f>
        <v>Criticità Riscontrata</v>
      </c>
      <c r="E188" s="125"/>
      <c r="F188" s="125"/>
      <c r="G188" s="162"/>
      <c r="H188" s="110"/>
      <c r="I188" s="109"/>
      <c r="J188" s="109"/>
      <c r="K188" s="109" t="s">
        <v>779</v>
      </c>
      <c r="L188" s="109"/>
      <c r="M188" s="109"/>
      <c r="N188" s="109"/>
      <c r="O188" s="109" t="s">
        <v>779</v>
      </c>
      <c r="P188" s="109" t="s">
        <v>779</v>
      </c>
    </row>
    <row r="189" spans="1:16" hidden="1" x14ac:dyDescent="0.25">
      <c r="A189" s="511"/>
      <c r="B189" s="113" t="str">
        <f ca="1">Supporto!F87</f>
        <v>IfcCurtainWall</v>
      </c>
      <c r="C189" s="148" t="str">
        <f ca="1">Supporto!H87</f>
        <v>ElementoDatiAntincendio</v>
      </c>
      <c r="D189" s="148" t="str">
        <f ca="1">Supporto!K87</f>
        <v>Combustibile</v>
      </c>
      <c r="E189" s="125"/>
      <c r="F189" s="125"/>
      <c r="G189" s="162"/>
      <c r="H189" s="110"/>
      <c r="I189" s="109"/>
      <c r="J189" s="109"/>
      <c r="K189" s="109" t="s">
        <v>779</v>
      </c>
      <c r="L189" s="109"/>
      <c r="M189" s="109"/>
      <c r="N189" s="109" t="s">
        <v>779</v>
      </c>
      <c r="O189" s="109" t="s">
        <v>779</v>
      </c>
      <c r="P189" s="109" t="s">
        <v>779</v>
      </c>
    </row>
    <row r="190" spans="1:16" hidden="1" x14ac:dyDescent="0.25">
      <c r="A190" s="511"/>
      <c r="B190" s="113" t="str">
        <f ca="1">Supporto!F88</f>
        <v>IfcCurtainWall</v>
      </c>
      <c r="C190" s="148" t="str">
        <f ca="1">Supporto!H88</f>
        <v>ElementoDatiAntincendio</v>
      </c>
      <c r="D190" s="148" t="str">
        <f ca="1">Supporto!K88</f>
        <v>ClassePropagazioneFiamma</v>
      </c>
      <c r="E190" s="125"/>
      <c r="F190" s="125"/>
      <c r="G190" s="162"/>
      <c r="H190" s="110"/>
      <c r="I190" s="109"/>
      <c r="J190" s="109"/>
      <c r="K190" s="109" t="s">
        <v>779</v>
      </c>
      <c r="L190" s="109"/>
      <c r="M190" s="109"/>
      <c r="N190" s="109" t="s">
        <v>779</v>
      </c>
      <c r="O190" s="109" t="s">
        <v>779</v>
      </c>
      <c r="P190" s="109" t="s">
        <v>779</v>
      </c>
    </row>
    <row r="191" spans="1:16" x14ac:dyDescent="0.25">
      <c r="A191" s="511"/>
      <c r="B191" s="113" t="str">
        <f ca="1">Supporto!F89</f>
        <v>IfcCurtainWall</v>
      </c>
      <c r="C191" s="148" t="str">
        <f ca="1">Supporto!H89</f>
        <v>ElementoDatiAntincendio</v>
      </c>
      <c r="D191" s="148" t="str">
        <f ca="1">Supporto!K89</f>
        <v>REI</v>
      </c>
      <c r="E191" s="125"/>
      <c r="F191" s="125"/>
      <c r="G191" s="162"/>
      <c r="H191" s="110"/>
      <c r="I191" s="109"/>
      <c r="J191" s="109"/>
      <c r="K191" s="109" t="s">
        <v>779</v>
      </c>
      <c r="L191" s="109" t="s">
        <v>779</v>
      </c>
      <c r="M191" s="109" t="s">
        <v>779</v>
      </c>
      <c r="N191" s="109" t="s">
        <v>779</v>
      </c>
      <c r="O191" s="109" t="s">
        <v>779</v>
      </c>
      <c r="P191" s="109" t="s">
        <v>779</v>
      </c>
    </row>
    <row r="192" spans="1:16" x14ac:dyDescent="0.25">
      <c r="A192" s="511"/>
      <c r="B192" s="113" t="str">
        <f ca="1">Supporto!F90</f>
        <v>IfcCurtainWall</v>
      </c>
      <c r="C192" s="148" t="str">
        <f ca="1">Supporto!H90</f>
        <v>ElementoDatiEnergetici</v>
      </c>
      <c r="D192" s="148" t="str">
        <f ca="1">Supporto!K90</f>
        <v>TrasmittanzaTermica</v>
      </c>
      <c r="E192" s="125"/>
      <c r="F192" s="125"/>
      <c r="G192" s="162"/>
      <c r="H192" s="110"/>
      <c r="I192" s="109"/>
      <c r="J192" s="109"/>
      <c r="K192" s="109" t="s">
        <v>779</v>
      </c>
      <c r="L192" s="109" t="s">
        <v>779</v>
      </c>
      <c r="M192" s="109" t="s">
        <v>779</v>
      </c>
      <c r="N192" s="109" t="s">
        <v>779</v>
      </c>
      <c r="O192" s="109" t="s">
        <v>779</v>
      </c>
      <c r="P192" s="109" t="s">
        <v>779</v>
      </c>
    </row>
    <row r="193" spans="1:16" x14ac:dyDescent="0.25">
      <c r="A193" s="511"/>
      <c r="B193" s="113" t="str">
        <f ca="1">Supporto!F91</f>
        <v>IfcCurtainWall</v>
      </c>
      <c r="C193" s="148" t="str">
        <f ca="1">Supporto!H91</f>
        <v>ElementoDatiEnergetici</v>
      </c>
      <c r="D193" s="148" t="str">
        <f ca="1">Supporto!K91</f>
        <v>ResistenzaTermica</v>
      </c>
      <c r="E193" s="125"/>
      <c r="F193" s="125"/>
      <c r="G193" s="162"/>
      <c r="H193" s="110"/>
      <c r="I193" s="109"/>
      <c r="J193" s="109"/>
      <c r="K193" s="109" t="s">
        <v>779</v>
      </c>
      <c r="L193" s="109" t="s">
        <v>779</v>
      </c>
      <c r="M193" s="109" t="s">
        <v>779</v>
      </c>
      <c r="N193" s="109" t="s">
        <v>779</v>
      </c>
      <c r="O193" s="109" t="s">
        <v>779</v>
      </c>
      <c r="P193" s="109" t="s">
        <v>779</v>
      </c>
    </row>
    <row r="194" spans="1:16" x14ac:dyDescent="0.25">
      <c r="A194" s="511"/>
      <c r="B194" s="113" t="str">
        <f ca="1">Supporto!F92</f>
        <v>IfcCurtainWall</v>
      </c>
      <c r="C194" s="148" t="str">
        <f ca="1">Supporto!H92</f>
        <v>ElementoCodifica</v>
      </c>
      <c r="D194" s="148" t="str">
        <f ca="1">Supporto!K92</f>
        <v>ClasseElementoTecnico</v>
      </c>
      <c r="E194" s="125"/>
      <c r="F194" s="125"/>
      <c r="G194" s="162"/>
      <c r="H194" s="110"/>
      <c r="I194" s="109"/>
      <c r="J194" s="109" t="s">
        <v>779</v>
      </c>
      <c r="K194" s="109"/>
      <c r="L194" s="109" t="s">
        <v>779</v>
      </c>
      <c r="M194" s="109" t="s">
        <v>779</v>
      </c>
      <c r="N194" s="109" t="s">
        <v>779</v>
      </c>
      <c r="O194" s="109" t="s">
        <v>779</v>
      </c>
      <c r="P194" s="109" t="s">
        <v>779</v>
      </c>
    </row>
    <row r="195" spans="1:16" x14ac:dyDescent="0.25">
      <c r="A195" s="511"/>
      <c r="B195" s="113" t="str">
        <f ca="1">Supporto!F93</f>
        <v>IfcCurtainWall</v>
      </c>
      <c r="C195" s="148" t="str">
        <f ca="1">Supporto!H93</f>
        <v>ElementoFase</v>
      </c>
      <c r="D195" s="148" t="str">
        <f ca="1">Supporto!K93</f>
        <v>Stato</v>
      </c>
      <c r="E195" s="125"/>
      <c r="F195" s="125"/>
      <c r="G195" s="162"/>
      <c r="H195" s="110"/>
      <c r="I195" s="109"/>
      <c r="J195" s="109" t="s">
        <v>779</v>
      </c>
      <c r="K195" s="109"/>
      <c r="L195" s="109" t="s">
        <v>779</v>
      </c>
      <c r="M195" s="109" t="s">
        <v>779</v>
      </c>
      <c r="N195" s="109" t="s">
        <v>779</v>
      </c>
      <c r="O195" s="109" t="s">
        <v>779</v>
      </c>
      <c r="P195" s="109" t="s">
        <v>779</v>
      </c>
    </row>
    <row r="196" spans="1:16" hidden="1" x14ac:dyDescent="0.25">
      <c r="A196" s="511"/>
      <c r="B196" s="113" t="str">
        <f ca="1">Supporto!F94</f>
        <v>IfcCurtainWall</v>
      </c>
      <c r="C196" s="148" t="str">
        <f ca="1">Supporto!H94</f>
        <v>ElementoDocumenti</v>
      </c>
      <c r="D196" s="148" t="str">
        <f ca="1">Supporto!K94</f>
        <v>SchedaTecnica</v>
      </c>
      <c r="E196" s="125"/>
      <c r="F196" s="125"/>
      <c r="G196" s="162"/>
      <c r="H196" s="110"/>
      <c r="I196" s="109"/>
      <c r="J196" s="109"/>
      <c r="K196" s="109"/>
      <c r="L196" s="109"/>
      <c r="M196" s="109"/>
      <c r="N196" s="109" t="s">
        <v>779</v>
      </c>
      <c r="O196" s="109" t="s">
        <v>779</v>
      </c>
      <c r="P196" s="109" t="s">
        <v>779</v>
      </c>
    </row>
    <row r="197" spans="1:16" hidden="1" x14ac:dyDescent="0.25">
      <c r="A197" s="511"/>
      <c r="B197" s="113" t="str">
        <f ca="1">Supporto!F95</f>
        <v>IfcCurtainWall</v>
      </c>
      <c r="C197" s="148" t="str">
        <f ca="1">Supporto!H95</f>
        <v>ElementoDocumenti</v>
      </c>
      <c r="D197" s="148" t="str">
        <f ca="1">Supporto!K95</f>
        <v>Website</v>
      </c>
      <c r="E197" s="125"/>
      <c r="F197" s="125"/>
      <c r="G197" s="162"/>
      <c r="H197" s="110"/>
      <c r="I197" s="109"/>
      <c r="J197" s="109"/>
      <c r="K197" s="109"/>
      <c r="L197" s="109"/>
      <c r="M197" s="109"/>
      <c r="N197" s="109" t="s">
        <v>779</v>
      </c>
      <c r="O197" s="109" t="s">
        <v>779</v>
      </c>
      <c r="P197" s="109" t="s">
        <v>779</v>
      </c>
    </row>
    <row r="198" spans="1:16" hidden="1" x14ac:dyDescent="0.25">
      <c r="A198" s="511"/>
      <c r="B198" s="113" t="str">
        <f ca="1">Supporto!F96</f>
        <v>IfcCurtainWall</v>
      </c>
      <c r="C198" s="148" t="str">
        <f ca="1">Supporto!H96</f>
        <v>ElementoDocumenti</v>
      </c>
      <c r="D198" s="148" t="str">
        <f ca="1">Supporto!K96</f>
        <v>CertProd</v>
      </c>
      <c r="E198" s="125"/>
      <c r="F198" s="125"/>
      <c r="G198" s="162"/>
      <c r="H198" s="110"/>
      <c r="I198" s="109"/>
      <c r="J198" s="109"/>
      <c r="K198" s="109"/>
      <c r="L198" s="109"/>
      <c r="M198" s="109"/>
      <c r="N198" s="109" t="s">
        <v>779</v>
      </c>
      <c r="O198" s="109" t="s">
        <v>779</v>
      </c>
      <c r="P198" s="109" t="s">
        <v>779</v>
      </c>
    </row>
    <row r="199" spans="1:16" hidden="1" x14ac:dyDescent="0.25">
      <c r="A199" s="511"/>
      <c r="B199" s="113" t="str">
        <f ca="1">Supporto!F97</f>
        <v>IfcCurtainWall</v>
      </c>
      <c r="C199" s="148" t="str">
        <f ca="1">Supporto!H97</f>
        <v>ElementoDocumenti</v>
      </c>
      <c r="D199" s="148" t="str">
        <f ca="1">Supporto!K97</f>
        <v>SertSupl</v>
      </c>
      <c r="E199" s="125"/>
      <c r="F199" s="125"/>
      <c r="G199" s="162"/>
      <c r="H199" s="110"/>
      <c r="I199" s="109"/>
      <c r="J199" s="109"/>
      <c r="K199" s="109"/>
      <c r="L199" s="109"/>
      <c r="M199" s="109"/>
      <c r="N199" s="109"/>
      <c r="O199" s="109" t="s">
        <v>779</v>
      </c>
      <c r="P199" s="109" t="s">
        <v>779</v>
      </c>
    </row>
    <row r="200" spans="1:16" hidden="1" x14ac:dyDescent="0.25">
      <c r="A200" s="511"/>
      <c r="B200" s="113" t="str">
        <f ca="1">Supporto!F98</f>
        <v>IfcCurtainWall</v>
      </c>
      <c r="C200" s="148" t="str">
        <f ca="1">Supporto!H98</f>
        <v>ElementoDocumenti</v>
      </c>
      <c r="D200" s="148" t="str">
        <f ca="1">Supporto!K98</f>
        <v>CertOmo</v>
      </c>
      <c r="E200" s="125"/>
      <c r="F200" s="125"/>
      <c r="G200" s="162"/>
      <c r="H200" s="110"/>
      <c r="I200" s="109"/>
      <c r="J200" s="109"/>
      <c r="K200" s="109"/>
      <c r="L200" s="109"/>
      <c r="M200" s="109"/>
      <c r="N200" s="109"/>
      <c r="O200" s="109" t="s">
        <v>779</v>
      </c>
      <c r="P200" s="109" t="s">
        <v>779</v>
      </c>
    </row>
    <row r="201" spans="1:16" hidden="1" x14ac:dyDescent="0.25">
      <c r="A201" s="511"/>
      <c r="B201" s="113" t="str">
        <f ca="1">Supporto!F99</f>
        <v>IfcCurtainWall</v>
      </c>
      <c r="C201" s="148" t="str">
        <f ca="1">Supporto!H99</f>
        <v>ElementoDocumenti</v>
      </c>
      <c r="D201" s="148" t="str">
        <f ca="1">Supporto!K99</f>
        <v>SchedaMontaggio</v>
      </c>
      <c r="E201" s="125"/>
      <c r="F201" s="125"/>
      <c r="G201" s="162"/>
      <c r="H201" s="110"/>
      <c r="I201" s="109"/>
      <c r="J201" s="109"/>
      <c r="K201" s="109"/>
      <c r="L201" s="109"/>
      <c r="M201" s="109"/>
      <c r="N201" s="109"/>
      <c r="O201" s="109" t="s">
        <v>779</v>
      </c>
      <c r="P201" s="109" t="s">
        <v>779</v>
      </c>
    </row>
    <row r="202" spans="1:16" hidden="1" x14ac:dyDescent="0.25">
      <c r="A202" s="511"/>
      <c r="B202" s="113" t="str">
        <f ca="1">Supporto!F100</f>
        <v>IfcCurtainWall</v>
      </c>
      <c r="C202" s="148" t="str">
        <f ca="1">Supporto!H100</f>
        <v>ElementoDocumenti</v>
      </c>
      <c r="D202" s="148" t="str">
        <f ca="1">Supporto!K100</f>
        <v>Installazione</v>
      </c>
      <c r="E202" s="125"/>
      <c r="F202" s="125"/>
      <c r="G202" s="162"/>
      <c r="H202" s="110"/>
      <c r="I202" s="109"/>
      <c r="J202" s="109"/>
      <c r="K202" s="109"/>
      <c r="L202" s="109"/>
      <c r="M202" s="109"/>
      <c r="N202" s="109"/>
      <c r="O202" s="109" t="s">
        <v>779</v>
      </c>
      <c r="P202" s="109" t="s">
        <v>779</v>
      </c>
    </row>
    <row r="203" spans="1:16" hidden="1" x14ac:dyDescent="0.25">
      <c r="A203" s="511"/>
      <c r="B203" s="113" t="str">
        <f ca="1">Supporto!F101</f>
        <v>IfcCurtainWall</v>
      </c>
      <c r="C203" s="148" t="str">
        <f ca="1">Supporto!H101</f>
        <v>ElementoDocumenti</v>
      </c>
      <c r="D203" s="148" t="str">
        <f ca="1">Supporto!K101</f>
        <v>MatSupp</v>
      </c>
      <c r="E203" s="125"/>
      <c r="F203" s="125"/>
      <c r="G203" s="162"/>
      <c r="H203" s="110"/>
      <c r="I203" s="109"/>
      <c r="J203" s="109"/>
      <c r="K203" s="109"/>
      <c r="L203" s="109"/>
      <c r="M203" s="109"/>
      <c r="N203" s="109"/>
      <c r="O203" s="109" t="s">
        <v>779</v>
      </c>
      <c r="P203" s="109" t="s">
        <v>779</v>
      </c>
    </row>
    <row r="204" spans="1:16" hidden="1" x14ac:dyDescent="0.25">
      <c r="A204" s="511"/>
      <c r="B204" s="113" t="str">
        <f ca="1">Supporto!F102</f>
        <v>IfcCurtainWall</v>
      </c>
      <c r="C204" s="148" t="str">
        <f ca="1">Supporto!H102</f>
        <v>ElementoDocumenti</v>
      </c>
      <c r="D204" s="148" t="str">
        <f ca="1">Supporto!K102</f>
        <v>Collaudo</v>
      </c>
      <c r="E204" s="125"/>
      <c r="F204" s="125"/>
      <c r="G204" s="162"/>
      <c r="H204" s="110"/>
      <c r="I204" s="109"/>
      <c r="J204" s="109"/>
      <c r="K204" s="109"/>
      <c r="L204" s="109"/>
      <c r="M204" s="109"/>
      <c r="N204" s="109"/>
      <c r="O204" s="109" t="s">
        <v>779</v>
      </c>
      <c r="P204" s="109" t="s">
        <v>779</v>
      </c>
    </row>
    <row r="205" spans="1:16" hidden="1" x14ac:dyDescent="0.25">
      <c r="A205" s="511"/>
      <c r="B205" s="115" t="str">
        <f ca="1">Supporto!F103</f>
        <v>IfcCurtainWall</v>
      </c>
      <c r="C205" s="149" t="str">
        <f ca="1">Supporto!H103</f>
        <v>ElementoDocumenti</v>
      </c>
      <c r="D205" s="149" t="str">
        <f ca="1">Supporto!K103</f>
        <v>Conformità</v>
      </c>
      <c r="E205" s="124"/>
      <c r="F205" s="124"/>
      <c r="G205" s="163"/>
      <c r="H205" s="117"/>
      <c r="I205" s="116"/>
      <c r="J205" s="116"/>
      <c r="K205" s="116"/>
      <c r="L205" s="116"/>
      <c r="M205" s="116"/>
      <c r="N205" s="116"/>
      <c r="O205" s="116" t="s">
        <v>779</v>
      </c>
      <c r="P205" s="116" t="s">
        <v>779</v>
      </c>
    </row>
    <row r="206" spans="1:16" hidden="1" x14ac:dyDescent="0.25">
      <c r="A206" s="511"/>
      <c r="B206" s="113" t="str">
        <f ca="1">Supporto!F104</f>
        <v>IfcDoor</v>
      </c>
      <c r="C206" s="148" t="str">
        <f ca="1">Supporto!H104</f>
        <v>ElementoDatiAnagrafici</v>
      </c>
      <c r="D206" s="148" t="str">
        <f ca="1">Supporto!K104</f>
        <v>Numero_di_serie</v>
      </c>
      <c r="E206" s="125"/>
      <c r="F206" s="125"/>
      <c r="G206" s="162"/>
      <c r="H206" s="110"/>
      <c r="I206" s="109"/>
      <c r="J206" s="109"/>
      <c r="K206" s="109"/>
      <c r="L206" s="109"/>
      <c r="M206" s="109"/>
      <c r="N206" s="109"/>
      <c r="O206" s="109" t="s">
        <v>779</v>
      </c>
      <c r="P206" s="109" t="s">
        <v>779</v>
      </c>
    </row>
    <row r="207" spans="1:16" hidden="1" x14ac:dyDescent="0.25">
      <c r="A207" s="511"/>
      <c r="B207" s="113" t="str">
        <f ca="1">Supporto!F105</f>
        <v>IfcDoor</v>
      </c>
      <c r="C207" s="148" t="str">
        <f ca="1">Supporto!H105</f>
        <v>ElementoDatiAnagrafici</v>
      </c>
      <c r="D207" s="148" t="str">
        <f ca="1">Supporto!K105</f>
        <v>Fornitore</v>
      </c>
      <c r="E207" s="125"/>
      <c r="F207" s="125"/>
      <c r="G207" s="162"/>
      <c r="H207" s="110"/>
      <c r="I207" s="109"/>
      <c r="J207" s="109"/>
      <c r="K207" s="109"/>
      <c r="L207" s="109"/>
      <c r="M207" s="109"/>
      <c r="N207" s="109"/>
      <c r="O207" s="109" t="s">
        <v>779</v>
      </c>
      <c r="P207" s="109" t="s">
        <v>779</v>
      </c>
    </row>
    <row r="208" spans="1:16" hidden="1" x14ac:dyDescent="0.25">
      <c r="A208" s="511"/>
      <c r="B208" s="113" t="str">
        <f ca="1">Supporto!F106</f>
        <v>IfcDoor</v>
      </c>
      <c r="C208" s="148" t="str">
        <f ca="1">Supporto!H106</f>
        <v>ElementoDatiAnagrafici</v>
      </c>
      <c r="D208" s="148" t="str">
        <f ca="1">Supporto!K106</f>
        <v>Installatore</v>
      </c>
      <c r="E208" s="125"/>
      <c r="F208" s="125"/>
      <c r="G208" s="162"/>
      <c r="H208" s="110"/>
      <c r="I208" s="109"/>
      <c r="J208" s="109"/>
      <c r="K208" s="109"/>
      <c r="L208" s="109"/>
      <c r="M208" s="109"/>
      <c r="N208" s="109"/>
      <c r="O208" s="109" t="s">
        <v>779</v>
      </c>
      <c r="P208" s="109" t="s">
        <v>779</v>
      </c>
    </row>
    <row r="209" spans="1:16" x14ac:dyDescent="0.25">
      <c r="A209" s="511"/>
      <c r="B209" s="113" t="str">
        <f ca="1">Supporto!F107</f>
        <v>IfcDoor</v>
      </c>
      <c r="C209" s="148" t="str">
        <f ca="1">Supporto!H107</f>
        <v>ElementoDatiAnagrafici</v>
      </c>
      <c r="D209" s="148" t="str">
        <f ca="1">Supporto!K107</f>
        <v>Descrizione</v>
      </c>
      <c r="E209" s="125"/>
      <c r="F209" s="125"/>
      <c r="G209" s="162"/>
      <c r="H209" s="110"/>
      <c r="I209" s="109"/>
      <c r="J209" s="109" t="s">
        <v>779</v>
      </c>
      <c r="K209" s="109"/>
      <c r="L209" s="109" t="s">
        <v>779</v>
      </c>
      <c r="M209" s="109" t="s">
        <v>779</v>
      </c>
      <c r="N209" s="109" t="s">
        <v>779</v>
      </c>
      <c r="O209" s="109" t="s">
        <v>779</v>
      </c>
      <c r="P209" s="109" t="s">
        <v>779</v>
      </c>
    </row>
    <row r="210" spans="1:16" hidden="1" x14ac:dyDescent="0.25">
      <c r="A210" s="511"/>
      <c r="B210" s="113" t="str">
        <f ca="1">Supporto!F108</f>
        <v>IfcDoor</v>
      </c>
      <c r="C210" s="148" t="str">
        <f ca="1">Supporto!H108</f>
        <v>ElementoDatiAnagrafici</v>
      </c>
      <c r="D210" s="148" t="str">
        <f ca="1">Supporto!K108</f>
        <v>Modello</v>
      </c>
      <c r="E210" s="125"/>
      <c r="F210" s="125"/>
      <c r="G210" s="162"/>
      <c r="H210" s="110"/>
      <c r="I210" s="109"/>
      <c r="J210" s="109"/>
      <c r="K210" s="109"/>
      <c r="L210" s="109"/>
      <c r="M210" s="109"/>
      <c r="N210" s="109" t="s">
        <v>779</v>
      </c>
      <c r="O210" s="109" t="s">
        <v>779</v>
      </c>
      <c r="P210" s="109" t="s">
        <v>779</v>
      </c>
    </row>
    <row r="211" spans="1:16" hidden="1" x14ac:dyDescent="0.25">
      <c r="A211" s="511"/>
      <c r="B211" s="113" t="str">
        <f ca="1">Supporto!F109</f>
        <v>IfcDoor</v>
      </c>
      <c r="C211" s="148" t="str">
        <f ca="1">Supporto!H109</f>
        <v>ElementoDatiAnagrafici</v>
      </c>
      <c r="D211" s="148" t="str">
        <f ca="1">Supporto!K109</f>
        <v>Produttore</v>
      </c>
      <c r="E211" s="125"/>
      <c r="F211" s="125"/>
      <c r="G211" s="162"/>
      <c r="H211" s="110"/>
      <c r="I211" s="109"/>
      <c r="J211" s="109"/>
      <c r="K211" s="109"/>
      <c r="L211" s="109"/>
      <c r="M211" s="109"/>
      <c r="N211" s="109" t="s">
        <v>779</v>
      </c>
      <c r="O211" s="109" t="s">
        <v>779</v>
      </c>
      <c r="P211" s="109" t="s">
        <v>779</v>
      </c>
    </row>
    <row r="212" spans="1:16" hidden="1" x14ac:dyDescent="0.25">
      <c r="A212" s="511"/>
      <c r="B212" s="113" t="str">
        <f ca="1">Supporto!F110</f>
        <v>IfcDoor</v>
      </c>
      <c r="C212" s="148" t="str">
        <f ca="1">Supporto!H110</f>
        <v>ElementoDatiQualitativi</v>
      </c>
      <c r="D212" s="148" t="str">
        <f ca="1">Supporto!K110</f>
        <v>IndicePrestazioneAcustica</v>
      </c>
      <c r="E212" s="125"/>
      <c r="F212" s="125"/>
      <c r="G212" s="162"/>
      <c r="H212" s="110"/>
      <c r="I212" s="109"/>
      <c r="J212" s="109"/>
      <c r="K212" s="109" t="s">
        <v>779</v>
      </c>
      <c r="L212" s="109"/>
      <c r="M212" s="109"/>
      <c r="N212" s="109" t="s">
        <v>779</v>
      </c>
      <c r="O212" s="109" t="s">
        <v>779</v>
      </c>
      <c r="P212" s="109" t="s">
        <v>779</v>
      </c>
    </row>
    <row r="213" spans="1:16" x14ac:dyDescent="0.25">
      <c r="A213" s="511"/>
      <c r="B213" s="113" t="str">
        <f ca="1">Supporto!F111</f>
        <v>IfcDoor</v>
      </c>
      <c r="C213" s="148" t="str">
        <f ca="1">Supporto!H111</f>
        <v>ElementoDatiQualitativi</v>
      </c>
      <c r="D213" s="148" t="str">
        <f ca="1">Supporto!K111</f>
        <v>AccessibilitaDisabili</v>
      </c>
      <c r="E213" s="125"/>
      <c r="F213" s="125"/>
      <c r="G213" s="162"/>
      <c r="H213" s="110"/>
      <c r="I213" s="109"/>
      <c r="J213" s="109"/>
      <c r="K213" s="109" t="s">
        <v>779</v>
      </c>
      <c r="L213" s="109" t="s">
        <v>779</v>
      </c>
      <c r="M213" s="109" t="s">
        <v>779</v>
      </c>
      <c r="N213" s="109" t="s">
        <v>779</v>
      </c>
      <c r="O213" s="109" t="s">
        <v>779</v>
      </c>
      <c r="P213" s="109" t="s">
        <v>779</v>
      </c>
    </row>
    <row r="214" spans="1:16" x14ac:dyDescent="0.25">
      <c r="A214" s="511"/>
      <c r="B214" s="113" t="str">
        <f ca="1">Supporto!F112</f>
        <v>IfcDoor</v>
      </c>
      <c r="C214" s="148" t="str">
        <f ca="1">Supporto!H112</f>
        <v>ElementoDatiQualitativi</v>
      </c>
      <c r="D214" s="148" t="str">
        <f ca="1">Supporto!K112</f>
        <v>Esterno</v>
      </c>
      <c r="E214" s="125"/>
      <c r="F214" s="125"/>
      <c r="G214" s="162"/>
      <c r="H214" s="110"/>
      <c r="I214" s="109"/>
      <c r="J214" s="109" t="s">
        <v>779</v>
      </c>
      <c r="K214" s="109"/>
      <c r="L214" s="109" t="s">
        <v>779</v>
      </c>
      <c r="M214" s="109" t="s">
        <v>779</v>
      </c>
      <c r="N214" s="109" t="s">
        <v>779</v>
      </c>
      <c r="O214" s="109" t="s">
        <v>779</v>
      </c>
      <c r="P214" s="109" t="s">
        <v>779</v>
      </c>
    </row>
    <row r="215" spans="1:16" x14ac:dyDescent="0.25">
      <c r="A215" s="511"/>
      <c r="B215" s="113" t="str">
        <f ca="1">Supporto!F113</f>
        <v>IfcDoor</v>
      </c>
      <c r="C215" s="148" t="str">
        <f ca="1">Supporto!H113</f>
        <v>ElementoDatiQualitativi</v>
      </c>
      <c r="D215" s="148" t="str">
        <f ca="1">Supporto!K113</f>
        <v>Tipologia costruttiva</v>
      </c>
      <c r="E215" s="125"/>
      <c r="F215" s="125"/>
      <c r="G215" s="162"/>
      <c r="H215" s="110"/>
      <c r="I215" s="109" t="s">
        <v>779</v>
      </c>
      <c r="J215" s="109"/>
      <c r="K215" s="109"/>
      <c r="L215" s="109" t="s">
        <v>779</v>
      </c>
      <c r="M215" s="109" t="s">
        <v>779</v>
      </c>
      <c r="N215" s="109" t="s">
        <v>779</v>
      </c>
      <c r="O215" s="109" t="s">
        <v>779</v>
      </c>
      <c r="P215" s="109" t="s">
        <v>779</v>
      </c>
    </row>
    <row r="216" spans="1:16" hidden="1" x14ac:dyDescent="0.25">
      <c r="A216" s="511"/>
      <c r="B216" s="113" t="str">
        <f ca="1">Supporto!F114</f>
        <v>IfcDoor</v>
      </c>
      <c r="C216" s="148" t="str">
        <f ca="1">Supporto!H114</f>
        <v>ElementoDatiAntincendio</v>
      </c>
      <c r="D216" s="148" t="str">
        <f ca="1">Supporto!K114</f>
        <v>Combustibile</v>
      </c>
      <c r="E216" s="125"/>
      <c r="F216" s="125"/>
      <c r="G216" s="162"/>
      <c r="H216" s="110"/>
      <c r="I216" s="109"/>
      <c r="J216" s="109"/>
      <c r="K216" s="109" t="s">
        <v>779</v>
      </c>
      <c r="L216" s="109"/>
      <c r="M216" s="109"/>
      <c r="N216" s="109" t="s">
        <v>779</v>
      </c>
      <c r="O216" s="109" t="s">
        <v>779</v>
      </c>
      <c r="P216" s="109" t="s">
        <v>779</v>
      </c>
    </row>
    <row r="217" spans="1:16" hidden="1" x14ac:dyDescent="0.25">
      <c r="A217" s="511"/>
      <c r="B217" s="113" t="str">
        <f ca="1">Supporto!F115</f>
        <v>IfcDoor</v>
      </c>
      <c r="C217" s="148" t="str">
        <f ca="1">Supporto!H115</f>
        <v>ElementoDatiAntincendio</v>
      </c>
      <c r="D217" s="148" t="str">
        <f ca="1">Supporto!K115</f>
        <v>UscitaEmergenza</v>
      </c>
      <c r="E217" s="125"/>
      <c r="F217" s="125"/>
      <c r="G217" s="162"/>
      <c r="H217" s="110"/>
      <c r="I217" s="109"/>
      <c r="J217" s="109"/>
      <c r="K217" s="109" t="s">
        <v>779</v>
      </c>
      <c r="L217" s="109"/>
      <c r="M217" s="109"/>
      <c r="N217" s="109" t="s">
        <v>779</v>
      </c>
      <c r="O217" s="109" t="s">
        <v>779</v>
      </c>
      <c r="P217" s="109" t="s">
        <v>779</v>
      </c>
    </row>
    <row r="218" spans="1:16" hidden="1" x14ac:dyDescent="0.25">
      <c r="A218" s="511"/>
      <c r="B218" s="113" t="str">
        <f ca="1">Supporto!F116</f>
        <v>IfcDoor</v>
      </c>
      <c r="C218" s="148" t="str">
        <f ca="1">Supporto!H116</f>
        <v>ElementoDatiAntincendio</v>
      </c>
      <c r="D218" s="148" t="str">
        <f ca="1">Supporto!K116</f>
        <v>ClassePropagazioneFiamma</v>
      </c>
      <c r="E218" s="125"/>
      <c r="F218" s="125"/>
      <c r="G218" s="162"/>
      <c r="H218" s="110"/>
      <c r="I218" s="109"/>
      <c r="J218" s="109"/>
      <c r="K218" s="109" t="s">
        <v>779</v>
      </c>
      <c r="L218" s="109"/>
      <c r="M218" s="109"/>
      <c r="N218" s="109" t="s">
        <v>779</v>
      </c>
      <c r="O218" s="109" t="s">
        <v>779</v>
      </c>
      <c r="P218" s="109" t="s">
        <v>779</v>
      </c>
    </row>
    <row r="219" spans="1:16" x14ac:dyDescent="0.25">
      <c r="A219" s="511"/>
      <c r="B219" s="113" t="str">
        <f ca="1">Supporto!F117</f>
        <v>IfcDoor</v>
      </c>
      <c r="C219" s="148" t="str">
        <f ca="1">Supporto!H117</f>
        <v>ElementoDatiAntincendio</v>
      </c>
      <c r="D219" s="148" t="str">
        <f ca="1">Supporto!K117</f>
        <v>REI</v>
      </c>
      <c r="E219" s="125"/>
      <c r="F219" s="125"/>
      <c r="G219" s="162"/>
      <c r="H219" s="110"/>
      <c r="I219" s="109"/>
      <c r="J219" s="109"/>
      <c r="K219" s="109" t="s">
        <v>779</v>
      </c>
      <c r="L219" s="109" t="s">
        <v>779</v>
      </c>
      <c r="M219" s="109" t="s">
        <v>779</v>
      </c>
      <c r="N219" s="109" t="s">
        <v>779</v>
      </c>
      <c r="O219" s="109" t="s">
        <v>779</v>
      </c>
      <c r="P219" s="109" t="s">
        <v>779</v>
      </c>
    </row>
    <row r="220" spans="1:16" x14ac:dyDescent="0.25">
      <c r="A220" s="511"/>
      <c r="B220" s="113" t="str">
        <f ca="1">Supporto!F118</f>
        <v>IfcDoor</v>
      </c>
      <c r="C220" s="148" t="str">
        <f ca="1">Supporto!H118</f>
        <v>ElementoDatiEnergetici</v>
      </c>
      <c r="D220" s="148" t="str">
        <f ca="1">Supporto!K118</f>
        <v>TrasmittanzaTermica</v>
      </c>
      <c r="E220" s="125"/>
      <c r="F220" s="125"/>
      <c r="G220" s="162"/>
      <c r="H220" s="110"/>
      <c r="I220" s="109"/>
      <c r="J220" s="109"/>
      <c r="K220" s="109" t="s">
        <v>779</v>
      </c>
      <c r="L220" s="109"/>
      <c r="M220" s="109" t="s">
        <v>779</v>
      </c>
      <c r="N220" s="109" t="s">
        <v>779</v>
      </c>
      <c r="O220" s="109" t="s">
        <v>779</v>
      </c>
      <c r="P220" s="109" t="s">
        <v>779</v>
      </c>
    </row>
    <row r="221" spans="1:16" x14ac:dyDescent="0.25">
      <c r="A221" s="511"/>
      <c r="B221" s="113" t="str">
        <f ca="1">Supporto!F119</f>
        <v>IfcDoor</v>
      </c>
      <c r="C221" s="148" t="str">
        <f ca="1">Supporto!H119</f>
        <v>ElementoDatiEnergetici</v>
      </c>
      <c r="D221" s="148" t="str">
        <f ca="1">Supporto!K119</f>
        <v>ResistenzaTermica</v>
      </c>
      <c r="E221" s="125"/>
      <c r="F221" s="125"/>
      <c r="G221" s="162"/>
      <c r="H221" s="110"/>
      <c r="I221" s="109"/>
      <c r="J221" s="109"/>
      <c r="K221" s="109" t="s">
        <v>779</v>
      </c>
      <c r="L221" s="109"/>
      <c r="M221" s="109" t="s">
        <v>779</v>
      </c>
      <c r="N221" s="109" t="s">
        <v>779</v>
      </c>
      <c r="O221" s="109" t="s">
        <v>779</v>
      </c>
      <c r="P221" s="109" t="s">
        <v>779</v>
      </c>
    </row>
    <row r="222" spans="1:16" x14ac:dyDescent="0.25">
      <c r="A222" s="511"/>
      <c r="B222" s="113" t="str">
        <f ca="1">Supporto!F120</f>
        <v>IfcDoor</v>
      </c>
      <c r="C222" s="148" t="str">
        <f ca="1">Supporto!H120</f>
        <v>ElementoCodifica</v>
      </c>
      <c r="D222" s="148" t="str">
        <f ca="1">Supporto!K120</f>
        <v>ClasseElementoTecnico</v>
      </c>
      <c r="E222" s="125"/>
      <c r="F222" s="125"/>
      <c r="G222" s="162"/>
      <c r="H222" s="110"/>
      <c r="I222" s="109"/>
      <c r="J222" s="109" t="s">
        <v>779</v>
      </c>
      <c r="K222" s="109"/>
      <c r="L222" s="109" t="s">
        <v>779</v>
      </c>
      <c r="M222" s="109" t="s">
        <v>779</v>
      </c>
      <c r="N222" s="109" t="s">
        <v>779</v>
      </c>
      <c r="O222" s="109" t="s">
        <v>779</v>
      </c>
      <c r="P222" s="109" t="s">
        <v>779</v>
      </c>
    </row>
    <row r="223" spans="1:16" x14ac:dyDescent="0.25">
      <c r="A223" s="511"/>
      <c r="B223" s="113" t="str">
        <f ca="1">Supporto!F121</f>
        <v>IfcDoor</v>
      </c>
      <c r="C223" s="148" t="str">
        <f ca="1">Supporto!H121</f>
        <v>ElementoFase</v>
      </c>
      <c r="D223" s="148" t="str">
        <f ca="1">Supporto!K121</f>
        <v>Stato</v>
      </c>
      <c r="E223" s="125"/>
      <c r="F223" s="125"/>
      <c r="G223" s="162"/>
      <c r="H223" s="110"/>
      <c r="I223" s="109"/>
      <c r="J223" s="109" t="s">
        <v>779</v>
      </c>
      <c r="K223" s="109"/>
      <c r="L223" s="109" t="s">
        <v>779</v>
      </c>
      <c r="M223" s="109" t="s">
        <v>779</v>
      </c>
      <c r="N223" s="109" t="s">
        <v>779</v>
      </c>
      <c r="O223" s="109" t="s">
        <v>779</v>
      </c>
      <c r="P223" s="109" t="s">
        <v>779</v>
      </c>
    </row>
    <row r="224" spans="1:16" hidden="1" x14ac:dyDescent="0.25">
      <c r="A224" s="511"/>
      <c r="B224" s="113" t="str">
        <f ca="1">Supporto!F122</f>
        <v>IfcDoor</v>
      </c>
      <c r="C224" s="148" t="str">
        <f ca="1">Supporto!H122</f>
        <v>ElementoDocumenti</v>
      </c>
      <c r="D224" s="148" t="str">
        <f ca="1">Supporto!K122</f>
        <v>MUM</v>
      </c>
      <c r="E224" s="125"/>
      <c r="F224" s="125"/>
      <c r="G224" s="162"/>
      <c r="H224" s="110"/>
      <c r="I224" s="109"/>
      <c r="J224" s="109"/>
      <c r="K224" s="109"/>
      <c r="L224" s="109"/>
      <c r="M224" s="109"/>
      <c r="N224" s="109"/>
      <c r="O224" s="109" t="s">
        <v>779</v>
      </c>
      <c r="P224" s="109" t="s">
        <v>779</v>
      </c>
    </row>
    <row r="225" spans="1:16" hidden="1" x14ac:dyDescent="0.25">
      <c r="A225" s="511"/>
      <c r="B225" s="113" t="str">
        <f ca="1">Supporto!F123</f>
        <v>IfcDoor</v>
      </c>
      <c r="C225" s="148" t="str">
        <f ca="1">Supporto!H123</f>
        <v>ElementoDocumenti</v>
      </c>
      <c r="D225" s="148" t="str">
        <f ca="1">Supporto!K123</f>
        <v>SchedaTecnica</v>
      </c>
      <c r="E225" s="125"/>
      <c r="F225" s="125"/>
      <c r="G225" s="162"/>
      <c r="H225" s="110"/>
      <c r="I225" s="109"/>
      <c r="J225" s="109"/>
      <c r="K225" s="109"/>
      <c r="L225" s="109"/>
      <c r="M225" s="109"/>
      <c r="N225" s="109" t="s">
        <v>779</v>
      </c>
      <c r="O225" s="109" t="s">
        <v>779</v>
      </c>
      <c r="P225" s="109" t="s">
        <v>779</v>
      </c>
    </row>
    <row r="226" spans="1:16" hidden="1" x14ac:dyDescent="0.25">
      <c r="A226" s="511"/>
      <c r="B226" s="113" t="str">
        <f ca="1">Supporto!F124</f>
        <v>IfcDoor</v>
      </c>
      <c r="C226" s="148" t="str">
        <f ca="1">Supporto!H124</f>
        <v>ElementoDocumenti</v>
      </c>
      <c r="D226" s="148" t="str">
        <f ca="1">Supporto!K124</f>
        <v>Website</v>
      </c>
      <c r="E226" s="125"/>
      <c r="F226" s="125"/>
      <c r="G226" s="162"/>
      <c r="H226" s="110"/>
      <c r="I226" s="109"/>
      <c r="J226" s="109"/>
      <c r="K226" s="109"/>
      <c r="L226" s="109"/>
      <c r="M226" s="109"/>
      <c r="N226" s="109" t="s">
        <v>779</v>
      </c>
      <c r="O226" s="109" t="s">
        <v>779</v>
      </c>
      <c r="P226" s="109" t="s">
        <v>779</v>
      </c>
    </row>
    <row r="227" spans="1:16" hidden="1" x14ac:dyDescent="0.25">
      <c r="A227" s="511"/>
      <c r="B227" s="113" t="str">
        <f ca="1">Supporto!F125</f>
        <v>IfcDoor</v>
      </c>
      <c r="C227" s="148" t="str">
        <f ca="1">Supporto!H125</f>
        <v>ElementoDocumenti</v>
      </c>
      <c r="D227" s="148" t="str">
        <f ca="1">Supporto!K125</f>
        <v>CertProd</v>
      </c>
      <c r="E227" s="125"/>
      <c r="F227" s="125"/>
      <c r="G227" s="162"/>
      <c r="H227" s="110"/>
      <c r="I227" s="109"/>
      <c r="J227" s="109"/>
      <c r="K227" s="109"/>
      <c r="L227" s="109"/>
      <c r="M227" s="109"/>
      <c r="N227" s="109" t="s">
        <v>779</v>
      </c>
      <c r="O227" s="109" t="s">
        <v>779</v>
      </c>
      <c r="P227" s="109" t="s">
        <v>779</v>
      </c>
    </row>
    <row r="228" spans="1:16" hidden="1" x14ac:dyDescent="0.25">
      <c r="A228" s="511"/>
      <c r="B228" s="113" t="str">
        <f ca="1">Supporto!F126</f>
        <v>IfcDoor</v>
      </c>
      <c r="C228" s="148" t="str">
        <f ca="1">Supporto!H126</f>
        <v>ElementoDocumenti</v>
      </c>
      <c r="D228" s="148" t="str">
        <f ca="1">Supporto!K126</f>
        <v>SertSupl</v>
      </c>
      <c r="E228" s="125"/>
      <c r="F228" s="125"/>
      <c r="G228" s="162"/>
      <c r="H228" s="110"/>
      <c r="I228" s="109"/>
      <c r="J228" s="109"/>
      <c r="K228" s="109"/>
      <c r="L228" s="109"/>
      <c r="M228" s="109"/>
      <c r="N228" s="109"/>
      <c r="O228" s="109" t="s">
        <v>779</v>
      </c>
      <c r="P228" s="109" t="s">
        <v>779</v>
      </c>
    </row>
    <row r="229" spans="1:16" hidden="1" x14ac:dyDescent="0.25">
      <c r="A229" s="511"/>
      <c r="B229" s="113" t="str">
        <f ca="1">Supporto!F127</f>
        <v>IfcDoor</v>
      </c>
      <c r="C229" s="148" t="str">
        <f ca="1">Supporto!H127</f>
        <v>ElementoDocumenti</v>
      </c>
      <c r="D229" s="148" t="str">
        <f ca="1">Supporto!K127</f>
        <v>CertOmo</v>
      </c>
      <c r="E229" s="125"/>
      <c r="F229" s="125"/>
      <c r="G229" s="162"/>
      <c r="H229" s="110"/>
      <c r="I229" s="109"/>
      <c r="J229" s="109"/>
      <c r="K229" s="109"/>
      <c r="L229" s="109"/>
      <c r="M229" s="109"/>
      <c r="N229" s="109"/>
      <c r="O229" s="109" t="s">
        <v>779</v>
      </c>
      <c r="P229" s="109" t="s">
        <v>779</v>
      </c>
    </row>
    <row r="230" spans="1:16" hidden="1" x14ac:dyDescent="0.25">
      <c r="A230" s="511"/>
      <c r="B230" s="113" t="str">
        <f ca="1">Supporto!F128</f>
        <v>IfcDoor</v>
      </c>
      <c r="C230" s="148" t="str">
        <f ca="1">Supporto!H128</f>
        <v>ElementoDocumenti</v>
      </c>
      <c r="D230" s="148" t="str">
        <f ca="1">Supporto!K128</f>
        <v>SchedaMontaggio</v>
      </c>
      <c r="E230" s="125"/>
      <c r="F230" s="125"/>
      <c r="G230" s="162"/>
      <c r="H230" s="110"/>
      <c r="I230" s="109"/>
      <c r="J230" s="109"/>
      <c r="K230" s="109"/>
      <c r="L230" s="109"/>
      <c r="M230" s="109"/>
      <c r="N230" s="109"/>
      <c r="O230" s="109" t="s">
        <v>779</v>
      </c>
      <c r="P230" s="109" t="s">
        <v>779</v>
      </c>
    </row>
    <row r="231" spans="1:16" hidden="1" x14ac:dyDescent="0.25">
      <c r="A231" s="511"/>
      <c r="B231" s="115" t="str">
        <f ca="1">Supporto!F129</f>
        <v>IfcDoor</v>
      </c>
      <c r="C231" s="149" t="str">
        <f ca="1">Supporto!H129</f>
        <v>ElementoDocumenti</v>
      </c>
      <c r="D231" s="149" t="str">
        <f ca="1">Supporto!K129</f>
        <v>Installazione</v>
      </c>
      <c r="E231" s="124"/>
      <c r="F231" s="124"/>
      <c r="G231" s="163"/>
      <c r="H231" s="117"/>
      <c r="I231" s="116"/>
      <c r="J231" s="116"/>
      <c r="K231" s="116"/>
      <c r="L231" s="116"/>
      <c r="M231" s="116"/>
      <c r="N231" s="116"/>
      <c r="O231" s="116" t="s">
        <v>779</v>
      </c>
      <c r="P231" s="116" t="s">
        <v>779</v>
      </c>
    </row>
    <row r="232" spans="1:16" hidden="1" x14ac:dyDescent="0.25">
      <c r="A232" s="511"/>
      <c r="B232" s="113" t="str">
        <f ca="1">Supporto!F130</f>
        <v>IfcDoor</v>
      </c>
      <c r="C232" s="148" t="str">
        <f ca="1">Supporto!H130</f>
        <v>ElementoDocumenti</v>
      </c>
      <c r="D232" s="148" t="str">
        <f ca="1">Supporto!K130</f>
        <v>MatSupp</v>
      </c>
      <c r="E232" s="125"/>
      <c r="F232" s="125"/>
      <c r="G232" s="162"/>
      <c r="H232" s="110"/>
      <c r="I232" s="109"/>
      <c r="J232" s="109"/>
      <c r="K232" s="109"/>
      <c r="L232" s="109"/>
      <c r="M232" s="109"/>
      <c r="N232" s="109"/>
      <c r="O232" s="109" t="s">
        <v>779</v>
      </c>
      <c r="P232" s="109" t="s">
        <v>779</v>
      </c>
    </row>
    <row r="233" spans="1:16" x14ac:dyDescent="0.25">
      <c r="A233" s="511"/>
      <c r="B233" s="113" t="str">
        <f ca="1">Supporto!F131</f>
        <v>IfcRoof</v>
      </c>
      <c r="C233" s="148" t="str">
        <f ca="1">Supporto!H131</f>
        <v>ElementoDatiAnagrafici</v>
      </c>
      <c r="D233" s="148" t="str">
        <f ca="1">Supporto!K131</f>
        <v>Descrizione</v>
      </c>
      <c r="E233" s="125"/>
      <c r="F233" s="125"/>
      <c r="G233" s="162"/>
      <c r="H233" s="110"/>
      <c r="I233" s="109"/>
      <c r="J233" s="109" t="s">
        <v>779</v>
      </c>
      <c r="K233" s="109"/>
      <c r="L233" s="109" t="s">
        <v>779</v>
      </c>
      <c r="M233" s="109" t="s">
        <v>779</v>
      </c>
      <c r="N233" s="109" t="s">
        <v>779</v>
      </c>
      <c r="O233" s="109" t="s">
        <v>779</v>
      </c>
      <c r="P233" s="109" t="s">
        <v>779</v>
      </c>
    </row>
    <row r="234" spans="1:16" hidden="1" x14ac:dyDescent="0.25">
      <c r="A234" s="511"/>
      <c r="B234" s="113" t="str">
        <f ca="1">Supporto!F132</f>
        <v>IfcRoof</v>
      </c>
      <c r="C234" s="148" t="str">
        <f ca="1">Supporto!H132</f>
        <v>ElementoDatiQualitativi</v>
      </c>
      <c r="D234" s="148" t="str">
        <f ca="1">Supporto!K132</f>
        <v>IndicePrestazioneAcustica</v>
      </c>
      <c r="E234" s="125"/>
      <c r="F234" s="125"/>
      <c r="G234" s="162"/>
      <c r="H234" s="110"/>
      <c r="I234" s="109"/>
      <c r="J234" s="109"/>
      <c r="K234" s="109" t="s">
        <v>779</v>
      </c>
      <c r="L234" s="109"/>
      <c r="M234" s="109"/>
      <c r="N234" s="109" t="s">
        <v>779</v>
      </c>
      <c r="O234" s="109" t="s">
        <v>779</v>
      </c>
      <c r="P234" s="109" t="s">
        <v>779</v>
      </c>
    </row>
    <row r="235" spans="1:16" x14ac:dyDescent="0.25">
      <c r="A235" s="511"/>
      <c r="B235" s="113" t="str">
        <f ca="1">Supporto!F133</f>
        <v>IfcRoof</v>
      </c>
      <c r="C235" s="148" t="str">
        <f ca="1">Supporto!H133</f>
        <v>ElementoDatiQualitativi</v>
      </c>
      <c r="D235" s="148" t="str">
        <f ca="1">Supporto!K133</f>
        <v>Esterno</v>
      </c>
      <c r="E235" s="125"/>
      <c r="F235" s="125"/>
      <c r="G235" s="162"/>
      <c r="H235" s="110"/>
      <c r="I235" s="109"/>
      <c r="J235" s="109" t="s">
        <v>779</v>
      </c>
      <c r="K235" s="109"/>
      <c r="L235" s="109" t="s">
        <v>779</v>
      </c>
      <c r="M235" s="109" t="s">
        <v>779</v>
      </c>
      <c r="N235" s="109" t="s">
        <v>779</v>
      </c>
      <c r="O235" s="109" t="s">
        <v>779</v>
      </c>
      <c r="P235" s="109" t="s">
        <v>779</v>
      </c>
    </row>
    <row r="236" spans="1:16" x14ac:dyDescent="0.25">
      <c r="A236" s="511"/>
      <c r="B236" s="113" t="str">
        <f ca="1">Supporto!F134</f>
        <v>IfcRoof</v>
      </c>
      <c r="C236" s="148" t="str">
        <f ca="1">Supporto!H134</f>
        <v>ElementoDatiQualitativi</v>
      </c>
      <c r="D236" s="148" t="str">
        <f ca="1">Supporto!K134</f>
        <v>Tipologia costruttiva</v>
      </c>
      <c r="E236" s="125"/>
      <c r="F236" s="125"/>
      <c r="G236" s="162"/>
      <c r="H236" s="110"/>
      <c r="I236" s="109" t="s">
        <v>779</v>
      </c>
      <c r="J236" s="109"/>
      <c r="K236" s="514"/>
      <c r="L236" s="109" t="s">
        <v>779</v>
      </c>
      <c r="M236" s="109" t="s">
        <v>779</v>
      </c>
      <c r="N236" s="109" t="s">
        <v>779</v>
      </c>
      <c r="O236" s="109" t="s">
        <v>779</v>
      </c>
      <c r="P236" s="109" t="s">
        <v>779</v>
      </c>
    </row>
    <row r="237" spans="1:16" hidden="1" x14ac:dyDescent="0.25">
      <c r="A237" s="511"/>
      <c r="B237" s="113" t="str">
        <f ca="1">Supporto!F135</f>
        <v>IfcRoof</v>
      </c>
      <c r="C237" s="148" t="str">
        <f ca="1">Supporto!H135</f>
        <v>ElementoDatiQualitativi</v>
      </c>
      <c r="D237" s="148" t="str">
        <f ca="1">Supporto!K135</f>
        <v>Criticità Riscontrata</v>
      </c>
      <c r="E237" s="125"/>
      <c r="F237" s="125"/>
      <c r="G237" s="162"/>
      <c r="H237" s="110"/>
      <c r="I237" s="109"/>
      <c r="J237" s="109"/>
      <c r="K237" s="109" t="s">
        <v>779</v>
      </c>
      <c r="L237" s="109"/>
      <c r="M237" s="109"/>
      <c r="N237" s="109"/>
      <c r="O237" s="109" t="s">
        <v>779</v>
      </c>
      <c r="P237" s="109" t="s">
        <v>779</v>
      </c>
    </row>
    <row r="238" spans="1:16" hidden="1" x14ac:dyDescent="0.25">
      <c r="A238" s="511"/>
      <c r="B238" s="113" t="str">
        <f ca="1">Supporto!F136</f>
        <v>IfcRoof</v>
      </c>
      <c r="C238" s="148" t="str">
        <f ca="1">Supporto!H136</f>
        <v>ElementoDatiAntincendio</v>
      </c>
      <c r="D238" s="148" t="str">
        <f ca="1">Supporto!K136</f>
        <v>Combustibile</v>
      </c>
      <c r="E238" s="125"/>
      <c r="F238" s="125"/>
      <c r="G238" s="162"/>
      <c r="H238" s="110"/>
      <c r="I238" s="109"/>
      <c r="J238" s="109"/>
      <c r="K238" s="109" t="s">
        <v>779</v>
      </c>
      <c r="L238" s="109"/>
      <c r="M238" s="109"/>
      <c r="N238" s="109" t="s">
        <v>779</v>
      </c>
      <c r="O238" s="109" t="s">
        <v>779</v>
      </c>
      <c r="P238" s="109" t="s">
        <v>779</v>
      </c>
    </row>
    <row r="239" spans="1:16" hidden="1" x14ac:dyDescent="0.25">
      <c r="A239" s="511"/>
      <c r="B239" s="113" t="str">
        <f ca="1">Supporto!F137</f>
        <v>IfcRoof</v>
      </c>
      <c r="C239" s="148" t="str">
        <f ca="1">Supporto!H137</f>
        <v>ElementoDatiAntincendio</v>
      </c>
      <c r="D239" s="148" t="str">
        <f ca="1">Supporto!K137</f>
        <v>ClassePropagazioneFiamma</v>
      </c>
      <c r="E239" s="125"/>
      <c r="F239" s="125"/>
      <c r="G239" s="162"/>
      <c r="H239" s="110"/>
      <c r="I239" s="109"/>
      <c r="J239" s="109"/>
      <c r="K239" s="109" t="s">
        <v>779</v>
      </c>
      <c r="L239" s="109"/>
      <c r="M239" s="109"/>
      <c r="N239" s="109" t="s">
        <v>779</v>
      </c>
      <c r="O239" s="109" t="s">
        <v>779</v>
      </c>
      <c r="P239" s="109" t="s">
        <v>779</v>
      </c>
    </row>
    <row r="240" spans="1:16" x14ac:dyDescent="0.25">
      <c r="A240" s="511"/>
      <c r="B240" s="113" t="str">
        <f ca="1">Supporto!F138</f>
        <v>IfcRoof</v>
      </c>
      <c r="C240" s="148" t="str">
        <f ca="1">Supporto!H138</f>
        <v>ElementoDatiAntincendio</v>
      </c>
      <c r="D240" s="148" t="str">
        <f ca="1">Supporto!K138</f>
        <v>REI</v>
      </c>
      <c r="E240" s="125"/>
      <c r="F240" s="125"/>
      <c r="G240" s="162"/>
      <c r="H240" s="110"/>
      <c r="I240" s="109"/>
      <c r="J240" s="109"/>
      <c r="K240" s="109" t="s">
        <v>779</v>
      </c>
      <c r="L240" s="109" t="s">
        <v>779</v>
      </c>
      <c r="M240" s="109" t="s">
        <v>779</v>
      </c>
      <c r="N240" s="109" t="s">
        <v>779</v>
      </c>
      <c r="O240" s="109" t="s">
        <v>779</v>
      </c>
      <c r="P240" s="109" t="s">
        <v>779</v>
      </c>
    </row>
    <row r="241" spans="1:16" x14ac:dyDescent="0.25">
      <c r="A241" s="511"/>
      <c r="B241" s="113" t="str">
        <f ca="1">Supporto!F139</f>
        <v>IfcRoof</v>
      </c>
      <c r="C241" s="148" t="str">
        <f ca="1">Supporto!H139</f>
        <v>ElementoDatiEnergetici</v>
      </c>
      <c r="D241" s="148" t="str">
        <f ca="1">Supporto!K139</f>
        <v>TrasmittanzaTermica</v>
      </c>
      <c r="E241" s="125"/>
      <c r="F241" s="125"/>
      <c r="G241" s="162"/>
      <c r="H241" s="110"/>
      <c r="I241" s="109"/>
      <c r="J241" s="109"/>
      <c r="K241" s="109" t="s">
        <v>779</v>
      </c>
      <c r="L241" s="109" t="s">
        <v>779</v>
      </c>
      <c r="M241" s="109" t="s">
        <v>779</v>
      </c>
      <c r="N241" s="109" t="s">
        <v>779</v>
      </c>
      <c r="O241" s="109" t="s">
        <v>779</v>
      </c>
      <c r="P241" s="109" t="s">
        <v>779</v>
      </c>
    </row>
    <row r="242" spans="1:16" x14ac:dyDescent="0.25">
      <c r="A242" s="511"/>
      <c r="B242" s="113" t="str">
        <f ca="1">Supporto!F140</f>
        <v>IfcRoof</v>
      </c>
      <c r="C242" s="148" t="str">
        <f ca="1">Supporto!H140</f>
        <v>ElementoDatiEnergetici</v>
      </c>
      <c r="D242" s="148" t="str">
        <f ca="1">Supporto!K140</f>
        <v>ResistenzaTermica</v>
      </c>
      <c r="E242" s="125"/>
      <c r="F242" s="125"/>
      <c r="G242" s="162"/>
      <c r="H242" s="110"/>
      <c r="I242" s="109"/>
      <c r="J242" s="109"/>
      <c r="K242" s="109" t="s">
        <v>779</v>
      </c>
      <c r="L242" s="109" t="s">
        <v>779</v>
      </c>
      <c r="M242" s="109" t="s">
        <v>779</v>
      </c>
      <c r="N242" s="109" t="s">
        <v>779</v>
      </c>
      <c r="O242" s="109" t="s">
        <v>779</v>
      </c>
      <c r="P242" s="109" t="s">
        <v>779</v>
      </c>
    </row>
    <row r="243" spans="1:16" x14ac:dyDescent="0.25">
      <c r="A243" s="511"/>
      <c r="B243" s="113" t="str">
        <f ca="1">Supporto!F141</f>
        <v>IfcRoof</v>
      </c>
      <c r="C243" s="148" t="str">
        <f ca="1">Supporto!H141</f>
        <v>ElementoCodifica</v>
      </c>
      <c r="D243" s="148" t="str">
        <f ca="1">Supporto!K141</f>
        <v>ClasseElementoTecnico</v>
      </c>
      <c r="E243" s="125"/>
      <c r="F243" s="125"/>
      <c r="G243" s="162"/>
      <c r="H243" s="110"/>
      <c r="I243" s="109"/>
      <c r="J243" s="109" t="s">
        <v>779</v>
      </c>
      <c r="K243" s="109"/>
      <c r="L243" s="109" t="s">
        <v>779</v>
      </c>
      <c r="M243" s="109" t="s">
        <v>779</v>
      </c>
      <c r="N243" s="109" t="s">
        <v>779</v>
      </c>
      <c r="O243" s="109" t="s">
        <v>779</v>
      </c>
      <c r="P243" s="109" t="s">
        <v>779</v>
      </c>
    </row>
    <row r="244" spans="1:16" x14ac:dyDescent="0.25">
      <c r="A244" s="511"/>
      <c r="B244" s="113" t="str">
        <f ca="1">Supporto!F142</f>
        <v>IfcRoof</v>
      </c>
      <c r="C244" s="148" t="str">
        <f ca="1">Supporto!H142</f>
        <v>ElementoFase</v>
      </c>
      <c r="D244" s="148" t="str">
        <f ca="1">Supporto!K142</f>
        <v>Stato</v>
      </c>
      <c r="E244" s="125"/>
      <c r="F244" s="125"/>
      <c r="G244" s="162"/>
      <c r="H244" s="110"/>
      <c r="I244" s="109"/>
      <c r="J244" s="109" t="s">
        <v>779</v>
      </c>
      <c r="K244" s="109"/>
      <c r="L244" s="109" t="s">
        <v>779</v>
      </c>
      <c r="M244" s="109" t="s">
        <v>779</v>
      </c>
      <c r="N244" s="109" t="s">
        <v>779</v>
      </c>
      <c r="O244" s="109" t="s">
        <v>779</v>
      </c>
      <c r="P244" s="109" t="s">
        <v>779</v>
      </c>
    </row>
    <row r="245" spans="1:16" hidden="1" x14ac:dyDescent="0.25">
      <c r="A245" s="511"/>
      <c r="B245" s="113" t="str">
        <f ca="1">Supporto!F143</f>
        <v>IfcRoof</v>
      </c>
      <c r="C245" s="148" t="str">
        <f ca="1">Supporto!H143</f>
        <v>ElementoDocumenti</v>
      </c>
      <c r="D245" s="148" t="str">
        <f ca="1">Supporto!K143</f>
        <v>Collaudo</v>
      </c>
      <c r="E245" s="125"/>
      <c r="F245" s="125"/>
      <c r="G245" s="162"/>
      <c r="H245" s="110"/>
      <c r="I245" s="109" t="s">
        <v>779</v>
      </c>
      <c r="J245" s="514"/>
      <c r="K245" s="514"/>
      <c r="L245" s="109"/>
      <c r="M245" s="109"/>
      <c r="N245" s="109"/>
      <c r="O245" s="109" t="s">
        <v>779</v>
      </c>
      <c r="P245" s="109" t="s">
        <v>779</v>
      </c>
    </row>
    <row r="246" spans="1:16" hidden="1" x14ac:dyDescent="0.25">
      <c r="A246" s="511"/>
      <c r="B246" s="115" t="str">
        <f ca="1">Supporto!F144</f>
        <v>IfcRoof</v>
      </c>
      <c r="C246" s="149" t="str">
        <f ca="1">Supporto!H144</f>
        <v>ElementoDocumenti</v>
      </c>
      <c r="D246" s="149" t="str">
        <f ca="1">Supporto!K144</f>
        <v>Conformità</v>
      </c>
      <c r="E246" s="124"/>
      <c r="F246" s="124"/>
      <c r="G246" s="163"/>
      <c r="H246" s="117"/>
      <c r="I246" s="116" t="s">
        <v>779</v>
      </c>
      <c r="J246" s="116"/>
      <c r="K246" s="513"/>
      <c r="L246" s="116"/>
      <c r="M246" s="116"/>
      <c r="N246" s="116"/>
      <c r="O246" s="116" t="s">
        <v>779</v>
      </c>
      <c r="P246" s="116" t="s">
        <v>779</v>
      </c>
    </row>
    <row r="247" spans="1:16" hidden="1" x14ac:dyDescent="0.25">
      <c r="A247" s="511"/>
      <c r="B247" s="113" t="str">
        <f ca="1">Supporto!F145</f>
        <v>IfcWindow</v>
      </c>
      <c r="C247" s="148" t="str">
        <f ca="1">Supporto!H145</f>
        <v>ElementoDatiAnagrafici</v>
      </c>
      <c r="D247" s="148" t="str">
        <f ca="1">Supporto!K145</f>
        <v>Numero_di_serie</v>
      </c>
      <c r="E247" s="125"/>
      <c r="F247" s="125"/>
      <c r="G247" s="162"/>
      <c r="H247" s="110"/>
      <c r="I247" s="109"/>
      <c r="J247" s="109"/>
      <c r="K247" s="109"/>
      <c r="L247" s="109"/>
      <c r="M247" s="109"/>
      <c r="N247" s="109"/>
      <c r="O247" s="109" t="s">
        <v>779</v>
      </c>
      <c r="P247" s="109" t="s">
        <v>779</v>
      </c>
    </row>
    <row r="248" spans="1:16" hidden="1" x14ac:dyDescent="0.25">
      <c r="A248" s="511"/>
      <c r="B248" s="113" t="str">
        <f ca="1">Supporto!F146</f>
        <v>IfcWindow</v>
      </c>
      <c r="C248" s="148" t="str">
        <f ca="1">Supporto!H146</f>
        <v>ElementoDatiAnagrafici</v>
      </c>
      <c r="D248" s="148" t="str">
        <f ca="1">Supporto!K146</f>
        <v>Fornitore</v>
      </c>
      <c r="E248" s="125"/>
      <c r="F248" s="125"/>
      <c r="G248" s="162"/>
      <c r="H248" s="110"/>
      <c r="I248" s="109"/>
      <c r="J248" s="109"/>
      <c r="K248" s="109"/>
      <c r="L248" s="109"/>
      <c r="M248" s="109"/>
      <c r="N248" s="109"/>
      <c r="O248" s="109" t="s">
        <v>779</v>
      </c>
      <c r="P248" s="109" t="s">
        <v>779</v>
      </c>
    </row>
    <row r="249" spans="1:16" hidden="1" x14ac:dyDescent="0.25">
      <c r="A249" s="511"/>
      <c r="B249" s="113" t="str">
        <f ca="1">Supporto!F147</f>
        <v>IfcWindow</v>
      </c>
      <c r="C249" s="148" t="str">
        <f ca="1">Supporto!H147</f>
        <v>ElementoDatiAnagrafici</v>
      </c>
      <c r="D249" s="148" t="str">
        <f ca="1">Supporto!K147</f>
        <v>Installatore</v>
      </c>
      <c r="E249" s="125"/>
      <c r="F249" s="125"/>
      <c r="G249" s="162"/>
      <c r="H249" s="110"/>
      <c r="I249" s="109"/>
      <c r="J249" s="109"/>
      <c r="K249" s="109"/>
      <c r="L249" s="109"/>
      <c r="M249" s="109"/>
      <c r="N249" s="109"/>
      <c r="O249" s="109" t="s">
        <v>779</v>
      </c>
      <c r="P249" s="109" t="s">
        <v>779</v>
      </c>
    </row>
    <row r="250" spans="1:16" x14ac:dyDescent="0.25">
      <c r="A250" s="511"/>
      <c r="B250" s="113" t="str">
        <f ca="1">Supporto!F148</f>
        <v>IfcWindow</v>
      </c>
      <c r="C250" s="148" t="str">
        <f ca="1">Supporto!H148</f>
        <v>ElementoDatiAnagrafici</v>
      </c>
      <c r="D250" s="148" t="str">
        <f ca="1">Supporto!K148</f>
        <v>Descrizione</v>
      </c>
      <c r="E250" s="125"/>
      <c r="F250" s="125"/>
      <c r="G250" s="162"/>
      <c r="H250" s="110"/>
      <c r="I250" s="109"/>
      <c r="J250" s="109"/>
      <c r="K250" s="109"/>
      <c r="L250" s="109" t="s">
        <v>779</v>
      </c>
      <c r="M250" s="109" t="s">
        <v>779</v>
      </c>
      <c r="N250" s="109" t="s">
        <v>779</v>
      </c>
      <c r="O250" s="109" t="s">
        <v>779</v>
      </c>
      <c r="P250" s="109" t="s">
        <v>779</v>
      </c>
    </row>
    <row r="251" spans="1:16" hidden="1" x14ac:dyDescent="0.25">
      <c r="A251" s="511"/>
      <c r="B251" s="113" t="str">
        <f ca="1">Supporto!F149</f>
        <v>IfcWindow</v>
      </c>
      <c r="C251" s="148" t="str">
        <f ca="1">Supporto!H149</f>
        <v>ElementoDatiAnagrafici</v>
      </c>
      <c r="D251" s="148" t="str">
        <f ca="1">Supporto!K149</f>
        <v>Modello</v>
      </c>
      <c r="E251" s="125"/>
      <c r="F251" s="125"/>
      <c r="G251" s="162"/>
      <c r="H251" s="110"/>
      <c r="I251" s="109"/>
      <c r="J251" s="109"/>
      <c r="K251" s="109"/>
      <c r="L251" s="109"/>
      <c r="M251" s="109"/>
      <c r="N251" s="109" t="s">
        <v>779</v>
      </c>
      <c r="O251" s="109" t="s">
        <v>779</v>
      </c>
      <c r="P251" s="109" t="s">
        <v>779</v>
      </c>
    </row>
    <row r="252" spans="1:16" hidden="1" x14ac:dyDescent="0.25">
      <c r="A252" s="511"/>
      <c r="B252" s="113" t="str">
        <f ca="1">Supporto!F150</f>
        <v>IfcWindow</v>
      </c>
      <c r="C252" s="148" t="str">
        <f ca="1">Supporto!H150</f>
        <v>ElementoDatiAnagrafici</v>
      </c>
      <c r="D252" s="148" t="str">
        <f ca="1">Supporto!K150</f>
        <v>Produttore</v>
      </c>
      <c r="E252" s="125"/>
      <c r="F252" s="125"/>
      <c r="G252" s="162"/>
      <c r="H252" s="110"/>
      <c r="I252" s="109"/>
      <c r="J252" s="109"/>
      <c r="K252" s="109"/>
      <c r="L252" s="109"/>
      <c r="M252" s="109"/>
      <c r="N252" s="109" t="s">
        <v>779</v>
      </c>
      <c r="O252" s="109" t="s">
        <v>779</v>
      </c>
      <c r="P252" s="109" t="s">
        <v>779</v>
      </c>
    </row>
    <row r="253" spans="1:16" hidden="1" x14ac:dyDescent="0.25">
      <c r="A253" s="511"/>
      <c r="B253" s="113" t="str">
        <f ca="1">Supporto!F151</f>
        <v>IfcWindow</v>
      </c>
      <c r="C253" s="148" t="str">
        <f ca="1">Supporto!H151</f>
        <v>ElementoDatiQualitativi</v>
      </c>
      <c r="D253" s="148" t="str">
        <f ca="1">Supporto!K151</f>
        <v>IndicePrestazioneAcustica</v>
      </c>
      <c r="E253" s="125"/>
      <c r="F253" s="125"/>
      <c r="G253" s="162"/>
      <c r="H253" s="110"/>
      <c r="I253" s="109"/>
      <c r="J253" s="109"/>
      <c r="K253" s="109" t="s">
        <v>779</v>
      </c>
      <c r="L253" s="109"/>
      <c r="M253" s="109"/>
      <c r="N253" s="109" t="s">
        <v>779</v>
      </c>
      <c r="O253" s="109" t="s">
        <v>779</v>
      </c>
      <c r="P253" s="109" t="s">
        <v>779</v>
      </c>
    </row>
    <row r="254" spans="1:16" x14ac:dyDescent="0.25">
      <c r="A254" s="511"/>
      <c r="B254" s="113" t="str">
        <f ca="1">Supporto!F152</f>
        <v>IfcWindow</v>
      </c>
      <c r="C254" s="148" t="str">
        <f ca="1">Supporto!H152</f>
        <v>ElementoDatiQualitativi</v>
      </c>
      <c r="D254" s="148" t="str">
        <f ca="1">Supporto!K152</f>
        <v>Esterno</v>
      </c>
      <c r="E254" s="125"/>
      <c r="F254" s="125"/>
      <c r="G254" s="162"/>
      <c r="H254" s="110"/>
      <c r="I254" s="109"/>
      <c r="J254" s="109" t="s">
        <v>779</v>
      </c>
      <c r="K254" s="109"/>
      <c r="L254" s="109" t="s">
        <v>779</v>
      </c>
      <c r="M254" s="109" t="s">
        <v>779</v>
      </c>
      <c r="N254" s="109" t="s">
        <v>779</v>
      </c>
      <c r="O254" s="109" t="s">
        <v>779</v>
      </c>
      <c r="P254" s="109" t="s">
        <v>779</v>
      </c>
    </row>
    <row r="255" spans="1:16" x14ac:dyDescent="0.25">
      <c r="A255" s="511"/>
      <c r="B255" s="113" t="str">
        <f ca="1">Supporto!F153</f>
        <v>IfcWindow</v>
      </c>
      <c r="C255" s="148" t="str">
        <f ca="1">Supporto!H153</f>
        <v>ElementoDatiQualitativi</v>
      </c>
      <c r="D255" s="148" t="str">
        <f ca="1">Supporto!K153</f>
        <v>Tipologia costruttiva</v>
      </c>
      <c r="E255" s="125"/>
      <c r="F255" s="125"/>
      <c r="G255" s="162"/>
      <c r="H255" s="110"/>
      <c r="I255" s="109" t="s">
        <v>779</v>
      </c>
      <c r="J255" s="109"/>
      <c r="K255" s="109"/>
      <c r="L255" s="109" t="s">
        <v>779</v>
      </c>
      <c r="M255" s="109" t="s">
        <v>779</v>
      </c>
      <c r="N255" s="109" t="s">
        <v>779</v>
      </c>
      <c r="O255" s="109" t="s">
        <v>779</v>
      </c>
      <c r="P255" s="109" t="s">
        <v>779</v>
      </c>
    </row>
    <row r="256" spans="1:16" hidden="1" x14ac:dyDescent="0.25">
      <c r="A256" s="511"/>
      <c r="B256" s="113" t="str">
        <f ca="1">Supporto!F154</f>
        <v>IfcWindow</v>
      </c>
      <c r="C256" s="148" t="str">
        <f ca="1">Supporto!H154</f>
        <v>ElementoDatiQualitativi</v>
      </c>
      <c r="D256" s="148" t="str">
        <f ca="1">Supporto!K154</f>
        <v>Criticità Riscontrata</v>
      </c>
      <c r="E256" s="125"/>
      <c r="F256" s="125"/>
      <c r="G256" s="162"/>
      <c r="H256" s="110"/>
      <c r="I256" s="109"/>
      <c r="J256" s="109"/>
      <c r="K256" s="109" t="s">
        <v>779</v>
      </c>
      <c r="L256" s="109"/>
      <c r="M256" s="109"/>
      <c r="N256" s="109"/>
      <c r="O256" s="109" t="s">
        <v>779</v>
      </c>
      <c r="P256" s="109" t="s">
        <v>779</v>
      </c>
    </row>
    <row r="257" spans="1:16" hidden="1" x14ac:dyDescent="0.25">
      <c r="A257" s="511"/>
      <c r="B257" s="113" t="str">
        <f ca="1">Supporto!F155</f>
        <v>IfcWindow</v>
      </c>
      <c r="C257" s="148" t="str">
        <f ca="1">Supporto!H155</f>
        <v>ElementoDatiAntincendio</v>
      </c>
      <c r="D257" s="148" t="str">
        <f ca="1">Supporto!K155</f>
        <v>Combustibile</v>
      </c>
      <c r="E257" s="125"/>
      <c r="F257" s="125"/>
      <c r="G257" s="162"/>
      <c r="H257" s="110"/>
      <c r="I257" s="109"/>
      <c r="J257" s="109"/>
      <c r="K257" s="109" t="s">
        <v>779</v>
      </c>
      <c r="L257" s="109"/>
      <c r="M257" s="109"/>
      <c r="N257" s="109" t="s">
        <v>779</v>
      </c>
      <c r="O257" s="109" t="s">
        <v>779</v>
      </c>
      <c r="P257" s="109" t="s">
        <v>779</v>
      </c>
    </row>
    <row r="258" spans="1:16" x14ac:dyDescent="0.25">
      <c r="A258" s="511"/>
      <c r="B258" s="113" t="str">
        <f ca="1">Supporto!F156</f>
        <v>IfcWindow</v>
      </c>
      <c r="C258" s="148" t="str">
        <f ca="1">Supporto!H156</f>
        <v>ElementoDatiAntincendio</v>
      </c>
      <c r="D258" s="148" t="str">
        <f ca="1">Supporto!K156</f>
        <v>UscitaEmergenza</v>
      </c>
      <c r="E258" s="125"/>
      <c r="F258" s="125"/>
      <c r="G258" s="162"/>
      <c r="H258" s="110"/>
      <c r="I258" s="109"/>
      <c r="J258" s="109"/>
      <c r="K258" s="109" t="s">
        <v>779</v>
      </c>
      <c r="L258" s="109"/>
      <c r="M258" s="109" t="s">
        <v>779</v>
      </c>
      <c r="N258" s="109" t="s">
        <v>779</v>
      </c>
      <c r="O258" s="109" t="s">
        <v>779</v>
      </c>
      <c r="P258" s="109" t="s">
        <v>779</v>
      </c>
    </row>
    <row r="259" spans="1:16" hidden="1" x14ac:dyDescent="0.25">
      <c r="A259" s="511"/>
      <c r="B259" s="113" t="str">
        <f ca="1">Supporto!F157</f>
        <v>IfcWindow</v>
      </c>
      <c r="C259" s="148" t="str">
        <f ca="1">Supporto!H157</f>
        <v>ElementoDatiAntincendio</v>
      </c>
      <c r="D259" s="148" t="str">
        <f ca="1">Supporto!K157</f>
        <v>ClassePropagazioneFiamma</v>
      </c>
      <c r="E259" s="125"/>
      <c r="F259" s="125"/>
      <c r="G259" s="162"/>
      <c r="H259" s="110"/>
      <c r="I259" s="109"/>
      <c r="J259" s="109"/>
      <c r="K259" s="109" t="s">
        <v>779</v>
      </c>
      <c r="L259" s="109"/>
      <c r="M259" s="109"/>
      <c r="N259" s="109" t="s">
        <v>779</v>
      </c>
      <c r="O259" s="109" t="s">
        <v>779</v>
      </c>
      <c r="P259" s="109" t="s">
        <v>779</v>
      </c>
    </row>
    <row r="260" spans="1:16" x14ac:dyDescent="0.25">
      <c r="A260" s="511"/>
      <c r="B260" s="113" t="str">
        <f ca="1">Supporto!F158</f>
        <v>IfcWindow</v>
      </c>
      <c r="C260" s="148" t="str">
        <f ca="1">Supporto!H158</f>
        <v>ElementoDatiAntincendio</v>
      </c>
      <c r="D260" s="148" t="str">
        <f ca="1">Supporto!K158</f>
        <v>REI</v>
      </c>
      <c r="E260" s="125"/>
      <c r="F260" s="125"/>
      <c r="G260" s="162"/>
      <c r="H260" s="110"/>
      <c r="I260" s="109"/>
      <c r="J260" s="109"/>
      <c r="K260" s="109" t="s">
        <v>779</v>
      </c>
      <c r="L260" s="109" t="s">
        <v>779</v>
      </c>
      <c r="M260" s="109" t="s">
        <v>779</v>
      </c>
      <c r="N260" s="109" t="s">
        <v>779</v>
      </c>
      <c r="O260" s="109" t="s">
        <v>779</v>
      </c>
      <c r="P260" s="109" t="s">
        <v>779</v>
      </c>
    </row>
    <row r="261" spans="1:16" x14ac:dyDescent="0.25">
      <c r="A261" s="511"/>
      <c r="B261" s="113" t="str">
        <f ca="1">Supporto!F159</f>
        <v>IfcWindow</v>
      </c>
      <c r="C261" s="148" t="str">
        <f ca="1">Supporto!H159</f>
        <v>ElementoDatiEnergetici</v>
      </c>
      <c r="D261" s="148" t="str">
        <f ca="1">Supporto!K159</f>
        <v>TrasmittanzaTermica</v>
      </c>
      <c r="E261" s="125"/>
      <c r="F261" s="125"/>
      <c r="G261" s="162"/>
      <c r="H261" s="110"/>
      <c r="I261" s="109"/>
      <c r="J261" s="109"/>
      <c r="K261" s="109" t="s">
        <v>779</v>
      </c>
      <c r="L261" s="109" t="s">
        <v>779</v>
      </c>
      <c r="M261" s="109" t="s">
        <v>779</v>
      </c>
      <c r="N261" s="109" t="s">
        <v>779</v>
      </c>
      <c r="O261" s="109" t="s">
        <v>779</v>
      </c>
      <c r="P261" s="109" t="s">
        <v>779</v>
      </c>
    </row>
    <row r="262" spans="1:16" x14ac:dyDescent="0.25">
      <c r="A262" s="511"/>
      <c r="B262" s="113" t="str">
        <f ca="1">Supporto!F160</f>
        <v>IfcWindow</v>
      </c>
      <c r="C262" s="148" t="str">
        <f ca="1">Supporto!H160</f>
        <v>ElementoDatiEnergetici</v>
      </c>
      <c r="D262" s="148" t="str">
        <f ca="1">Supporto!K160</f>
        <v>ResistenzaTermica</v>
      </c>
      <c r="E262" s="125"/>
      <c r="F262" s="125"/>
      <c r="G262" s="162"/>
      <c r="H262" s="110"/>
      <c r="I262" s="109"/>
      <c r="J262" s="109"/>
      <c r="K262" s="109" t="s">
        <v>779</v>
      </c>
      <c r="L262" s="109" t="s">
        <v>779</v>
      </c>
      <c r="M262" s="109" t="s">
        <v>779</v>
      </c>
      <c r="N262" s="109" t="s">
        <v>779</v>
      </c>
      <c r="O262" s="109" t="s">
        <v>779</v>
      </c>
      <c r="P262" s="109" t="s">
        <v>779</v>
      </c>
    </row>
    <row r="263" spans="1:16" x14ac:dyDescent="0.25">
      <c r="A263" s="511"/>
      <c r="B263" s="113" t="str">
        <f ca="1">Supporto!F161</f>
        <v>IfcWindow</v>
      </c>
      <c r="C263" s="148" t="str">
        <f ca="1">Supporto!H161</f>
        <v>ElementoCodifica</v>
      </c>
      <c r="D263" s="148" t="str">
        <f ca="1">Supporto!K161</f>
        <v>ClasseElementoTecnico</v>
      </c>
      <c r="E263" s="125"/>
      <c r="F263" s="125"/>
      <c r="G263" s="162"/>
      <c r="H263" s="110"/>
      <c r="I263" s="109"/>
      <c r="J263" s="109" t="s">
        <v>779</v>
      </c>
      <c r="K263" s="109"/>
      <c r="L263" s="109"/>
      <c r="M263" s="109" t="s">
        <v>779</v>
      </c>
      <c r="N263" s="109" t="s">
        <v>779</v>
      </c>
      <c r="O263" s="109" t="s">
        <v>779</v>
      </c>
      <c r="P263" s="109" t="s">
        <v>779</v>
      </c>
    </row>
    <row r="264" spans="1:16" x14ac:dyDescent="0.25">
      <c r="A264" s="511"/>
      <c r="B264" s="113" t="str">
        <f ca="1">Supporto!F162</f>
        <v>IfcWindow</v>
      </c>
      <c r="C264" s="148" t="str">
        <f ca="1">Supporto!H162</f>
        <v>ElementoFase</v>
      </c>
      <c r="D264" s="148" t="str">
        <f ca="1">Supporto!K162</f>
        <v>Stato</v>
      </c>
      <c r="E264" s="125"/>
      <c r="F264" s="125"/>
      <c r="G264" s="162"/>
      <c r="H264" s="110"/>
      <c r="I264" s="109"/>
      <c r="J264" s="109" t="s">
        <v>779</v>
      </c>
      <c r="K264" s="109"/>
      <c r="L264" s="109"/>
      <c r="M264" s="109" t="s">
        <v>779</v>
      </c>
      <c r="N264" s="109" t="s">
        <v>779</v>
      </c>
      <c r="O264" s="109" t="s">
        <v>779</v>
      </c>
      <c r="P264" s="109" t="s">
        <v>779</v>
      </c>
    </row>
    <row r="265" spans="1:16" hidden="1" x14ac:dyDescent="0.25">
      <c r="A265" s="511"/>
      <c r="B265" s="113" t="str">
        <f ca="1">Supporto!F163</f>
        <v>IfcWindow</v>
      </c>
      <c r="C265" s="148" t="str">
        <f ca="1">Supporto!H163</f>
        <v>ElementoDocumenti</v>
      </c>
      <c r="D265" s="148" t="str">
        <f ca="1">Supporto!K163</f>
        <v>SchedaTecnica</v>
      </c>
      <c r="E265" s="125"/>
      <c r="F265" s="125"/>
      <c r="G265" s="162"/>
      <c r="H265" s="110"/>
      <c r="I265" s="109"/>
      <c r="J265" s="109"/>
      <c r="K265" s="109"/>
      <c r="L265" s="109"/>
      <c r="M265" s="109"/>
      <c r="N265" s="109" t="s">
        <v>779</v>
      </c>
      <c r="O265" s="109" t="s">
        <v>779</v>
      </c>
      <c r="P265" s="109" t="s">
        <v>779</v>
      </c>
    </row>
    <row r="266" spans="1:16" hidden="1" x14ac:dyDescent="0.25">
      <c r="A266" s="511"/>
      <c r="B266" s="113" t="str">
        <f ca="1">Supporto!F164</f>
        <v>IfcWindow</v>
      </c>
      <c r="C266" s="148" t="str">
        <f ca="1">Supporto!H164</f>
        <v>ElementoDocumenti</v>
      </c>
      <c r="D266" s="148" t="str">
        <f ca="1">Supporto!K164</f>
        <v>Website</v>
      </c>
      <c r="E266" s="125"/>
      <c r="F266" s="125"/>
      <c r="G266" s="162"/>
      <c r="H266" s="110"/>
      <c r="I266" s="109"/>
      <c r="J266" s="109"/>
      <c r="K266" s="109"/>
      <c r="L266" s="109"/>
      <c r="M266" s="109"/>
      <c r="N266" s="109" t="s">
        <v>779</v>
      </c>
      <c r="O266" s="109" t="s">
        <v>779</v>
      </c>
      <c r="P266" s="109" t="s">
        <v>779</v>
      </c>
    </row>
    <row r="267" spans="1:16" hidden="1" x14ac:dyDescent="0.25">
      <c r="A267" s="511"/>
      <c r="B267" s="113" t="str">
        <f ca="1">Supporto!F165</f>
        <v>IfcWindow</v>
      </c>
      <c r="C267" s="148" t="str">
        <f ca="1">Supporto!H165</f>
        <v>ElementoDocumenti</v>
      </c>
      <c r="D267" s="148" t="str">
        <f ca="1">Supporto!K165</f>
        <v>CertProd</v>
      </c>
      <c r="E267" s="125"/>
      <c r="F267" s="125"/>
      <c r="G267" s="162"/>
      <c r="H267" s="110"/>
      <c r="I267" s="109"/>
      <c r="J267" s="109"/>
      <c r="K267" s="109"/>
      <c r="L267" s="109"/>
      <c r="M267" s="109"/>
      <c r="N267" s="109" t="s">
        <v>779</v>
      </c>
      <c r="O267" s="109" t="s">
        <v>779</v>
      </c>
      <c r="P267" s="109" t="s">
        <v>779</v>
      </c>
    </row>
    <row r="268" spans="1:16" hidden="1" x14ac:dyDescent="0.25">
      <c r="A268" s="511"/>
      <c r="B268" s="113" t="str">
        <f ca="1">Supporto!F166</f>
        <v>IfcWindow</v>
      </c>
      <c r="C268" s="148" t="str">
        <f ca="1">Supporto!H166</f>
        <v>ElementoDocumenti</v>
      </c>
      <c r="D268" s="148" t="str">
        <f ca="1">Supporto!K166</f>
        <v>SchedaMontaggio</v>
      </c>
      <c r="E268" s="125"/>
      <c r="F268" s="125"/>
      <c r="G268" s="162"/>
      <c r="H268" s="110"/>
      <c r="I268" s="109"/>
      <c r="J268" s="109"/>
      <c r="K268" s="109"/>
      <c r="L268" s="109"/>
      <c r="M268" s="109"/>
      <c r="N268" s="109"/>
      <c r="O268" s="109" t="s">
        <v>779</v>
      </c>
      <c r="P268" s="109" t="s">
        <v>779</v>
      </c>
    </row>
    <row r="269" spans="1:16" hidden="1" x14ac:dyDescent="0.25">
      <c r="A269" s="511"/>
      <c r="B269" s="113" t="str">
        <f ca="1">Supporto!F167</f>
        <v>IfcWindow</v>
      </c>
      <c r="C269" s="148" t="str">
        <f ca="1">Supporto!H167</f>
        <v>ElementoDocumenti</v>
      </c>
      <c r="D269" s="148" t="str">
        <f ca="1">Supporto!K167</f>
        <v>Installazione</v>
      </c>
      <c r="E269" s="125"/>
      <c r="F269" s="125"/>
      <c r="G269" s="162"/>
      <c r="H269" s="110"/>
      <c r="I269" s="109"/>
      <c r="J269" s="109"/>
      <c r="K269" s="109"/>
      <c r="L269" s="109"/>
      <c r="M269" s="109"/>
      <c r="N269" s="109"/>
      <c r="O269" s="109" t="s">
        <v>779</v>
      </c>
      <c r="P269" s="109" t="s">
        <v>779</v>
      </c>
    </row>
    <row r="270" spans="1:16" hidden="1" x14ac:dyDescent="0.25">
      <c r="A270" s="511"/>
      <c r="B270" s="113" t="str">
        <f ca="1">Supporto!F168</f>
        <v>IfcWindow</v>
      </c>
      <c r="C270" s="148" t="str">
        <f ca="1">Supporto!H168</f>
        <v>ElementoDocumenti</v>
      </c>
      <c r="D270" s="148" t="str">
        <f ca="1">Supporto!K168</f>
        <v>MatSupp</v>
      </c>
      <c r="E270" s="125"/>
      <c r="F270" s="125"/>
      <c r="G270" s="162"/>
      <c r="H270" s="110"/>
      <c r="I270" s="109"/>
      <c r="J270" s="109"/>
      <c r="K270" s="109"/>
      <c r="L270" s="109"/>
      <c r="M270" s="109"/>
      <c r="N270" s="109"/>
      <c r="O270" s="109" t="s">
        <v>779</v>
      </c>
      <c r="P270" s="109" t="s">
        <v>779</v>
      </c>
    </row>
    <row r="271" spans="1:16" hidden="1" x14ac:dyDescent="0.25">
      <c r="A271" s="511"/>
      <c r="B271" s="113" t="str">
        <f ca="1">Supporto!F169</f>
        <v>IfcWindow</v>
      </c>
      <c r="C271" s="148" t="str">
        <f ca="1">Supporto!H169</f>
        <v>ElementoDocumenti</v>
      </c>
      <c r="D271" s="148" t="str">
        <f ca="1">Supporto!K169</f>
        <v>Collaudo</v>
      </c>
      <c r="E271" s="125"/>
      <c r="F271" s="125"/>
      <c r="G271" s="162"/>
      <c r="H271" s="110"/>
      <c r="I271" s="109"/>
      <c r="J271" s="109"/>
      <c r="K271" s="109"/>
      <c r="L271" s="109"/>
      <c r="M271" s="109"/>
      <c r="N271" s="109"/>
      <c r="O271" s="109" t="s">
        <v>779</v>
      </c>
      <c r="P271" s="109" t="s">
        <v>779</v>
      </c>
    </row>
    <row r="272" spans="1:16" hidden="1" x14ac:dyDescent="0.25">
      <c r="A272" s="511"/>
      <c r="B272" s="115" t="str">
        <f ca="1">Supporto!F170</f>
        <v>IfcWindow</v>
      </c>
      <c r="C272" s="149" t="str">
        <f ca="1">Supporto!H170</f>
        <v>ElementoDocumenti</v>
      </c>
      <c r="D272" s="149" t="str">
        <f ca="1">Supporto!K170</f>
        <v>Conformità</v>
      </c>
      <c r="E272" s="124"/>
      <c r="F272" s="124"/>
      <c r="G272" s="163"/>
      <c r="H272" s="117"/>
      <c r="I272" s="116"/>
      <c r="J272" s="116"/>
      <c r="K272" s="116"/>
      <c r="L272" s="116"/>
      <c r="M272" s="116"/>
      <c r="N272" s="116"/>
      <c r="O272" s="116" t="s">
        <v>779</v>
      </c>
      <c r="P272" s="116" t="s">
        <v>779</v>
      </c>
    </row>
    <row r="273" spans="1:16" x14ac:dyDescent="0.25">
      <c r="A273" s="511"/>
      <c r="B273" s="113" t="str">
        <f ca="1">Supporto!F171</f>
        <v>IfcWall</v>
      </c>
      <c r="C273" s="148" t="str">
        <f ca="1">Supporto!H171</f>
        <v>ElementoDatiAnagrafici</v>
      </c>
      <c r="D273" s="148" t="str">
        <f ca="1">Supporto!K171</f>
        <v>Descrizione</v>
      </c>
      <c r="E273" s="125"/>
      <c r="F273" s="125"/>
      <c r="G273" s="162"/>
      <c r="H273" s="110"/>
      <c r="I273" s="109"/>
      <c r="J273" s="109" t="s">
        <v>779</v>
      </c>
      <c r="K273" s="109"/>
      <c r="L273" s="109" t="s">
        <v>779</v>
      </c>
      <c r="M273" s="109" t="s">
        <v>779</v>
      </c>
      <c r="N273" s="109" t="s">
        <v>779</v>
      </c>
      <c r="O273" s="109" t="s">
        <v>779</v>
      </c>
      <c r="P273" s="109" t="s">
        <v>779</v>
      </c>
    </row>
    <row r="274" spans="1:16" hidden="1" x14ac:dyDescent="0.25">
      <c r="A274" s="511"/>
      <c r="B274" s="113" t="str">
        <f ca="1">Supporto!F172</f>
        <v>IfcWall</v>
      </c>
      <c r="C274" s="148" t="str">
        <f ca="1">Supporto!H172</f>
        <v>ElementoDatiQualitativi</v>
      </c>
      <c r="D274" s="148" t="str">
        <f ca="1">Supporto!K172</f>
        <v>IndicePrestazioneAcustica</v>
      </c>
      <c r="E274" s="125"/>
      <c r="F274" s="125"/>
      <c r="G274" s="162"/>
      <c r="H274" s="110"/>
      <c r="I274" s="109"/>
      <c r="J274" s="109"/>
      <c r="K274" s="109" t="s">
        <v>779</v>
      </c>
      <c r="L274" s="109"/>
      <c r="M274" s="109"/>
      <c r="N274" s="109" t="s">
        <v>779</v>
      </c>
      <c r="O274" s="109" t="s">
        <v>779</v>
      </c>
      <c r="P274" s="109" t="s">
        <v>779</v>
      </c>
    </row>
    <row r="275" spans="1:16" x14ac:dyDescent="0.25">
      <c r="A275" s="511"/>
      <c r="B275" s="113" t="str">
        <f ca="1">Supporto!F173</f>
        <v>IfcWall</v>
      </c>
      <c r="C275" s="148" t="str">
        <f ca="1">Supporto!H173</f>
        <v>ElementoDatiQualitativi</v>
      </c>
      <c r="D275" s="148" t="str">
        <f ca="1">Supporto!K173</f>
        <v>Portante</v>
      </c>
      <c r="E275" s="125"/>
      <c r="F275" s="125"/>
      <c r="G275" s="162"/>
      <c r="H275" s="110"/>
      <c r="I275" s="514"/>
      <c r="J275" s="109" t="s">
        <v>779</v>
      </c>
      <c r="K275" s="109"/>
      <c r="L275" s="109" t="s">
        <v>779</v>
      </c>
      <c r="M275" s="109" t="s">
        <v>779</v>
      </c>
      <c r="N275" s="109" t="s">
        <v>779</v>
      </c>
      <c r="O275" s="109" t="s">
        <v>779</v>
      </c>
      <c r="P275" s="109" t="s">
        <v>779</v>
      </c>
    </row>
    <row r="276" spans="1:16" x14ac:dyDescent="0.25">
      <c r="A276" s="511"/>
      <c r="B276" s="113" t="str">
        <f ca="1">Supporto!F174</f>
        <v>IfcWall</v>
      </c>
      <c r="C276" s="148" t="str">
        <f ca="1">Supporto!H174</f>
        <v>ElementoDatiQualitativi</v>
      </c>
      <c r="D276" s="148" t="str">
        <f ca="1">Supporto!K174</f>
        <v>Esterno</v>
      </c>
      <c r="E276" s="125"/>
      <c r="F276" s="125"/>
      <c r="G276" s="162"/>
      <c r="H276" s="110"/>
      <c r="I276" s="109"/>
      <c r="J276" s="109" t="s">
        <v>779</v>
      </c>
      <c r="K276" s="109"/>
      <c r="L276" s="109" t="s">
        <v>779</v>
      </c>
      <c r="M276" s="109" t="s">
        <v>779</v>
      </c>
      <c r="N276" s="109" t="s">
        <v>779</v>
      </c>
      <c r="O276" s="109" t="s">
        <v>779</v>
      </c>
      <c r="P276" s="109" t="s">
        <v>779</v>
      </c>
    </row>
    <row r="277" spans="1:16" x14ac:dyDescent="0.25">
      <c r="A277" s="511"/>
      <c r="B277" s="113" t="str">
        <f ca="1">Supporto!F175</f>
        <v>IfcWall</v>
      </c>
      <c r="C277" s="148" t="str">
        <f ca="1">Supporto!H175</f>
        <v>ElementoDatiQualitativi</v>
      </c>
      <c r="D277" s="148" t="str">
        <f ca="1">Supporto!K175</f>
        <v>Tipologia costruttiva</v>
      </c>
      <c r="E277" s="125"/>
      <c r="F277" s="125"/>
      <c r="G277" s="162"/>
      <c r="H277" s="110"/>
      <c r="I277" s="109" t="s">
        <v>779</v>
      </c>
      <c r="J277" s="109"/>
      <c r="K277" s="109"/>
      <c r="L277" s="109" t="s">
        <v>779</v>
      </c>
      <c r="M277" s="109" t="s">
        <v>779</v>
      </c>
      <c r="N277" s="109" t="s">
        <v>779</v>
      </c>
      <c r="O277" s="109" t="s">
        <v>779</v>
      </c>
      <c r="P277" s="109" t="s">
        <v>779</v>
      </c>
    </row>
    <row r="278" spans="1:16" hidden="1" x14ac:dyDescent="0.25">
      <c r="A278" s="511"/>
      <c r="B278" s="113" t="str">
        <f ca="1">Supporto!F176</f>
        <v>IfcWall</v>
      </c>
      <c r="C278" s="148" t="str">
        <f ca="1">Supporto!H176</f>
        <v>ElementoDatiQualitativi</v>
      </c>
      <c r="D278" s="148" t="str">
        <f ca="1">Supporto!K176</f>
        <v>Criticità Riscontrata</v>
      </c>
      <c r="E278" s="125"/>
      <c r="F278" s="125"/>
      <c r="G278" s="162"/>
      <c r="H278" s="110"/>
      <c r="I278" s="109"/>
      <c r="J278" s="109"/>
      <c r="K278" s="109" t="s">
        <v>779</v>
      </c>
      <c r="L278" s="109"/>
      <c r="M278" s="109"/>
      <c r="N278" s="109" t="s">
        <v>779</v>
      </c>
      <c r="O278" s="109" t="s">
        <v>779</v>
      </c>
      <c r="P278" s="109" t="s">
        <v>779</v>
      </c>
    </row>
    <row r="279" spans="1:16" hidden="1" x14ac:dyDescent="0.25">
      <c r="A279" s="511"/>
      <c r="B279" s="113" t="str">
        <f ca="1">Supporto!F177</f>
        <v>IfcWall</v>
      </c>
      <c r="C279" s="148" t="str">
        <f ca="1">Supporto!H177</f>
        <v>ElementoDatiAntincendio</v>
      </c>
      <c r="D279" s="148" t="str">
        <f ca="1">Supporto!K177</f>
        <v>Combustibile</v>
      </c>
      <c r="E279" s="125"/>
      <c r="F279" s="125"/>
      <c r="G279" s="162"/>
      <c r="H279" s="110"/>
      <c r="I279" s="109"/>
      <c r="J279" s="109"/>
      <c r="K279" s="109" t="s">
        <v>779</v>
      </c>
      <c r="L279" s="109"/>
      <c r="M279" s="109"/>
      <c r="N279" s="109"/>
      <c r="O279" s="109" t="s">
        <v>779</v>
      </c>
      <c r="P279" s="109" t="s">
        <v>779</v>
      </c>
    </row>
    <row r="280" spans="1:16" hidden="1" x14ac:dyDescent="0.25">
      <c r="A280" s="511"/>
      <c r="B280" s="113" t="str">
        <f ca="1">Supporto!F178</f>
        <v>IfcWall</v>
      </c>
      <c r="C280" s="148" t="str">
        <f ca="1">Supporto!H178</f>
        <v>ElementoDatiAntincendio</v>
      </c>
      <c r="D280" s="148" t="str">
        <f ca="1">Supporto!K178</f>
        <v>ClassePropagazioneFiamma</v>
      </c>
      <c r="E280" s="125"/>
      <c r="F280" s="125"/>
      <c r="G280" s="162"/>
      <c r="H280" s="110"/>
      <c r="I280" s="109"/>
      <c r="J280" s="109"/>
      <c r="K280" s="109" t="s">
        <v>779</v>
      </c>
      <c r="L280" s="109"/>
      <c r="M280" s="109"/>
      <c r="N280" s="109" t="s">
        <v>779</v>
      </c>
      <c r="O280" s="109" t="s">
        <v>779</v>
      </c>
      <c r="P280" s="109" t="s">
        <v>779</v>
      </c>
    </row>
    <row r="281" spans="1:16" x14ac:dyDescent="0.25">
      <c r="A281" s="511"/>
      <c r="B281" s="113" t="str">
        <f ca="1">Supporto!F179</f>
        <v>IfcWall</v>
      </c>
      <c r="C281" s="148" t="str">
        <f ca="1">Supporto!H179</f>
        <v>ElementoDatiAntincendio</v>
      </c>
      <c r="D281" s="148" t="str">
        <f ca="1">Supporto!K179</f>
        <v>REI</v>
      </c>
      <c r="E281" s="125"/>
      <c r="F281" s="125"/>
      <c r="G281" s="162"/>
      <c r="H281" s="110"/>
      <c r="I281" s="109"/>
      <c r="J281" s="109"/>
      <c r="K281" s="109" t="s">
        <v>779</v>
      </c>
      <c r="L281" s="109" t="s">
        <v>779</v>
      </c>
      <c r="M281" s="109" t="s">
        <v>779</v>
      </c>
      <c r="N281" s="109" t="s">
        <v>779</v>
      </c>
      <c r="O281" s="109" t="s">
        <v>779</v>
      </c>
      <c r="P281" s="109" t="s">
        <v>779</v>
      </c>
    </row>
    <row r="282" spans="1:16" x14ac:dyDescent="0.25">
      <c r="A282" s="511"/>
      <c r="B282" s="113" t="str">
        <f ca="1">Supporto!F180</f>
        <v>IfcWall</v>
      </c>
      <c r="C282" s="148" t="str">
        <f ca="1">Supporto!H180</f>
        <v>ElementoDatiEnergetici</v>
      </c>
      <c r="D282" s="148" t="str">
        <f ca="1">Supporto!K180</f>
        <v>TrasmittanzaTermica</v>
      </c>
      <c r="E282" s="125"/>
      <c r="F282" s="125"/>
      <c r="G282" s="162"/>
      <c r="H282" s="110"/>
      <c r="I282" s="109"/>
      <c r="J282" s="109"/>
      <c r="K282" s="109" t="s">
        <v>779</v>
      </c>
      <c r="L282" s="109" t="s">
        <v>779</v>
      </c>
      <c r="M282" s="109" t="s">
        <v>779</v>
      </c>
      <c r="N282" s="109" t="s">
        <v>779</v>
      </c>
      <c r="O282" s="109" t="s">
        <v>779</v>
      </c>
      <c r="P282" s="109" t="s">
        <v>779</v>
      </c>
    </row>
    <row r="283" spans="1:16" x14ac:dyDescent="0.25">
      <c r="A283" s="511"/>
      <c r="B283" s="113" t="str">
        <f ca="1">Supporto!F181</f>
        <v>IfcWall</v>
      </c>
      <c r="C283" s="148" t="str">
        <f ca="1">Supporto!H181</f>
        <v>ElementoDatiEnergetici</v>
      </c>
      <c r="D283" s="148" t="str">
        <f ca="1">Supporto!K181</f>
        <v>ResistenzaTermica</v>
      </c>
      <c r="E283" s="125"/>
      <c r="F283" s="125"/>
      <c r="G283" s="162"/>
      <c r="H283" s="110"/>
      <c r="I283" s="109"/>
      <c r="J283" s="109"/>
      <c r="K283" s="109" t="s">
        <v>779</v>
      </c>
      <c r="L283" s="109" t="s">
        <v>779</v>
      </c>
      <c r="M283" s="109" t="s">
        <v>779</v>
      </c>
      <c r="N283" s="109" t="s">
        <v>779</v>
      </c>
      <c r="O283" s="109" t="s">
        <v>779</v>
      </c>
      <c r="P283" s="109" t="s">
        <v>779</v>
      </c>
    </row>
    <row r="284" spans="1:16" x14ac:dyDescent="0.25">
      <c r="A284" s="511"/>
      <c r="B284" s="113" t="str">
        <f ca="1">Supporto!F182</f>
        <v>IfcWall</v>
      </c>
      <c r="C284" s="148" t="str">
        <f ca="1">Supporto!H182</f>
        <v>ElementoCodifica</v>
      </c>
      <c r="D284" s="148" t="str">
        <f ca="1">Supporto!K182</f>
        <v>ClasseElementoTecnico</v>
      </c>
      <c r="E284" s="125"/>
      <c r="F284" s="125"/>
      <c r="G284" s="162"/>
      <c r="H284" s="110"/>
      <c r="I284" s="109"/>
      <c r="J284" s="109" t="s">
        <v>779</v>
      </c>
      <c r="K284" s="109"/>
      <c r="L284" s="109" t="s">
        <v>779</v>
      </c>
      <c r="M284" s="109" t="s">
        <v>779</v>
      </c>
      <c r="N284" s="109" t="s">
        <v>779</v>
      </c>
      <c r="O284" s="109" t="s">
        <v>779</v>
      </c>
      <c r="P284" s="109" t="s">
        <v>779</v>
      </c>
    </row>
    <row r="285" spans="1:16" x14ac:dyDescent="0.25">
      <c r="A285" s="511"/>
      <c r="B285" s="113" t="str">
        <f ca="1">Supporto!F183</f>
        <v>IfcWall</v>
      </c>
      <c r="C285" s="148" t="str">
        <f ca="1">Supporto!H183</f>
        <v>ElementoFase</v>
      </c>
      <c r="D285" s="148" t="str">
        <f ca="1">Supporto!K183</f>
        <v>Stato</v>
      </c>
      <c r="E285" s="125"/>
      <c r="F285" s="125"/>
      <c r="G285" s="162"/>
      <c r="H285" s="110"/>
      <c r="I285" s="109"/>
      <c r="J285" s="109" t="s">
        <v>779</v>
      </c>
      <c r="K285" s="109"/>
      <c r="L285" s="109" t="s">
        <v>779</v>
      </c>
      <c r="M285" s="109" t="s">
        <v>779</v>
      </c>
      <c r="N285" s="109" t="s">
        <v>779</v>
      </c>
      <c r="O285" s="109" t="s">
        <v>779</v>
      </c>
      <c r="P285" s="109" t="s">
        <v>779</v>
      </c>
    </row>
    <row r="286" spans="1:16" hidden="1" x14ac:dyDescent="0.25">
      <c r="A286" s="511"/>
      <c r="B286" s="113" t="str">
        <f ca="1">Supporto!F184</f>
        <v>IfcWall</v>
      </c>
      <c r="C286" s="148" t="str">
        <f ca="1">Supporto!H184</f>
        <v>ElementoDocumenti</v>
      </c>
      <c r="D286" s="148" t="str">
        <f ca="1">Supporto!K184</f>
        <v>MatSupp</v>
      </c>
      <c r="E286" s="125"/>
      <c r="F286" s="125"/>
      <c r="G286" s="162"/>
      <c r="H286" s="110"/>
      <c r="I286" s="109"/>
      <c r="J286" s="109"/>
      <c r="K286" s="109"/>
      <c r="L286" s="109"/>
      <c r="M286" s="109"/>
      <c r="N286" s="109"/>
      <c r="O286" s="109" t="s">
        <v>779</v>
      </c>
      <c r="P286" s="109" t="s">
        <v>779</v>
      </c>
    </row>
    <row r="287" spans="1:16" hidden="1" x14ac:dyDescent="0.25">
      <c r="A287" s="511"/>
      <c r="B287" s="113" t="str">
        <f ca="1">Supporto!F185</f>
        <v>IfcWall</v>
      </c>
      <c r="C287" s="148" t="str">
        <f ca="1">Supporto!H185</f>
        <v>ElementoDocumenti</v>
      </c>
      <c r="D287" s="148" t="str">
        <f ca="1">Supporto!K185</f>
        <v>Collaudo</v>
      </c>
      <c r="E287" s="125"/>
      <c r="F287" s="125"/>
      <c r="G287" s="162"/>
      <c r="H287" s="110"/>
      <c r="I287" s="109" t="s">
        <v>779</v>
      </c>
      <c r="J287" s="109"/>
      <c r="K287" s="514"/>
      <c r="L287" s="109"/>
      <c r="M287" s="109"/>
      <c r="N287" s="109"/>
      <c r="O287" s="109" t="s">
        <v>779</v>
      </c>
      <c r="P287" s="109" t="s">
        <v>779</v>
      </c>
    </row>
    <row r="288" spans="1:16" hidden="1" x14ac:dyDescent="0.25">
      <c r="A288" s="511"/>
      <c r="B288" s="115" t="str">
        <f ca="1">Supporto!F186</f>
        <v>IfcWall</v>
      </c>
      <c r="C288" s="149" t="str">
        <f ca="1">Supporto!H186</f>
        <v>ElementoDocumenti</v>
      </c>
      <c r="D288" s="149" t="str">
        <f ca="1">Supporto!K186</f>
        <v>Conformità</v>
      </c>
      <c r="E288" s="124"/>
      <c r="F288" s="124"/>
      <c r="G288" s="163"/>
      <c r="H288" s="117"/>
      <c r="I288" s="116" t="s">
        <v>779</v>
      </c>
      <c r="J288" s="116"/>
      <c r="K288" s="513"/>
      <c r="L288" s="116"/>
      <c r="M288" s="116"/>
      <c r="N288" s="116"/>
      <c r="O288" s="116" t="s">
        <v>779</v>
      </c>
      <c r="P288" s="116" t="s">
        <v>779</v>
      </c>
    </row>
    <row r="289" spans="1:16" x14ac:dyDescent="0.25">
      <c r="A289" s="511"/>
      <c r="B289" s="113" t="str">
        <f ca="1">Supporto!F187</f>
        <v>IfcRamp</v>
      </c>
      <c r="C289" s="148" t="str">
        <f ca="1">Supporto!H187</f>
        <v>ElementoDatiAnagrafici</v>
      </c>
      <c r="D289" s="148" t="str">
        <f ca="1">Supporto!K187</f>
        <v>Descrizione</v>
      </c>
      <c r="E289" s="125"/>
      <c r="F289" s="125"/>
      <c r="G289" s="162"/>
      <c r="H289" s="110"/>
      <c r="I289" s="109"/>
      <c r="J289" s="109" t="s">
        <v>779</v>
      </c>
      <c r="K289" s="109"/>
      <c r="L289" s="109" t="s">
        <v>779</v>
      </c>
      <c r="M289" s="109" t="s">
        <v>779</v>
      </c>
      <c r="N289" s="109" t="s">
        <v>779</v>
      </c>
      <c r="O289" s="109" t="s">
        <v>779</v>
      </c>
      <c r="P289" s="109" t="s">
        <v>779</v>
      </c>
    </row>
    <row r="290" spans="1:16" x14ac:dyDescent="0.25">
      <c r="A290" s="511"/>
      <c r="B290" s="113" t="str">
        <f ca="1">Supporto!F188</f>
        <v>IfcRamp</v>
      </c>
      <c r="C290" s="148" t="str">
        <f ca="1">Supporto!H188</f>
        <v>ElementoDatiQualitativi</v>
      </c>
      <c r="D290" s="148" t="str">
        <f ca="1">Supporto!K188</f>
        <v>AccessibilitaDisabili</v>
      </c>
      <c r="E290" s="125"/>
      <c r="F290" s="125"/>
      <c r="G290" s="162"/>
      <c r="H290" s="110"/>
      <c r="I290" s="109"/>
      <c r="J290" s="109"/>
      <c r="K290" s="109" t="s">
        <v>779</v>
      </c>
      <c r="L290" s="109" t="s">
        <v>779</v>
      </c>
      <c r="M290" s="109" t="s">
        <v>779</v>
      </c>
      <c r="N290" s="109" t="s">
        <v>779</v>
      </c>
      <c r="O290" s="109" t="s">
        <v>779</v>
      </c>
      <c r="P290" s="109" t="s">
        <v>779</v>
      </c>
    </row>
    <row r="291" spans="1:16" x14ac:dyDescent="0.25">
      <c r="A291" s="511"/>
      <c r="B291" s="113" t="str">
        <f ca="1">Supporto!F189</f>
        <v>IfcRamp</v>
      </c>
      <c r="C291" s="148" t="str">
        <f ca="1">Supporto!H189</f>
        <v>ElementoDatiQualitativi</v>
      </c>
      <c r="D291" s="148" t="str">
        <f ca="1">Supporto!K189</f>
        <v>Esterno</v>
      </c>
      <c r="E291" s="125"/>
      <c r="F291" s="125"/>
      <c r="G291" s="162"/>
      <c r="H291" s="110"/>
      <c r="I291" s="109"/>
      <c r="J291" s="109" t="s">
        <v>779</v>
      </c>
      <c r="K291" s="109"/>
      <c r="L291" s="109" t="s">
        <v>779</v>
      </c>
      <c r="M291" s="109" t="s">
        <v>779</v>
      </c>
      <c r="N291" s="109" t="s">
        <v>779</v>
      </c>
      <c r="O291" s="109" t="s">
        <v>779</v>
      </c>
      <c r="P291" s="109" t="s">
        <v>779</v>
      </c>
    </row>
    <row r="292" spans="1:16" x14ac:dyDescent="0.25">
      <c r="A292" s="511"/>
      <c r="B292" s="113" t="str">
        <f ca="1">Supporto!F190</f>
        <v>IfcRamp</v>
      </c>
      <c r="C292" s="148" t="str">
        <f ca="1">Supporto!H190</f>
        <v>ElementoDatiQualitativi</v>
      </c>
      <c r="D292" s="148" t="str">
        <f ca="1">Supporto!K190</f>
        <v>Tipologia costruttiva</v>
      </c>
      <c r="E292" s="125"/>
      <c r="F292" s="125"/>
      <c r="G292" s="162"/>
      <c r="H292" s="110"/>
      <c r="I292" s="109" t="s">
        <v>779</v>
      </c>
      <c r="J292" s="109"/>
      <c r="K292" s="109"/>
      <c r="L292" s="109" t="s">
        <v>779</v>
      </c>
      <c r="M292" s="109" t="s">
        <v>779</v>
      </c>
      <c r="N292" s="109" t="s">
        <v>779</v>
      </c>
      <c r="O292" s="109" t="s">
        <v>779</v>
      </c>
      <c r="P292" s="109" t="s">
        <v>779</v>
      </c>
    </row>
    <row r="293" spans="1:16" hidden="1" x14ac:dyDescent="0.25">
      <c r="A293" s="511"/>
      <c r="B293" s="113" t="str">
        <f ca="1">Supporto!F191</f>
        <v>IfcRamp</v>
      </c>
      <c r="C293" s="148" t="str">
        <f ca="1">Supporto!H191</f>
        <v>ElementoDatiQualitativi</v>
      </c>
      <c r="D293" s="148" t="str">
        <f ca="1">Supporto!K191</f>
        <v>Criticità Riscontrata</v>
      </c>
      <c r="E293" s="125"/>
      <c r="F293" s="125"/>
      <c r="G293" s="162"/>
      <c r="H293" s="110"/>
      <c r="I293" s="109"/>
      <c r="J293" s="109"/>
      <c r="K293" s="109" t="s">
        <v>779</v>
      </c>
      <c r="L293" s="109"/>
      <c r="M293" s="109"/>
      <c r="N293" s="109"/>
      <c r="O293" s="109" t="s">
        <v>779</v>
      </c>
      <c r="P293" s="109" t="s">
        <v>779</v>
      </c>
    </row>
    <row r="294" spans="1:16" hidden="1" x14ac:dyDescent="0.25">
      <c r="A294" s="511"/>
      <c r="B294" s="113" t="str">
        <f ca="1">Supporto!F192</f>
        <v>IfcRamp</v>
      </c>
      <c r="C294" s="148" t="str">
        <f ca="1">Supporto!H192</f>
        <v>ElementoDatiAntincendio</v>
      </c>
      <c r="D294" s="148" t="str">
        <f ca="1">Supporto!K192</f>
        <v>Combustibile</v>
      </c>
      <c r="E294" s="125"/>
      <c r="F294" s="125"/>
      <c r="G294" s="162"/>
      <c r="H294" s="110"/>
      <c r="I294" s="109"/>
      <c r="J294" s="109"/>
      <c r="K294" s="109" t="s">
        <v>779</v>
      </c>
      <c r="L294" s="109"/>
      <c r="M294" s="109"/>
      <c r="N294" s="109" t="s">
        <v>779</v>
      </c>
      <c r="O294" s="109" t="s">
        <v>779</v>
      </c>
      <c r="P294" s="109" t="s">
        <v>779</v>
      </c>
    </row>
    <row r="295" spans="1:16" hidden="1" x14ac:dyDescent="0.25">
      <c r="A295" s="511"/>
      <c r="B295" s="113" t="str">
        <f ca="1">Supporto!F193</f>
        <v>IfcRamp</v>
      </c>
      <c r="C295" s="148" t="str">
        <f ca="1">Supporto!H193</f>
        <v>ElementoDatiAntincendio</v>
      </c>
      <c r="D295" s="148" t="str">
        <f ca="1">Supporto!K193</f>
        <v>UscitaEmergenza</v>
      </c>
      <c r="E295" s="125"/>
      <c r="F295" s="125"/>
      <c r="G295" s="162"/>
      <c r="H295" s="110"/>
      <c r="I295" s="109"/>
      <c r="J295" s="109"/>
      <c r="K295" s="109" t="s">
        <v>779</v>
      </c>
      <c r="L295" s="109"/>
      <c r="M295" s="109"/>
      <c r="N295" s="109" t="s">
        <v>779</v>
      </c>
      <c r="O295" s="109" t="s">
        <v>779</v>
      </c>
      <c r="P295" s="109" t="s">
        <v>779</v>
      </c>
    </row>
    <row r="296" spans="1:16" x14ac:dyDescent="0.25">
      <c r="A296" s="511"/>
      <c r="B296" s="113" t="str">
        <f ca="1">Supporto!F194</f>
        <v>IfcRamp</v>
      </c>
      <c r="C296" s="148" t="str">
        <f ca="1">Supporto!H194</f>
        <v>ElementoCodifica</v>
      </c>
      <c r="D296" s="148" t="str">
        <f ca="1">Supporto!K194</f>
        <v>ClasseElementoTecnico</v>
      </c>
      <c r="E296" s="125"/>
      <c r="F296" s="125"/>
      <c r="G296" s="162"/>
      <c r="H296" s="110"/>
      <c r="I296" s="109"/>
      <c r="J296" s="109" t="s">
        <v>779</v>
      </c>
      <c r="K296" s="109"/>
      <c r="L296" s="109" t="s">
        <v>779</v>
      </c>
      <c r="M296" s="109" t="s">
        <v>779</v>
      </c>
      <c r="N296" s="109" t="s">
        <v>779</v>
      </c>
      <c r="O296" s="109" t="s">
        <v>779</v>
      </c>
      <c r="P296" s="109" t="s">
        <v>779</v>
      </c>
    </row>
    <row r="297" spans="1:16" x14ac:dyDescent="0.25">
      <c r="A297" s="511"/>
      <c r="B297" s="113" t="str">
        <f ca="1">Supporto!F195</f>
        <v>IfcRamp</v>
      </c>
      <c r="C297" s="148" t="str">
        <f ca="1">Supporto!H195</f>
        <v>ElementoFase</v>
      </c>
      <c r="D297" s="148" t="str">
        <f ca="1">Supporto!K195</f>
        <v>Stato</v>
      </c>
      <c r="E297" s="125"/>
      <c r="F297" s="125"/>
      <c r="G297" s="162"/>
      <c r="H297" s="110"/>
      <c r="I297" s="109"/>
      <c r="J297" s="109" t="s">
        <v>779</v>
      </c>
      <c r="K297" s="109"/>
      <c r="L297" s="109" t="s">
        <v>779</v>
      </c>
      <c r="M297" s="109" t="s">
        <v>779</v>
      </c>
      <c r="N297" s="109" t="s">
        <v>779</v>
      </c>
      <c r="O297" s="109" t="s">
        <v>779</v>
      </c>
      <c r="P297" s="109" t="s">
        <v>779</v>
      </c>
    </row>
    <row r="298" spans="1:16" hidden="1" x14ac:dyDescent="0.25">
      <c r="A298" s="511"/>
      <c r="B298" s="115" t="str">
        <f ca="1">Supporto!F196</f>
        <v>IfcRamp</v>
      </c>
      <c r="C298" s="149" t="str">
        <f ca="1">Supporto!H196</f>
        <v>ElementoDocumenti</v>
      </c>
      <c r="D298" s="149" t="str">
        <f ca="1">Supporto!K196</f>
        <v>DB</v>
      </c>
      <c r="E298" s="124"/>
      <c r="F298" s="124"/>
      <c r="G298" s="163"/>
      <c r="H298" s="117"/>
      <c r="I298" s="116"/>
      <c r="J298" s="116"/>
      <c r="K298" s="116"/>
      <c r="L298" s="116"/>
      <c r="M298" s="116"/>
      <c r="N298" s="116"/>
      <c r="O298" s="116" t="s">
        <v>779</v>
      </c>
      <c r="P298" s="116" t="s">
        <v>779</v>
      </c>
    </row>
    <row r="299" spans="1:16" hidden="1" x14ac:dyDescent="0.25">
      <c r="A299" s="511"/>
      <c r="B299" s="113" t="str">
        <f ca="1">Supporto!F197</f>
        <v>IfcStair</v>
      </c>
      <c r="C299" s="148" t="str">
        <f ca="1">Supporto!H197</f>
        <v>ElementoDatiAnagrafici</v>
      </c>
      <c r="D299" s="148" t="str">
        <f ca="1">Supporto!K197</f>
        <v>Numero_di_serie</v>
      </c>
      <c r="E299" s="125"/>
      <c r="F299" s="125"/>
      <c r="G299" s="162"/>
      <c r="H299" s="110"/>
      <c r="I299" s="109"/>
      <c r="J299" s="109"/>
      <c r="K299" s="109"/>
      <c r="L299" s="109"/>
      <c r="M299" s="109"/>
      <c r="N299" s="109"/>
      <c r="O299" s="109" t="s">
        <v>779</v>
      </c>
      <c r="P299" s="109" t="s">
        <v>779</v>
      </c>
    </row>
    <row r="300" spans="1:16" hidden="1" x14ac:dyDescent="0.25">
      <c r="A300" s="511"/>
      <c r="B300" s="113" t="str">
        <f ca="1">Supporto!F198</f>
        <v>IfcStair</v>
      </c>
      <c r="C300" s="148" t="str">
        <f ca="1">Supporto!H198</f>
        <v>ElementoDatiAnagrafici</v>
      </c>
      <c r="D300" s="148" t="str">
        <f ca="1">Supporto!K198</f>
        <v>Fornitore</v>
      </c>
      <c r="E300" s="125"/>
      <c r="F300" s="125"/>
      <c r="G300" s="162"/>
      <c r="H300" s="110"/>
      <c r="I300" s="109"/>
      <c r="J300" s="109"/>
      <c r="K300" s="109"/>
      <c r="L300" s="109"/>
      <c r="M300" s="109"/>
      <c r="N300" s="109"/>
      <c r="O300" s="109" t="s">
        <v>779</v>
      </c>
      <c r="P300" s="109" t="s">
        <v>779</v>
      </c>
    </row>
    <row r="301" spans="1:16" hidden="1" x14ac:dyDescent="0.25">
      <c r="A301" s="511"/>
      <c r="B301" s="113" t="str">
        <f ca="1">Supporto!F199</f>
        <v>IfcStair</v>
      </c>
      <c r="C301" s="148" t="str">
        <f ca="1">Supporto!H199</f>
        <v>ElementoDatiAnagrafici</v>
      </c>
      <c r="D301" s="148" t="str">
        <f ca="1">Supporto!K199</f>
        <v>Installatore</v>
      </c>
      <c r="E301" s="125"/>
      <c r="F301" s="125"/>
      <c r="G301" s="162"/>
      <c r="H301" s="110"/>
      <c r="I301" s="109"/>
      <c r="J301" s="109"/>
      <c r="K301" s="109"/>
      <c r="L301" s="109"/>
      <c r="M301" s="109"/>
      <c r="N301" s="109"/>
      <c r="O301" s="109" t="s">
        <v>779</v>
      </c>
      <c r="P301" s="109" t="s">
        <v>779</v>
      </c>
    </row>
    <row r="302" spans="1:16" x14ac:dyDescent="0.25">
      <c r="A302" s="511"/>
      <c r="B302" s="113" t="str">
        <f ca="1">Supporto!F200</f>
        <v>IfcStair</v>
      </c>
      <c r="C302" s="148" t="str">
        <f ca="1">Supporto!H200</f>
        <v>ElementoDatiAnagrafici</v>
      </c>
      <c r="D302" s="148" t="str">
        <f ca="1">Supporto!K200</f>
        <v>Descrizione</v>
      </c>
      <c r="E302" s="125"/>
      <c r="F302" s="125"/>
      <c r="G302" s="162"/>
      <c r="H302" s="110"/>
      <c r="I302" s="109"/>
      <c r="J302" s="109" t="s">
        <v>779</v>
      </c>
      <c r="K302" s="109"/>
      <c r="L302" s="109" t="s">
        <v>779</v>
      </c>
      <c r="M302" s="109" t="s">
        <v>779</v>
      </c>
      <c r="N302" s="109" t="s">
        <v>779</v>
      </c>
      <c r="O302" s="109" t="s">
        <v>779</v>
      </c>
      <c r="P302" s="109" t="s">
        <v>779</v>
      </c>
    </row>
    <row r="303" spans="1:16" hidden="1" x14ac:dyDescent="0.25">
      <c r="A303" s="511"/>
      <c r="B303" s="113" t="str">
        <f ca="1">Supporto!F201</f>
        <v>IfcStair</v>
      </c>
      <c r="C303" s="148" t="str">
        <f ca="1">Supporto!H201</f>
        <v>ElementoDatiAnagrafici</v>
      </c>
      <c r="D303" s="148" t="str">
        <f ca="1">Supporto!K201</f>
        <v>Modello</v>
      </c>
      <c r="E303" s="125"/>
      <c r="F303" s="125"/>
      <c r="G303" s="162"/>
      <c r="H303" s="110"/>
      <c r="I303" s="109"/>
      <c r="J303" s="109"/>
      <c r="K303" s="109"/>
      <c r="L303" s="109"/>
      <c r="M303" s="109"/>
      <c r="N303" s="109" t="s">
        <v>779</v>
      </c>
      <c r="O303" s="109" t="s">
        <v>779</v>
      </c>
      <c r="P303" s="109" t="s">
        <v>779</v>
      </c>
    </row>
    <row r="304" spans="1:16" hidden="1" x14ac:dyDescent="0.25">
      <c r="A304" s="511"/>
      <c r="B304" s="113" t="str">
        <f ca="1">Supporto!F202</f>
        <v>IfcStair</v>
      </c>
      <c r="C304" s="148" t="str">
        <f ca="1">Supporto!H202</f>
        <v>ElementoDatiAnagrafici</v>
      </c>
      <c r="D304" s="148" t="str">
        <f ca="1">Supporto!K202</f>
        <v>Produttore</v>
      </c>
      <c r="E304" s="125"/>
      <c r="F304" s="125"/>
      <c r="G304" s="162"/>
      <c r="H304" s="110"/>
      <c r="I304" s="109"/>
      <c r="J304" s="109"/>
      <c r="K304" s="109"/>
      <c r="L304" s="109"/>
      <c r="M304" s="109"/>
      <c r="N304" s="109" t="s">
        <v>779</v>
      </c>
      <c r="O304" s="109" t="s">
        <v>779</v>
      </c>
      <c r="P304" s="109" t="s">
        <v>779</v>
      </c>
    </row>
    <row r="305" spans="1:16" x14ac:dyDescent="0.25">
      <c r="A305" s="511"/>
      <c r="B305" s="113" t="str">
        <f ca="1">Supporto!F203</f>
        <v>IfcStair</v>
      </c>
      <c r="C305" s="148" t="str">
        <f ca="1">Supporto!H203</f>
        <v>ElementoDatiQualitativi</v>
      </c>
      <c r="D305" s="148" t="str">
        <f ca="1">Supporto!K203</f>
        <v>AccessibilitaDisabili</v>
      </c>
      <c r="E305" s="125"/>
      <c r="F305" s="125"/>
      <c r="G305" s="162"/>
      <c r="H305" s="110"/>
      <c r="I305" s="109"/>
      <c r="J305" s="109"/>
      <c r="K305" s="109" t="s">
        <v>779</v>
      </c>
      <c r="L305" s="109" t="s">
        <v>779</v>
      </c>
      <c r="M305" s="109" t="s">
        <v>779</v>
      </c>
      <c r="N305" s="109" t="s">
        <v>779</v>
      </c>
      <c r="O305" s="109" t="s">
        <v>779</v>
      </c>
      <c r="P305" s="109" t="s">
        <v>779</v>
      </c>
    </row>
    <row r="306" spans="1:16" x14ac:dyDescent="0.25">
      <c r="A306" s="511"/>
      <c r="B306" s="113" t="str">
        <f ca="1">Supporto!F204</f>
        <v>IfcStair</v>
      </c>
      <c r="C306" s="148" t="str">
        <f ca="1">Supporto!H204</f>
        <v>ElementoDatiQualitativi</v>
      </c>
      <c r="D306" s="148" t="str">
        <f ca="1">Supporto!K204</f>
        <v>Esterno</v>
      </c>
      <c r="E306" s="125"/>
      <c r="F306" s="125"/>
      <c r="G306" s="162"/>
      <c r="H306" s="110"/>
      <c r="I306" s="109"/>
      <c r="J306" s="109" t="s">
        <v>779</v>
      </c>
      <c r="K306" s="109"/>
      <c r="L306" s="109" t="s">
        <v>779</v>
      </c>
      <c r="M306" s="109" t="s">
        <v>779</v>
      </c>
      <c r="N306" s="109" t="s">
        <v>779</v>
      </c>
      <c r="O306" s="109" t="s">
        <v>779</v>
      </c>
      <c r="P306" s="109" t="s">
        <v>779</v>
      </c>
    </row>
    <row r="307" spans="1:16" x14ac:dyDescent="0.25">
      <c r="A307" s="511"/>
      <c r="B307" s="113" t="str">
        <f ca="1">Supporto!F205</f>
        <v>IfcStair</v>
      </c>
      <c r="C307" s="148" t="str">
        <f ca="1">Supporto!H205</f>
        <v>ElementoDatiQualitativi</v>
      </c>
      <c r="D307" s="148" t="str">
        <f ca="1">Supporto!K205</f>
        <v>Tipologia costruttiva</v>
      </c>
      <c r="E307" s="125"/>
      <c r="F307" s="125"/>
      <c r="G307" s="162"/>
      <c r="H307" s="110"/>
      <c r="I307" s="109" t="s">
        <v>779</v>
      </c>
      <c r="J307" s="109"/>
      <c r="K307" s="109"/>
      <c r="L307" s="109" t="s">
        <v>779</v>
      </c>
      <c r="M307" s="109" t="s">
        <v>779</v>
      </c>
      <c r="N307" s="109" t="s">
        <v>779</v>
      </c>
      <c r="O307" s="109" t="s">
        <v>779</v>
      </c>
      <c r="P307" s="109" t="s">
        <v>779</v>
      </c>
    </row>
    <row r="308" spans="1:16" hidden="1" x14ac:dyDescent="0.25">
      <c r="A308" s="511"/>
      <c r="B308" s="113" t="str">
        <f ca="1">Supporto!F206</f>
        <v>IfcStair</v>
      </c>
      <c r="C308" s="148" t="str">
        <f ca="1">Supporto!H206</f>
        <v>ElementoDatiQualitativi</v>
      </c>
      <c r="D308" s="148" t="str">
        <f ca="1">Supporto!K206</f>
        <v>Criticità Riscontrata</v>
      </c>
      <c r="E308" s="125"/>
      <c r="F308" s="125"/>
      <c r="G308" s="162"/>
      <c r="H308" s="110"/>
      <c r="I308" s="109"/>
      <c r="J308" s="109"/>
      <c r="K308" s="109" t="s">
        <v>779</v>
      </c>
      <c r="L308" s="109"/>
      <c r="M308" s="109"/>
      <c r="N308" s="109"/>
      <c r="O308" s="109" t="s">
        <v>779</v>
      </c>
      <c r="P308" s="109" t="s">
        <v>779</v>
      </c>
    </row>
    <row r="309" spans="1:16" hidden="1" x14ac:dyDescent="0.25">
      <c r="A309" s="511"/>
      <c r="B309" s="113" t="str">
        <f ca="1">Supporto!F207</f>
        <v>IfcStair</v>
      </c>
      <c r="C309" s="148" t="str">
        <f ca="1">Supporto!H207</f>
        <v>ElementoDatiAntincendio</v>
      </c>
      <c r="D309" s="148" t="str">
        <f ca="1">Supporto!K207</f>
        <v>Combustibile</v>
      </c>
      <c r="E309" s="125"/>
      <c r="F309" s="125"/>
      <c r="G309" s="162"/>
      <c r="H309" s="110"/>
      <c r="I309" s="109"/>
      <c r="J309" s="109"/>
      <c r="K309" s="109" t="s">
        <v>779</v>
      </c>
      <c r="L309" s="109"/>
      <c r="M309" s="109"/>
      <c r="N309" s="109" t="s">
        <v>779</v>
      </c>
      <c r="O309" s="109" t="s">
        <v>779</v>
      </c>
      <c r="P309" s="109" t="s">
        <v>779</v>
      </c>
    </row>
    <row r="310" spans="1:16" hidden="1" x14ac:dyDescent="0.25">
      <c r="A310" s="511"/>
      <c r="B310" s="113" t="str">
        <f ca="1">Supporto!F208</f>
        <v>IfcStair</v>
      </c>
      <c r="C310" s="148" t="str">
        <f ca="1">Supporto!H208</f>
        <v>ElementoDatiAntincendio</v>
      </c>
      <c r="D310" s="148" t="str">
        <f ca="1">Supporto!K208</f>
        <v>UscitaEmergenza</v>
      </c>
      <c r="E310" s="125"/>
      <c r="F310" s="125"/>
      <c r="G310" s="162"/>
      <c r="H310" s="110"/>
      <c r="I310" s="109"/>
      <c r="J310" s="109"/>
      <c r="K310" s="109" t="s">
        <v>779</v>
      </c>
      <c r="L310" s="109"/>
      <c r="M310" s="109"/>
      <c r="N310" s="109" t="s">
        <v>779</v>
      </c>
      <c r="O310" s="109" t="s">
        <v>779</v>
      </c>
      <c r="P310" s="109" t="s">
        <v>779</v>
      </c>
    </row>
    <row r="311" spans="1:16" x14ac:dyDescent="0.25">
      <c r="A311" s="511"/>
      <c r="B311" s="113" t="str">
        <f ca="1">Supporto!F209</f>
        <v>IfcStair</v>
      </c>
      <c r="C311" s="148" t="str">
        <f ca="1">Supporto!H209</f>
        <v>ElementoCodifica</v>
      </c>
      <c r="D311" s="148" t="str">
        <f ca="1">Supporto!K209</f>
        <v>ClasseElementoTecnico</v>
      </c>
      <c r="E311" s="125"/>
      <c r="F311" s="125"/>
      <c r="G311" s="162"/>
      <c r="H311" s="110"/>
      <c r="I311" s="109"/>
      <c r="J311" s="109" t="s">
        <v>779</v>
      </c>
      <c r="K311" s="109"/>
      <c r="L311" s="109" t="s">
        <v>779</v>
      </c>
      <c r="M311" s="109" t="s">
        <v>779</v>
      </c>
      <c r="N311" s="109" t="s">
        <v>779</v>
      </c>
      <c r="O311" s="109" t="s">
        <v>779</v>
      </c>
      <c r="P311" s="109" t="s">
        <v>779</v>
      </c>
    </row>
    <row r="312" spans="1:16" x14ac:dyDescent="0.25">
      <c r="A312" s="511"/>
      <c r="B312" s="113" t="str">
        <f ca="1">Supporto!F210</f>
        <v>IfcStair</v>
      </c>
      <c r="C312" s="148" t="str">
        <f ca="1">Supporto!H210</f>
        <v>ElementoFase</v>
      </c>
      <c r="D312" s="148" t="str">
        <f ca="1">Supporto!K210</f>
        <v>Stato</v>
      </c>
      <c r="E312" s="125"/>
      <c r="F312" s="125"/>
      <c r="G312" s="162"/>
      <c r="H312" s="110"/>
      <c r="I312" s="109"/>
      <c r="J312" s="109" t="s">
        <v>779</v>
      </c>
      <c r="K312" s="109"/>
      <c r="L312" s="109" t="s">
        <v>779</v>
      </c>
      <c r="M312" s="109" t="s">
        <v>779</v>
      </c>
      <c r="N312" s="109" t="s">
        <v>779</v>
      </c>
      <c r="O312" s="109" t="s">
        <v>779</v>
      </c>
      <c r="P312" s="109" t="s">
        <v>779</v>
      </c>
    </row>
    <row r="313" spans="1:16" hidden="1" x14ac:dyDescent="0.25">
      <c r="A313" s="511"/>
      <c r="B313" s="113" t="str">
        <f ca="1">Supporto!F211</f>
        <v>IfcStair</v>
      </c>
      <c r="C313" s="148" t="str">
        <f ca="1">Supporto!H211</f>
        <v>ElementoDocumenti</v>
      </c>
      <c r="D313" s="148" t="str">
        <f ca="1">Supporto!K211</f>
        <v>MUM</v>
      </c>
      <c r="E313" s="125"/>
      <c r="F313" s="125"/>
      <c r="G313" s="162"/>
      <c r="H313" s="110"/>
      <c r="I313" s="109"/>
      <c r="J313" s="109"/>
      <c r="K313" s="109"/>
      <c r="L313" s="109"/>
      <c r="M313" s="109"/>
      <c r="N313" s="109"/>
      <c r="O313" s="109" t="s">
        <v>779</v>
      </c>
      <c r="P313" s="109" t="s">
        <v>779</v>
      </c>
    </row>
    <row r="314" spans="1:16" hidden="1" x14ac:dyDescent="0.25">
      <c r="A314" s="511"/>
      <c r="B314" s="113" t="str">
        <f ca="1">Supporto!F212</f>
        <v>IfcStair</v>
      </c>
      <c r="C314" s="148" t="str">
        <f ca="1">Supporto!H212</f>
        <v>ElementoDocumenti</v>
      </c>
      <c r="D314" s="148" t="str">
        <f ca="1">Supporto!K212</f>
        <v>SchedaTecnica</v>
      </c>
      <c r="E314" s="125"/>
      <c r="F314" s="125"/>
      <c r="G314" s="162"/>
      <c r="H314" s="110"/>
      <c r="I314" s="109"/>
      <c r="J314" s="109"/>
      <c r="K314" s="109"/>
      <c r="L314" s="109"/>
      <c r="M314" s="109"/>
      <c r="N314" s="109" t="s">
        <v>779</v>
      </c>
      <c r="O314" s="109" t="s">
        <v>779</v>
      </c>
      <c r="P314" s="109" t="s">
        <v>779</v>
      </c>
    </row>
    <row r="315" spans="1:16" hidden="1" x14ac:dyDescent="0.25">
      <c r="A315" s="511"/>
      <c r="B315" s="113" t="str">
        <f ca="1">Supporto!F213</f>
        <v>IfcStair</v>
      </c>
      <c r="C315" s="148" t="str">
        <f ca="1">Supporto!H213</f>
        <v>ElementoDocumenti</v>
      </c>
      <c r="D315" s="148" t="str">
        <f ca="1">Supporto!K213</f>
        <v>Website</v>
      </c>
      <c r="E315" s="125"/>
      <c r="F315" s="125"/>
      <c r="G315" s="162"/>
      <c r="H315" s="110"/>
      <c r="I315" s="109"/>
      <c r="J315" s="109"/>
      <c r="K315" s="109"/>
      <c r="L315" s="109"/>
      <c r="M315" s="109"/>
      <c r="N315" s="109" t="s">
        <v>779</v>
      </c>
      <c r="O315" s="109" t="s">
        <v>779</v>
      </c>
      <c r="P315" s="109" t="s">
        <v>779</v>
      </c>
    </row>
    <row r="316" spans="1:16" hidden="1" x14ac:dyDescent="0.25">
      <c r="A316" s="511"/>
      <c r="B316" s="113" t="str">
        <f ca="1">Supporto!F214</f>
        <v>IfcStair</v>
      </c>
      <c r="C316" s="148" t="str">
        <f ca="1">Supporto!H214</f>
        <v>ElementoDocumenti</v>
      </c>
      <c r="D316" s="148" t="str">
        <f ca="1">Supporto!K214</f>
        <v>DB</v>
      </c>
      <c r="E316" s="125"/>
      <c r="F316" s="125"/>
      <c r="G316" s="162"/>
      <c r="H316" s="110"/>
      <c r="I316" s="109"/>
      <c r="J316" s="109"/>
      <c r="K316" s="109"/>
      <c r="L316" s="109"/>
      <c r="M316" s="109"/>
      <c r="N316" s="109"/>
      <c r="O316" s="109" t="s">
        <v>779</v>
      </c>
      <c r="P316" s="109" t="s">
        <v>779</v>
      </c>
    </row>
    <row r="317" spans="1:16" hidden="1" x14ac:dyDescent="0.25">
      <c r="A317" s="511"/>
      <c r="B317" s="113" t="str">
        <f ca="1">Supporto!F215</f>
        <v>IfcStair</v>
      </c>
      <c r="C317" s="148" t="str">
        <f ca="1">Supporto!H215</f>
        <v>ElementoDocumenti</v>
      </c>
      <c r="D317" s="148" t="str">
        <f ca="1">Supporto!K215</f>
        <v>CertProd</v>
      </c>
      <c r="E317" s="125"/>
      <c r="F317" s="125"/>
      <c r="G317" s="162"/>
      <c r="H317" s="110"/>
      <c r="I317" s="109"/>
      <c r="J317" s="109"/>
      <c r="K317" s="109"/>
      <c r="L317" s="109"/>
      <c r="M317" s="109"/>
      <c r="N317" s="109" t="s">
        <v>779</v>
      </c>
      <c r="O317" s="109" t="s">
        <v>779</v>
      </c>
      <c r="P317" s="109" t="s">
        <v>779</v>
      </c>
    </row>
    <row r="318" spans="1:16" hidden="1" x14ac:dyDescent="0.25">
      <c r="A318" s="511"/>
      <c r="B318" s="113" t="str">
        <f ca="1">Supporto!F216</f>
        <v>IfcStair</v>
      </c>
      <c r="C318" s="148" t="str">
        <f ca="1">Supporto!H216</f>
        <v>ElementoDocumenti</v>
      </c>
      <c r="D318" s="148" t="str">
        <f ca="1">Supporto!K216</f>
        <v>SertSupl</v>
      </c>
      <c r="E318" s="125"/>
      <c r="F318" s="125"/>
      <c r="G318" s="162"/>
      <c r="H318" s="110"/>
      <c r="I318" s="109"/>
      <c r="J318" s="109"/>
      <c r="K318" s="109"/>
      <c r="L318" s="109"/>
      <c r="M318" s="109"/>
      <c r="N318" s="109"/>
      <c r="O318" s="109" t="s">
        <v>779</v>
      </c>
      <c r="P318" s="109" t="s">
        <v>779</v>
      </c>
    </row>
    <row r="319" spans="1:16" hidden="1" x14ac:dyDescent="0.25">
      <c r="A319" s="511"/>
      <c r="B319" s="113" t="str">
        <f ca="1">Supporto!F217</f>
        <v>IfcStair</v>
      </c>
      <c r="C319" s="148" t="str">
        <f ca="1">Supporto!H217</f>
        <v>ElementoDocumenti</v>
      </c>
      <c r="D319" s="148" t="str">
        <f ca="1">Supporto!K217</f>
        <v>SchedaMontaggio</v>
      </c>
      <c r="E319" s="125"/>
      <c r="F319" s="125"/>
      <c r="G319" s="162"/>
      <c r="H319" s="110"/>
      <c r="I319" s="109"/>
      <c r="J319" s="109"/>
      <c r="K319" s="109"/>
      <c r="L319" s="109"/>
      <c r="M319" s="109"/>
      <c r="N319" s="109"/>
      <c r="O319" s="109" t="s">
        <v>779</v>
      </c>
      <c r="P319" s="109" t="s">
        <v>779</v>
      </c>
    </row>
    <row r="320" spans="1:16" hidden="1" x14ac:dyDescent="0.25">
      <c r="A320" s="511"/>
      <c r="B320" s="113" t="str">
        <f ca="1">Supporto!F218</f>
        <v>IfcStair</v>
      </c>
      <c r="C320" s="148" t="str">
        <f ca="1">Supporto!H218</f>
        <v>ElementoDocumenti</v>
      </c>
      <c r="D320" s="148" t="str">
        <f ca="1">Supporto!K218</f>
        <v>Installazione</v>
      </c>
      <c r="E320" s="125"/>
      <c r="F320" s="125"/>
      <c r="G320" s="162"/>
      <c r="H320" s="110"/>
      <c r="I320" s="109"/>
      <c r="J320" s="109"/>
      <c r="K320" s="109"/>
      <c r="L320" s="109"/>
      <c r="M320" s="109"/>
      <c r="N320" s="109"/>
      <c r="O320" s="109" t="s">
        <v>779</v>
      </c>
      <c r="P320" s="109" t="s">
        <v>779</v>
      </c>
    </row>
    <row r="321" spans="1:16" hidden="1" x14ac:dyDescent="0.25">
      <c r="A321" s="511"/>
      <c r="B321" s="113" t="str">
        <f ca="1">Supporto!F219</f>
        <v>IfcStair</v>
      </c>
      <c r="C321" s="148" t="str">
        <f ca="1">Supporto!H219</f>
        <v>ElementoDocumenti</v>
      </c>
      <c r="D321" s="148" t="str">
        <f ca="1">Supporto!K219</f>
        <v>MatSupp</v>
      </c>
      <c r="E321" s="125"/>
      <c r="F321" s="125"/>
      <c r="G321" s="162"/>
      <c r="H321" s="110"/>
      <c r="I321" s="109"/>
      <c r="J321" s="109"/>
      <c r="K321" s="109"/>
      <c r="L321" s="109"/>
      <c r="M321" s="109"/>
      <c r="N321" s="109"/>
      <c r="O321" s="109" t="s">
        <v>779</v>
      </c>
      <c r="P321" s="109" t="s">
        <v>779</v>
      </c>
    </row>
    <row r="322" spans="1:16" hidden="1" x14ac:dyDescent="0.25">
      <c r="A322" s="511"/>
      <c r="B322" s="113" t="str">
        <f ca="1">Supporto!F220</f>
        <v>IfcStair</v>
      </c>
      <c r="C322" s="148" t="str">
        <f ca="1">Supporto!H220</f>
        <v>ElementoDocumenti</v>
      </c>
      <c r="D322" s="148" t="str">
        <f ca="1">Supporto!K220</f>
        <v>Collaudo</v>
      </c>
      <c r="E322" s="125"/>
      <c r="F322" s="125"/>
      <c r="G322" s="162"/>
      <c r="H322" s="110"/>
      <c r="I322" s="109" t="s">
        <v>779</v>
      </c>
      <c r="J322" s="109"/>
      <c r="K322" s="109"/>
      <c r="L322" s="109"/>
      <c r="M322" s="109"/>
      <c r="N322" s="109"/>
      <c r="O322" s="109" t="s">
        <v>779</v>
      </c>
      <c r="P322" s="109" t="s">
        <v>779</v>
      </c>
    </row>
    <row r="323" spans="1:16" hidden="1" x14ac:dyDescent="0.25">
      <c r="A323" s="511"/>
      <c r="B323" s="115" t="str">
        <f ca="1">Supporto!F221</f>
        <v>IfcStair</v>
      </c>
      <c r="C323" s="149" t="str">
        <f ca="1">Supporto!H221</f>
        <v>ElementoDocumenti</v>
      </c>
      <c r="D323" s="149" t="str">
        <f ca="1">Supporto!K221</f>
        <v>Conformità</v>
      </c>
      <c r="E323" s="124"/>
      <c r="F323" s="124"/>
      <c r="G323" s="163"/>
      <c r="H323" s="117"/>
      <c r="I323" s="116" t="s">
        <v>779</v>
      </c>
      <c r="J323" s="116"/>
      <c r="K323" s="116"/>
      <c r="L323" s="116"/>
      <c r="M323" s="116"/>
      <c r="N323" s="116"/>
      <c r="O323" s="116" t="s">
        <v>779</v>
      </c>
      <c r="P323" s="116" t="s">
        <v>779</v>
      </c>
    </row>
    <row r="324" spans="1:16" hidden="1" x14ac:dyDescent="0.25">
      <c r="A324" s="511"/>
      <c r="B324" s="113" t="str">
        <f ca="1">Supporto!F222</f>
        <v>IfcBeam</v>
      </c>
      <c r="C324" s="148" t="str">
        <f ca="1">Supporto!H222</f>
        <v>ElementoDatiAnagrafici</v>
      </c>
      <c r="D324" s="148" t="str">
        <f ca="1">Supporto!K222</f>
        <v>Fornitore</v>
      </c>
      <c r="E324" s="125"/>
      <c r="F324" s="125"/>
      <c r="G324" s="162"/>
      <c r="H324" s="110"/>
      <c r="I324" s="109"/>
      <c r="J324" s="109"/>
      <c r="K324" s="109"/>
      <c r="L324" s="109"/>
      <c r="M324" s="109"/>
      <c r="N324" s="109"/>
      <c r="O324" s="109" t="s">
        <v>779</v>
      </c>
      <c r="P324" s="109" t="s">
        <v>779</v>
      </c>
    </row>
    <row r="325" spans="1:16" hidden="1" x14ac:dyDescent="0.25">
      <c r="A325" s="511"/>
      <c r="B325" s="113" t="str">
        <f ca="1">Supporto!F223</f>
        <v>IfcBeam</v>
      </c>
      <c r="C325" s="148" t="str">
        <f ca="1">Supporto!H223</f>
        <v>ElementoDatiAnagrafici</v>
      </c>
      <c r="D325" s="148" t="str">
        <f ca="1">Supporto!K223</f>
        <v>Installatore</v>
      </c>
      <c r="E325" s="125"/>
      <c r="F325" s="125"/>
      <c r="G325" s="162"/>
      <c r="H325" s="110"/>
      <c r="I325" s="109"/>
      <c r="J325" s="109"/>
      <c r="K325" s="109"/>
      <c r="L325" s="109"/>
      <c r="M325" s="109"/>
      <c r="N325" s="109"/>
      <c r="O325" s="109" t="s">
        <v>779</v>
      </c>
      <c r="P325" s="109" t="s">
        <v>779</v>
      </c>
    </row>
    <row r="326" spans="1:16" x14ac:dyDescent="0.25">
      <c r="A326" s="511"/>
      <c r="B326" s="113" t="str">
        <f ca="1">Supporto!F224</f>
        <v>IfcBeam</v>
      </c>
      <c r="C326" s="148" t="str">
        <f ca="1">Supporto!H224</f>
        <v>ElementoDatiAnagrafici</v>
      </c>
      <c r="D326" s="148" t="str">
        <f ca="1">Supporto!K224</f>
        <v>Descrizione</v>
      </c>
      <c r="E326" s="125"/>
      <c r="F326" s="125"/>
      <c r="G326" s="162"/>
      <c r="H326" s="110"/>
      <c r="I326" s="109"/>
      <c r="J326" s="109" t="s">
        <v>779</v>
      </c>
      <c r="K326" s="109"/>
      <c r="L326" s="109" t="s">
        <v>779</v>
      </c>
      <c r="M326" s="109" t="s">
        <v>779</v>
      </c>
      <c r="N326" s="109" t="s">
        <v>779</v>
      </c>
      <c r="O326" s="109" t="s">
        <v>779</v>
      </c>
      <c r="P326" s="109" t="s">
        <v>779</v>
      </c>
    </row>
    <row r="327" spans="1:16" hidden="1" x14ac:dyDescent="0.25">
      <c r="A327" s="511"/>
      <c r="B327" s="113" t="str">
        <f ca="1">Supporto!F225</f>
        <v>IfcBeam</v>
      </c>
      <c r="C327" s="148" t="str">
        <f ca="1">Supporto!H225</f>
        <v>ElementoDatiAnagrafici</v>
      </c>
      <c r="D327" s="148" t="str">
        <f ca="1">Supporto!K225</f>
        <v>Modello</v>
      </c>
      <c r="E327" s="125"/>
      <c r="F327" s="125"/>
      <c r="G327" s="162"/>
      <c r="H327" s="110"/>
      <c r="I327" s="109"/>
      <c r="J327" s="109"/>
      <c r="K327" s="109"/>
      <c r="L327" s="109"/>
      <c r="M327" s="109"/>
      <c r="N327" s="109" t="s">
        <v>779</v>
      </c>
      <c r="O327" s="109" t="s">
        <v>779</v>
      </c>
      <c r="P327" s="109" t="s">
        <v>779</v>
      </c>
    </row>
    <row r="328" spans="1:16" hidden="1" x14ac:dyDescent="0.25">
      <c r="A328" s="511"/>
      <c r="B328" s="113" t="str">
        <f ca="1">Supporto!F226</f>
        <v>IfcBeam</v>
      </c>
      <c r="C328" s="148" t="str">
        <f ca="1">Supporto!H226</f>
        <v>ElementoDatiAnagrafici</v>
      </c>
      <c r="D328" s="148" t="str">
        <f ca="1">Supporto!K226</f>
        <v>Produttore</v>
      </c>
      <c r="E328" s="125"/>
      <c r="F328" s="125"/>
      <c r="G328" s="162"/>
      <c r="H328" s="110"/>
      <c r="I328" s="109"/>
      <c r="J328" s="109"/>
      <c r="K328" s="109"/>
      <c r="L328" s="109"/>
      <c r="M328" s="109"/>
      <c r="N328" s="109" t="s">
        <v>779</v>
      </c>
      <c r="O328" s="109" t="s">
        <v>779</v>
      </c>
      <c r="P328" s="109" t="s">
        <v>779</v>
      </c>
    </row>
    <row r="329" spans="1:16" x14ac:dyDescent="0.25">
      <c r="A329" s="511"/>
      <c r="B329" s="113" t="str">
        <f ca="1">Supporto!F227</f>
        <v>IfcBeam</v>
      </c>
      <c r="C329" s="148" t="str">
        <f ca="1">Supporto!H227</f>
        <v>ElementoDatiQualitativi</v>
      </c>
      <c r="D329" s="148" t="str">
        <f ca="1">Supporto!K227</f>
        <v>Portante</v>
      </c>
      <c r="E329" s="125"/>
      <c r="F329" s="125"/>
      <c r="G329" s="162"/>
      <c r="H329" s="110"/>
      <c r="I329" s="514"/>
      <c r="J329" s="109" t="s">
        <v>779</v>
      </c>
      <c r="K329" s="109"/>
      <c r="L329" s="109" t="s">
        <v>779</v>
      </c>
      <c r="M329" s="109" t="s">
        <v>779</v>
      </c>
      <c r="N329" s="109" t="s">
        <v>779</v>
      </c>
      <c r="O329" s="109" t="s">
        <v>779</v>
      </c>
      <c r="P329" s="109" t="s">
        <v>779</v>
      </c>
    </row>
    <row r="330" spans="1:16" x14ac:dyDescent="0.25">
      <c r="A330" s="511"/>
      <c r="B330" s="113" t="str">
        <f ca="1">Supporto!F228</f>
        <v>IfcBeam</v>
      </c>
      <c r="C330" s="148" t="str">
        <f ca="1">Supporto!H228</f>
        <v>ElementoDatiQualitativi</v>
      </c>
      <c r="D330" s="148" t="str">
        <f ca="1">Supporto!K228</f>
        <v>Esterno</v>
      </c>
      <c r="E330" s="125"/>
      <c r="F330" s="125"/>
      <c r="G330" s="162"/>
      <c r="H330" s="110"/>
      <c r="I330" s="109"/>
      <c r="J330" s="109" t="s">
        <v>779</v>
      </c>
      <c r="K330" s="109"/>
      <c r="L330" s="109" t="s">
        <v>779</v>
      </c>
      <c r="M330" s="109" t="s">
        <v>779</v>
      </c>
      <c r="N330" s="109" t="s">
        <v>779</v>
      </c>
      <c r="O330" s="109" t="s">
        <v>779</v>
      </c>
      <c r="P330" s="109" t="s">
        <v>779</v>
      </c>
    </row>
    <row r="331" spans="1:16" x14ac:dyDescent="0.25">
      <c r="A331" s="511"/>
      <c r="B331" s="113" t="str">
        <f ca="1">Supporto!F229</f>
        <v>IfcBeam</v>
      </c>
      <c r="C331" s="148" t="str">
        <f ca="1">Supporto!H229</f>
        <v>ElementoDatiQualitativi</v>
      </c>
      <c r="D331" s="148" t="str">
        <f ca="1">Supporto!K229</f>
        <v>Tipologia costruttiva</v>
      </c>
      <c r="E331" s="125"/>
      <c r="F331" s="125"/>
      <c r="G331" s="162"/>
      <c r="H331" s="110"/>
      <c r="I331" s="109" t="s">
        <v>779</v>
      </c>
      <c r="J331" s="109"/>
      <c r="K331" s="109"/>
      <c r="L331" s="109" t="s">
        <v>779</v>
      </c>
      <c r="M331" s="109" t="s">
        <v>779</v>
      </c>
      <c r="N331" s="109" t="s">
        <v>779</v>
      </c>
      <c r="O331" s="109" t="s">
        <v>779</v>
      </c>
      <c r="P331" s="109" t="s">
        <v>779</v>
      </c>
    </row>
    <row r="332" spans="1:16" hidden="1" x14ac:dyDescent="0.25">
      <c r="A332" s="511"/>
      <c r="B332" s="113" t="str">
        <f ca="1">Supporto!F230</f>
        <v>IfcBeam</v>
      </c>
      <c r="C332" s="148" t="str">
        <f ca="1">Supporto!H230</f>
        <v>ElementoDatiQualitativi</v>
      </c>
      <c r="D332" s="148" t="str">
        <f ca="1">Supporto!K230</f>
        <v>Criticità Riscontrata</v>
      </c>
      <c r="E332" s="125"/>
      <c r="F332" s="125"/>
      <c r="G332" s="162"/>
      <c r="H332" s="110"/>
      <c r="I332" s="109"/>
      <c r="J332" s="109"/>
      <c r="K332" s="109" t="s">
        <v>779</v>
      </c>
      <c r="L332" s="109"/>
      <c r="M332" s="109"/>
      <c r="N332" s="109"/>
      <c r="O332" s="109" t="s">
        <v>779</v>
      </c>
      <c r="P332" s="109" t="s">
        <v>779</v>
      </c>
    </row>
    <row r="333" spans="1:16" hidden="1" x14ac:dyDescent="0.25">
      <c r="A333" s="511"/>
      <c r="B333" s="113" t="str">
        <f ca="1">Supporto!F231</f>
        <v>IfcBeam</v>
      </c>
      <c r="C333" s="148" t="str">
        <f ca="1">Supporto!H231</f>
        <v>ElementoDatiAntincendio</v>
      </c>
      <c r="D333" s="148" t="str">
        <f ca="1">Supporto!K231</f>
        <v>Combustibile</v>
      </c>
      <c r="E333" s="125"/>
      <c r="F333" s="125"/>
      <c r="G333" s="162"/>
      <c r="H333" s="110"/>
      <c r="I333" s="109"/>
      <c r="J333" s="109"/>
      <c r="K333" s="109" t="s">
        <v>779</v>
      </c>
      <c r="L333" s="109"/>
      <c r="M333" s="109"/>
      <c r="N333" s="109" t="s">
        <v>779</v>
      </c>
      <c r="O333" s="109" t="s">
        <v>779</v>
      </c>
      <c r="P333" s="109" t="s">
        <v>779</v>
      </c>
    </row>
    <row r="334" spans="1:16" hidden="1" x14ac:dyDescent="0.25">
      <c r="A334" s="511"/>
      <c r="B334" s="113" t="str">
        <f ca="1">Supporto!F232</f>
        <v>IfcBeam</v>
      </c>
      <c r="C334" s="148" t="str">
        <f ca="1">Supporto!H232</f>
        <v>ElementoDatiAntincendio</v>
      </c>
      <c r="D334" s="148" t="str">
        <f ca="1">Supporto!K232</f>
        <v>ClassePropagazioneFiamma</v>
      </c>
      <c r="E334" s="125"/>
      <c r="F334" s="125"/>
      <c r="G334" s="162"/>
      <c r="H334" s="110"/>
      <c r="I334" s="109"/>
      <c r="J334" s="109"/>
      <c r="K334" s="109" t="s">
        <v>779</v>
      </c>
      <c r="L334" s="109"/>
      <c r="M334" s="109"/>
      <c r="N334" s="109" t="s">
        <v>779</v>
      </c>
      <c r="O334" s="109" t="s">
        <v>779</v>
      </c>
      <c r="P334" s="109" t="s">
        <v>779</v>
      </c>
    </row>
    <row r="335" spans="1:16" x14ac:dyDescent="0.25">
      <c r="A335" s="511"/>
      <c r="B335" s="113" t="str">
        <f ca="1">Supporto!F233</f>
        <v>IfcBeam</v>
      </c>
      <c r="C335" s="148" t="str">
        <f ca="1">Supporto!H233</f>
        <v>ElementoDatiAntincendio</v>
      </c>
      <c r="D335" s="148" t="str">
        <f ca="1">Supporto!K233</f>
        <v>REI</v>
      </c>
      <c r="E335" s="125"/>
      <c r="F335" s="125"/>
      <c r="G335" s="162"/>
      <c r="H335" s="110"/>
      <c r="I335" s="109"/>
      <c r="J335" s="109"/>
      <c r="K335" s="109" t="s">
        <v>779</v>
      </c>
      <c r="L335" s="109" t="s">
        <v>779</v>
      </c>
      <c r="M335" s="109" t="s">
        <v>779</v>
      </c>
      <c r="N335" s="109" t="s">
        <v>779</v>
      </c>
      <c r="O335" s="109" t="s">
        <v>779</v>
      </c>
      <c r="P335" s="109" t="s">
        <v>779</v>
      </c>
    </row>
    <row r="336" spans="1:16" x14ac:dyDescent="0.25">
      <c r="A336" s="511"/>
      <c r="B336" s="113" t="str">
        <f ca="1">Supporto!F234</f>
        <v>IfcBeam</v>
      </c>
      <c r="C336" s="148" t="str">
        <f ca="1">Supporto!H234</f>
        <v>ElementoCodifica</v>
      </c>
      <c r="D336" s="148" t="str">
        <f ca="1">Supporto!K234</f>
        <v>ClasseElementoTecnico</v>
      </c>
      <c r="E336" s="125"/>
      <c r="F336" s="125"/>
      <c r="G336" s="162"/>
      <c r="H336" s="110"/>
      <c r="I336" s="109"/>
      <c r="J336" s="109" t="s">
        <v>779</v>
      </c>
      <c r="K336" s="109"/>
      <c r="L336" s="109" t="s">
        <v>779</v>
      </c>
      <c r="M336" s="109" t="s">
        <v>779</v>
      </c>
      <c r="N336" s="109" t="s">
        <v>779</v>
      </c>
      <c r="O336" s="109" t="s">
        <v>779</v>
      </c>
      <c r="P336" s="109" t="s">
        <v>779</v>
      </c>
    </row>
    <row r="337" spans="1:16" x14ac:dyDescent="0.25">
      <c r="A337" s="511"/>
      <c r="B337" s="113" t="str">
        <f ca="1">Supporto!F235</f>
        <v>IfcBeam</v>
      </c>
      <c r="C337" s="148" t="str">
        <f ca="1">Supporto!H235</f>
        <v>ElementoFase</v>
      </c>
      <c r="D337" s="148" t="str">
        <f ca="1">Supporto!K235</f>
        <v>Stato</v>
      </c>
      <c r="E337" s="125"/>
      <c r="F337" s="125"/>
      <c r="G337" s="162"/>
      <c r="H337" s="110"/>
      <c r="I337" s="109"/>
      <c r="J337" s="109" t="s">
        <v>779</v>
      </c>
      <c r="K337" s="109"/>
      <c r="L337" s="109" t="s">
        <v>779</v>
      </c>
      <c r="M337" s="109" t="s">
        <v>779</v>
      </c>
      <c r="N337" s="109" t="s">
        <v>779</v>
      </c>
      <c r="O337" s="109" t="s">
        <v>779</v>
      </c>
      <c r="P337" s="109" t="s">
        <v>779</v>
      </c>
    </row>
    <row r="338" spans="1:16" hidden="1" x14ac:dyDescent="0.25">
      <c r="A338" s="511"/>
      <c r="B338" s="113" t="str">
        <f ca="1">Supporto!F236</f>
        <v>IfcBeam</v>
      </c>
      <c r="C338" s="148" t="str">
        <f ca="1">Supporto!H236</f>
        <v>ElementoDocumenti</v>
      </c>
      <c r="D338" s="148" t="str">
        <f ca="1">Supporto!K236</f>
        <v>SchedaTecnica</v>
      </c>
      <c r="E338" s="125"/>
      <c r="F338" s="125"/>
      <c r="G338" s="162"/>
      <c r="H338" s="110"/>
      <c r="I338" s="109"/>
      <c r="J338" s="109"/>
      <c r="K338" s="109"/>
      <c r="L338" s="109"/>
      <c r="M338" s="109"/>
      <c r="N338" s="109" t="s">
        <v>779</v>
      </c>
      <c r="O338" s="109" t="s">
        <v>779</v>
      </c>
      <c r="P338" s="109" t="s">
        <v>779</v>
      </c>
    </row>
    <row r="339" spans="1:16" hidden="1" x14ac:dyDescent="0.25">
      <c r="A339" s="511"/>
      <c r="B339" s="113" t="str">
        <f ca="1">Supporto!F237</f>
        <v>IfcBeam</v>
      </c>
      <c r="C339" s="148" t="str">
        <f ca="1">Supporto!H237</f>
        <v>ElementoDocumenti</v>
      </c>
      <c r="D339" s="148" t="str">
        <f ca="1">Supporto!K237</f>
        <v>Website</v>
      </c>
      <c r="E339" s="125"/>
      <c r="F339" s="125"/>
      <c r="G339" s="162"/>
      <c r="H339" s="110"/>
      <c r="I339" s="109"/>
      <c r="J339" s="109"/>
      <c r="K339" s="109"/>
      <c r="L339" s="109"/>
      <c r="M339" s="109"/>
      <c r="N339" s="109" t="s">
        <v>779</v>
      </c>
      <c r="O339" s="109" t="s">
        <v>779</v>
      </c>
      <c r="P339" s="109" t="s">
        <v>779</v>
      </c>
    </row>
    <row r="340" spans="1:16" hidden="1" x14ac:dyDescent="0.25">
      <c r="A340" s="511"/>
      <c r="B340" s="113" t="str">
        <f ca="1">Supporto!F238</f>
        <v>IfcBeam</v>
      </c>
      <c r="C340" s="148" t="str">
        <f ca="1">Supporto!H238</f>
        <v>ElementoDocumenti</v>
      </c>
      <c r="D340" s="148" t="str">
        <f ca="1">Supporto!K238</f>
        <v>DB</v>
      </c>
      <c r="E340" s="125"/>
      <c r="F340" s="125"/>
      <c r="G340" s="162"/>
      <c r="H340" s="110"/>
      <c r="I340" s="109"/>
      <c r="J340" s="109"/>
      <c r="K340" s="109"/>
      <c r="L340" s="109"/>
      <c r="M340" s="109"/>
      <c r="N340" s="109"/>
      <c r="O340" s="109" t="s">
        <v>779</v>
      </c>
      <c r="P340" s="109" t="s">
        <v>779</v>
      </c>
    </row>
    <row r="341" spans="1:16" hidden="1" x14ac:dyDescent="0.25">
      <c r="A341" s="511"/>
      <c r="B341" s="113" t="str">
        <f ca="1">Supporto!F239</f>
        <v>IfcBeam</v>
      </c>
      <c r="C341" s="148" t="str">
        <f ca="1">Supporto!H239</f>
        <v>ElementoDocumenti</v>
      </c>
      <c r="D341" s="148" t="str">
        <f ca="1">Supporto!K239</f>
        <v>CertProd</v>
      </c>
      <c r="E341" s="125"/>
      <c r="F341" s="125"/>
      <c r="G341" s="162"/>
      <c r="H341" s="110"/>
      <c r="I341" s="109"/>
      <c r="J341" s="109"/>
      <c r="K341" s="109"/>
      <c r="L341" s="109"/>
      <c r="M341" s="109"/>
      <c r="N341" s="109" t="s">
        <v>779</v>
      </c>
      <c r="O341" s="109" t="s">
        <v>779</v>
      </c>
      <c r="P341" s="109" t="s">
        <v>779</v>
      </c>
    </row>
    <row r="342" spans="1:16" hidden="1" x14ac:dyDescent="0.25">
      <c r="A342" s="511"/>
      <c r="B342" s="113" t="str">
        <f ca="1">Supporto!F240</f>
        <v>IfcBeam</v>
      </c>
      <c r="C342" s="148" t="str">
        <f ca="1">Supporto!H240</f>
        <v>ElementoDocumenti</v>
      </c>
      <c r="D342" s="148" t="str">
        <f ca="1">Supporto!K240</f>
        <v>SertSupl</v>
      </c>
      <c r="E342" s="125"/>
      <c r="F342" s="125"/>
      <c r="G342" s="162"/>
      <c r="H342" s="110"/>
      <c r="I342" s="109"/>
      <c r="J342" s="109"/>
      <c r="K342" s="109"/>
      <c r="L342" s="109"/>
      <c r="M342" s="109"/>
      <c r="N342" s="109"/>
      <c r="O342" s="109" t="s">
        <v>779</v>
      </c>
      <c r="P342" s="109" t="s">
        <v>779</v>
      </c>
    </row>
    <row r="343" spans="1:16" hidden="1" x14ac:dyDescent="0.25">
      <c r="A343" s="511"/>
      <c r="B343" s="113" t="str">
        <f ca="1">Supporto!F241</f>
        <v>IfcBeam</v>
      </c>
      <c r="C343" s="148" t="str">
        <f ca="1">Supporto!H241</f>
        <v>ElementoDocumenti</v>
      </c>
      <c r="D343" s="148" t="str">
        <f ca="1">Supporto!K241</f>
        <v>CertOmo</v>
      </c>
      <c r="E343" s="125"/>
      <c r="F343" s="125"/>
      <c r="G343" s="162"/>
      <c r="H343" s="110"/>
      <c r="I343" s="109"/>
      <c r="J343" s="109"/>
      <c r="K343" s="109"/>
      <c r="L343" s="109"/>
      <c r="M343" s="109"/>
      <c r="N343" s="109"/>
      <c r="O343" s="109" t="s">
        <v>779</v>
      </c>
      <c r="P343" s="109" t="s">
        <v>779</v>
      </c>
    </row>
    <row r="344" spans="1:16" hidden="1" x14ac:dyDescent="0.25">
      <c r="A344" s="511"/>
      <c r="B344" s="113" t="str">
        <f ca="1">Supporto!F242</f>
        <v>IfcBeam</v>
      </c>
      <c r="C344" s="148" t="str">
        <f ca="1">Supporto!H242</f>
        <v>ElementoDocumenti</v>
      </c>
      <c r="D344" s="148" t="str">
        <f ca="1">Supporto!K242</f>
        <v>SchedaMontaggio</v>
      </c>
      <c r="E344" s="125"/>
      <c r="F344" s="125"/>
      <c r="G344" s="162"/>
      <c r="H344" s="110"/>
      <c r="I344" s="109"/>
      <c r="J344" s="109"/>
      <c r="K344" s="109"/>
      <c r="L344" s="109"/>
      <c r="M344" s="109"/>
      <c r="N344" s="109"/>
      <c r="O344" s="109" t="s">
        <v>779</v>
      </c>
      <c r="P344" s="109" t="s">
        <v>779</v>
      </c>
    </row>
    <row r="345" spans="1:16" hidden="1" x14ac:dyDescent="0.25">
      <c r="A345" s="511"/>
      <c r="B345" s="113" t="str">
        <f ca="1">Supporto!F243</f>
        <v>IfcBeam</v>
      </c>
      <c r="C345" s="148" t="str">
        <f ca="1">Supporto!H243</f>
        <v>ElementoDocumenti</v>
      </c>
      <c r="D345" s="148" t="str">
        <f ca="1">Supporto!K243</f>
        <v>MatSupp</v>
      </c>
      <c r="E345" s="125"/>
      <c r="F345" s="125"/>
      <c r="G345" s="162"/>
      <c r="H345" s="110"/>
      <c r="I345" s="109"/>
      <c r="J345" s="109"/>
      <c r="K345" s="109"/>
      <c r="L345" s="109"/>
      <c r="M345" s="109"/>
      <c r="N345" s="109"/>
      <c r="O345" s="109" t="s">
        <v>779</v>
      </c>
      <c r="P345" s="109" t="s">
        <v>779</v>
      </c>
    </row>
    <row r="346" spans="1:16" hidden="1" x14ac:dyDescent="0.25">
      <c r="A346" s="511"/>
      <c r="B346" s="113" t="str">
        <f ca="1">Supporto!F244</f>
        <v>IfcBeam</v>
      </c>
      <c r="C346" s="148" t="str">
        <f ca="1">Supporto!H244</f>
        <v>ElementoDocumenti</v>
      </c>
      <c r="D346" s="148" t="str">
        <f ca="1">Supporto!K244</f>
        <v>Collaudo</v>
      </c>
      <c r="E346" s="125"/>
      <c r="F346" s="125"/>
      <c r="G346" s="162"/>
      <c r="H346" s="110"/>
      <c r="I346" s="109" t="s">
        <v>779</v>
      </c>
      <c r="J346" s="109"/>
      <c r="K346" s="109"/>
      <c r="L346" s="109"/>
      <c r="M346" s="109"/>
      <c r="N346" s="109"/>
      <c r="O346" s="109" t="s">
        <v>779</v>
      </c>
      <c r="P346" s="109" t="s">
        <v>779</v>
      </c>
    </row>
    <row r="347" spans="1:16" hidden="1" x14ac:dyDescent="0.25">
      <c r="A347" s="511"/>
      <c r="B347" s="115" t="str">
        <f ca="1">Supporto!F245</f>
        <v>IfcBeam</v>
      </c>
      <c r="C347" s="149" t="str">
        <f ca="1">Supporto!H245</f>
        <v>ElementoDocumenti</v>
      </c>
      <c r="D347" s="149" t="str">
        <f ca="1">Supporto!K245</f>
        <v>Conformità</v>
      </c>
      <c r="E347" s="124"/>
      <c r="F347" s="124"/>
      <c r="G347" s="163"/>
      <c r="H347" s="117"/>
      <c r="I347" s="116" t="s">
        <v>779</v>
      </c>
      <c r="J347" s="116"/>
      <c r="K347" s="116"/>
      <c r="L347" s="116"/>
      <c r="M347" s="116"/>
      <c r="N347" s="116"/>
      <c r="O347" s="116" t="s">
        <v>779</v>
      </c>
      <c r="P347" s="116" t="s">
        <v>779</v>
      </c>
    </row>
    <row r="348" spans="1:16" x14ac:dyDescent="0.25">
      <c r="A348" s="511"/>
      <c r="B348" s="113" t="str">
        <f ca="1">Supporto!F246</f>
        <v>IfcPlate</v>
      </c>
      <c r="C348" s="148" t="str">
        <f ca="1">Supporto!H246</f>
        <v>ElementoDatiAnagrafici</v>
      </c>
      <c r="D348" s="148" t="str">
        <f ca="1">Supporto!K246</f>
        <v>Descrizione</v>
      </c>
      <c r="E348" s="125"/>
      <c r="F348" s="125"/>
      <c r="G348" s="162"/>
      <c r="H348" s="110"/>
      <c r="I348" s="109"/>
      <c r="J348" s="109" t="s">
        <v>779</v>
      </c>
      <c r="K348" s="109"/>
      <c r="L348" s="109" t="s">
        <v>779</v>
      </c>
      <c r="M348" s="109" t="s">
        <v>779</v>
      </c>
      <c r="N348" s="109" t="s">
        <v>779</v>
      </c>
      <c r="O348" s="109" t="s">
        <v>779</v>
      </c>
      <c r="P348" s="109" t="s">
        <v>779</v>
      </c>
    </row>
    <row r="349" spans="1:16" x14ac:dyDescent="0.25">
      <c r="A349" s="511"/>
      <c r="B349" s="113" t="str">
        <f ca="1">Supporto!F247</f>
        <v>IfcPlate</v>
      </c>
      <c r="C349" s="148" t="str">
        <f ca="1">Supporto!H247</f>
        <v>ElementoDatiQualitativi</v>
      </c>
      <c r="D349" s="148" t="str">
        <f ca="1">Supporto!K247</f>
        <v>Portante</v>
      </c>
      <c r="E349" s="125"/>
      <c r="F349" s="125"/>
      <c r="G349" s="162"/>
      <c r="H349" s="110"/>
      <c r="I349" s="514"/>
      <c r="J349" s="109" t="s">
        <v>779</v>
      </c>
      <c r="K349" s="109"/>
      <c r="L349" s="109" t="s">
        <v>779</v>
      </c>
      <c r="M349" s="109" t="s">
        <v>779</v>
      </c>
      <c r="N349" s="109" t="s">
        <v>779</v>
      </c>
      <c r="O349" s="109" t="s">
        <v>779</v>
      </c>
      <c r="P349" s="109" t="s">
        <v>779</v>
      </c>
    </row>
    <row r="350" spans="1:16" x14ac:dyDescent="0.25">
      <c r="A350" s="511"/>
      <c r="B350" s="113" t="str">
        <f ca="1">Supporto!F248</f>
        <v>IfcPlate</v>
      </c>
      <c r="C350" s="148" t="str">
        <f ca="1">Supporto!H248</f>
        <v>ElementoDatiQualitativi</v>
      </c>
      <c r="D350" s="148" t="str">
        <f ca="1">Supporto!K248</f>
        <v>Esterno</v>
      </c>
      <c r="E350" s="125"/>
      <c r="F350" s="125"/>
      <c r="G350" s="162"/>
      <c r="H350" s="110"/>
      <c r="I350" s="109"/>
      <c r="J350" s="109" t="s">
        <v>779</v>
      </c>
      <c r="K350" s="109"/>
      <c r="L350" s="109" t="s">
        <v>779</v>
      </c>
      <c r="M350" s="109" t="s">
        <v>779</v>
      </c>
      <c r="N350" s="109" t="s">
        <v>779</v>
      </c>
      <c r="O350" s="109" t="s">
        <v>779</v>
      </c>
      <c r="P350" s="109" t="s">
        <v>779</v>
      </c>
    </row>
    <row r="351" spans="1:16" x14ac:dyDescent="0.25">
      <c r="A351" s="511"/>
      <c r="B351" s="113" t="str">
        <f ca="1">Supporto!F249</f>
        <v>IfcPlate</v>
      </c>
      <c r="C351" s="148" t="str">
        <f ca="1">Supporto!H249</f>
        <v>ElementoDatiQualitativi</v>
      </c>
      <c r="D351" s="148" t="str">
        <f ca="1">Supporto!K249</f>
        <v>Tipologia costruttiva</v>
      </c>
      <c r="E351" s="125"/>
      <c r="F351" s="125"/>
      <c r="G351" s="162"/>
      <c r="H351" s="110"/>
      <c r="I351" s="109" t="s">
        <v>779</v>
      </c>
      <c r="J351" s="109"/>
      <c r="K351" s="109"/>
      <c r="L351" s="109" t="s">
        <v>779</v>
      </c>
      <c r="M351" s="109" t="s">
        <v>779</v>
      </c>
      <c r="N351" s="109" t="s">
        <v>779</v>
      </c>
      <c r="O351" s="109" t="s">
        <v>779</v>
      </c>
      <c r="P351" s="109" t="s">
        <v>779</v>
      </c>
    </row>
    <row r="352" spans="1:16" hidden="1" x14ac:dyDescent="0.25">
      <c r="A352" s="511"/>
      <c r="B352" s="113" t="str">
        <f ca="1">Supporto!F250</f>
        <v>IfcPlate</v>
      </c>
      <c r="C352" s="148" t="str">
        <f ca="1">Supporto!H250</f>
        <v>ElementoDatiAntincendio</v>
      </c>
      <c r="D352" s="148" t="str">
        <f ca="1">Supporto!K250</f>
        <v>ClassePropagazioneFiamma</v>
      </c>
      <c r="E352" s="125"/>
      <c r="F352" s="125"/>
      <c r="G352" s="162"/>
      <c r="H352" s="110"/>
      <c r="I352" s="109"/>
      <c r="J352" s="514"/>
      <c r="K352" s="109" t="s">
        <v>779</v>
      </c>
      <c r="L352" s="109"/>
      <c r="M352" s="109"/>
      <c r="N352" s="109" t="s">
        <v>779</v>
      </c>
      <c r="O352" s="109" t="s">
        <v>779</v>
      </c>
      <c r="P352" s="109" t="s">
        <v>779</v>
      </c>
    </row>
    <row r="353" spans="1:16" x14ac:dyDescent="0.25">
      <c r="A353" s="511"/>
      <c r="B353" s="113" t="str">
        <f ca="1">Supporto!F251</f>
        <v>IfcPlate</v>
      </c>
      <c r="C353" s="148" t="str">
        <f ca="1">Supporto!H251</f>
        <v>ElementoDatiAntincendio</v>
      </c>
      <c r="D353" s="148" t="str">
        <f ca="1">Supporto!K251</f>
        <v>REI</v>
      </c>
      <c r="E353" s="125"/>
      <c r="F353" s="125"/>
      <c r="G353" s="162"/>
      <c r="H353" s="110"/>
      <c r="I353" s="109"/>
      <c r="J353" s="514"/>
      <c r="K353" s="109" t="s">
        <v>779</v>
      </c>
      <c r="L353" s="109" t="s">
        <v>779</v>
      </c>
      <c r="M353" s="109" t="s">
        <v>779</v>
      </c>
      <c r="N353" s="109" t="s">
        <v>779</v>
      </c>
      <c r="O353" s="109" t="s">
        <v>779</v>
      </c>
      <c r="P353" s="109" t="s">
        <v>779</v>
      </c>
    </row>
    <row r="354" spans="1:16" x14ac:dyDescent="0.25">
      <c r="A354" s="511"/>
      <c r="B354" s="113" t="str">
        <f ca="1">Supporto!F252</f>
        <v>IfcPlate</v>
      </c>
      <c r="C354" s="148" t="str">
        <f ca="1">Supporto!H252</f>
        <v>ElementoCodifica</v>
      </c>
      <c r="D354" s="148" t="str">
        <f ca="1">Supporto!K252</f>
        <v>ClasseElementoTecnico</v>
      </c>
      <c r="E354" s="125"/>
      <c r="F354" s="125"/>
      <c r="G354" s="162"/>
      <c r="H354" s="110"/>
      <c r="I354" s="109"/>
      <c r="J354" s="109" t="s">
        <v>779</v>
      </c>
      <c r="K354" s="514"/>
      <c r="L354" s="109" t="s">
        <v>779</v>
      </c>
      <c r="M354" s="109" t="s">
        <v>779</v>
      </c>
      <c r="N354" s="109" t="s">
        <v>779</v>
      </c>
      <c r="O354" s="109" t="s">
        <v>779</v>
      </c>
      <c r="P354" s="109" t="s">
        <v>779</v>
      </c>
    </row>
    <row r="355" spans="1:16" x14ac:dyDescent="0.25">
      <c r="A355" s="511"/>
      <c r="B355" s="113" t="str">
        <f ca="1">Supporto!F253</f>
        <v>IfcPlate</v>
      </c>
      <c r="C355" s="148" t="str">
        <f ca="1">Supporto!H253</f>
        <v>ElementoFase</v>
      </c>
      <c r="D355" s="148" t="str">
        <f ca="1">Supporto!K253</f>
        <v>Stato</v>
      </c>
      <c r="E355" s="125"/>
      <c r="F355" s="125"/>
      <c r="G355" s="162"/>
      <c r="H355" s="110"/>
      <c r="I355" s="109"/>
      <c r="J355" s="109" t="s">
        <v>779</v>
      </c>
      <c r="K355" s="514"/>
      <c r="L355" s="109" t="s">
        <v>779</v>
      </c>
      <c r="M355" s="109" t="s">
        <v>779</v>
      </c>
      <c r="N355" s="109" t="s">
        <v>779</v>
      </c>
      <c r="O355" s="109" t="s">
        <v>779</v>
      </c>
      <c r="P355" s="109" t="s">
        <v>779</v>
      </c>
    </row>
    <row r="356" spans="1:16" hidden="1" x14ac:dyDescent="0.25">
      <c r="A356" s="511"/>
      <c r="B356" s="113" t="str">
        <f ca="1">Supporto!F254</f>
        <v>IfcPlate</v>
      </c>
      <c r="C356" s="148" t="str">
        <f ca="1">Supporto!H254</f>
        <v>ElementoDocumenti</v>
      </c>
      <c r="D356" s="148" t="str">
        <f ca="1">Supporto!K254</f>
        <v>DB</v>
      </c>
      <c r="E356" s="125"/>
      <c r="F356" s="125"/>
      <c r="G356" s="162"/>
      <c r="H356" s="110"/>
      <c r="I356" s="109"/>
      <c r="J356" s="109"/>
      <c r="K356" s="109"/>
      <c r="L356" s="109"/>
      <c r="M356" s="109"/>
      <c r="N356" s="109"/>
      <c r="O356" s="109" t="s">
        <v>779</v>
      </c>
      <c r="P356" s="109" t="s">
        <v>779</v>
      </c>
    </row>
    <row r="357" spans="1:16" hidden="1" x14ac:dyDescent="0.25">
      <c r="A357" s="511"/>
      <c r="B357" s="113" t="str">
        <f ca="1">Supporto!F255</f>
        <v>IfcPlate</v>
      </c>
      <c r="C357" s="148" t="str">
        <f ca="1">Supporto!H255</f>
        <v>ElementoDocumenti</v>
      </c>
      <c r="D357" s="148" t="str">
        <f ca="1">Supporto!K255</f>
        <v>SertSupl</v>
      </c>
      <c r="E357" s="125"/>
      <c r="F357" s="125"/>
      <c r="G357" s="162"/>
      <c r="H357" s="110"/>
      <c r="I357" s="109"/>
      <c r="J357" s="109"/>
      <c r="K357" s="109"/>
      <c r="L357" s="109"/>
      <c r="M357" s="109"/>
      <c r="N357" s="109"/>
      <c r="O357" s="109" t="s">
        <v>779</v>
      </c>
      <c r="P357" s="109" t="s">
        <v>779</v>
      </c>
    </row>
    <row r="358" spans="1:16" hidden="1" x14ac:dyDescent="0.25">
      <c r="A358" s="511"/>
      <c r="B358" s="113" t="str">
        <f ca="1">Supporto!F256</f>
        <v>IfcPlate</v>
      </c>
      <c r="C358" s="148" t="str">
        <f ca="1">Supporto!H256</f>
        <v>ElementoDocumenti</v>
      </c>
      <c r="D358" s="148" t="str">
        <f ca="1">Supporto!K256</f>
        <v>SchedaMontaggio</v>
      </c>
      <c r="E358" s="125"/>
      <c r="F358" s="125"/>
      <c r="G358" s="162"/>
      <c r="H358" s="110"/>
      <c r="I358" s="109"/>
      <c r="J358" s="109"/>
      <c r="K358" s="109"/>
      <c r="L358" s="109"/>
      <c r="M358" s="109"/>
      <c r="N358" s="109"/>
      <c r="O358" s="109" t="s">
        <v>779</v>
      </c>
      <c r="P358" s="109" t="s">
        <v>779</v>
      </c>
    </row>
    <row r="359" spans="1:16" hidden="1" x14ac:dyDescent="0.25">
      <c r="A359" s="511"/>
      <c r="B359" s="113" t="str">
        <f ca="1">Supporto!F257</f>
        <v>IfcPlate</v>
      </c>
      <c r="C359" s="148" t="str">
        <f ca="1">Supporto!H257</f>
        <v>ElementoDocumenti</v>
      </c>
      <c r="D359" s="148" t="str">
        <f ca="1">Supporto!K257</f>
        <v>Installazione</v>
      </c>
      <c r="E359" s="125"/>
      <c r="F359" s="125"/>
      <c r="G359" s="162"/>
      <c r="H359" s="110"/>
      <c r="I359" s="109"/>
      <c r="J359" s="109"/>
      <c r="K359" s="109"/>
      <c r="L359" s="109"/>
      <c r="M359" s="109"/>
      <c r="N359" s="109"/>
      <c r="O359" s="109" t="s">
        <v>779</v>
      </c>
      <c r="P359" s="109" t="s">
        <v>779</v>
      </c>
    </row>
    <row r="360" spans="1:16" hidden="1" x14ac:dyDescent="0.25">
      <c r="A360" s="511"/>
      <c r="B360" s="113" t="str">
        <f ca="1">Supporto!F258</f>
        <v>IfcPlate</v>
      </c>
      <c r="C360" s="148" t="str">
        <f ca="1">Supporto!H258</f>
        <v>ElementoDocumenti</v>
      </c>
      <c r="D360" s="148" t="str">
        <f ca="1">Supporto!K258</f>
        <v>MatSupp</v>
      </c>
      <c r="E360" s="125"/>
      <c r="F360" s="125"/>
      <c r="G360" s="162"/>
      <c r="H360" s="110"/>
      <c r="I360" s="109"/>
      <c r="J360" s="109"/>
      <c r="K360" s="109"/>
      <c r="L360" s="109"/>
      <c r="M360" s="109"/>
      <c r="N360" s="109"/>
      <c r="O360" s="109" t="s">
        <v>779</v>
      </c>
      <c r="P360" s="109" t="s">
        <v>779</v>
      </c>
    </row>
    <row r="361" spans="1:16" hidden="1" x14ac:dyDescent="0.25">
      <c r="A361" s="511"/>
      <c r="B361" s="113" t="str">
        <f ca="1">Supporto!F259</f>
        <v>IfcPlate</v>
      </c>
      <c r="C361" s="148" t="str">
        <f ca="1">Supporto!H259</f>
        <v>ElementoDocumenti</v>
      </c>
      <c r="D361" s="148" t="str">
        <f ca="1">Supporto!K259</f>
        <v>Collaudo</v>
      </c>
      <c r="E361" s="125"/>
      <c r="F361" s="125"/>
      <c r="G361" s="162"/>
      <c r="H361" s="110"/>
      <c r="I361" s="109"/>
      <c r="J361" s="109"/>
      <c r="K361" s="109"/>
      <c r="L361" s="109"/>
      <c r="M361" s="109"/>
      <c r="N361" s="109"/>
      <c r="O361" s="109" t="s">
        <v>779</v>
      </c>
      <c r="P361" s="109" t="s">
        <v>779</v>
      </c>
    </row>
    <row r="362" spans="1:16" hidden="1" x14ac:dyDescent="0.25">
      <c r="A362" s="511"/>
      <c r="B362" s="115" t="str">
        <f ca="1">Supporto!F260</f>
        <v>IfcPlate</v>
      </c>
      <c r="C362" s="149" t="str">
        <f ca="1">Supporto!H260</f>
        <v>ElementoDocumenti</v>
      </c>
      <c r="D362" s="149" t="str">
        <f ca="1">Supporto!K260</f>
        <v>Conformità</v>
      </c>
      <c r="E362" s="124"/>
      <c r="F362" s="124"/>
      <c r="G362" s="163"/>
      <c r="H362" s="117"/>
      <c r="I362" s="116"/>
      <c r="J362" s="116"/>
      <c r="K362" s="116"/>
      <c r="L362" s="116"/>
      <c r="M362" s="116"/>
      <c r="N362" s="116"/>
      <c r="O362" s="116" t="s">
        <v>779</v>
      </c>
      <c r="P362" s="116" t="s">
        <v>779</v>
      </c>
    </row>
    <row r="363" spans="1:16" hidden="1" x14ac:dyDescent="0.25">
      <c r="A363" s="511"/>
      <c r="B363" s="113" t="str">
        <f ca="1">Supporto!F261</f>
        <v>IfcColumn</v>
      </c>
      <c r="C363" s="148" t="str">
        <f ca="1">Supporto!H261</f>
        <v>ElementoDatiAnagrafici</v>
      </c>
      <c r="D363" s="148" t="str">
        <f ca="1">Supporto!K261</f>
        <v>Numero_di_serie</v>
      </c>
      <c r="E363" s="125"/>
      <c r="F363" s="125"/>
      <c r="G363" s="162"/>
      <c r="H363" s="110"/>
      <c r="I363" s="109"/>
      <c r="J363" s="109"/>
      <c r="K363" s="109"/>
      <c r="L363" s="109"/>
      <c r="M363" s="109"/>
      <c r="N363" s="109"/>
      <c r="O363" s="109" t="s">
        <v>779</v>
      </c>
      <c r="P363" s="109" t="s">
        <v>779</v>
      </c>
    </row>
    <row r="364" spans="1:16" hidden="1" x14ac:dyDescent="0.25">
      <c r="A364" s="511"/>
      <c r="B364" s="113" t="str">
        <f ca="1">Supporto!F262</f>
        <v>IfcColumn</v>
      </c>
      <c r="C364" s="148" t="str">
        <f ca="1">Supporto!H262</f>
        <v>ElementoDatiAnagrafici</v>
      </c>
      <c r="D364" s="148" t="str">
        <f ca="1">Supporto!K262</f>
        <v>Fornitore</v>
      </c>
      <c r="E364" s="125"/>
      <c r="F364" s="125"/>
      <c r="G364" s="162"/>
      <c r="H364" s="110"/>
      <c r="I364" s="109"/>
      <c r="J364" s="109"/>
      <c r="K364" s="109"/>
      <c r="L364" s="109"/>
      <c r="M364" s="109"/>
      <c r="N364" s="109"/>
      <c r="O364" s="109" t="s">
        <v>779</v>
      </c>
      <c r="P364" s="109" t="s">
        <v>779</v>
      </c>
    </row>
    <row r="365" spans="1:16" hidden="1" x14ac:dyDescent="0.25">
      <c r="A365" s="511"/>
      <c r="B365" s="113" t="str">
        <f ca="1">Supporto!F263</f>
        <v>IfcColumn</v>
      </c>
      <c r="C365" s="148" t="str">
        <f ca="1">Supporto!H263</f>
        <v>ElementoDatiAnagrafici</v>
      </c>
      <c r="D365" s="148" t="str">
        <f ca="1">Supporto!K263</f>
        <v>Installatore</v>
      </c>
      <c r="E365" s="125"/>
      <c r="F365" s="125"/>
      <c r="G365" s="162"/>
      <c r="H365" s="110"/>
      <c r="I365" s="109"/>
      <c r="J365" s="109"/>
      <c r="K365" s="109"/>
      <c r="L365" s="109"/>
      <c r="M365" s="109"/>
      <c r="N365" s="109"/>
      <c r="O365" s="109" t="s">
        <v>779</v>
      </c>
      <c r="P365" s="109" t="s">
        <v>779</v>
      </c>
    </row>
    <row r="366" spans="1:16" x14ac:dyDescent="0.25">
      <c r="A366" s="511"/>
      <c r="B366" s="113" t="str">
        <f ca="1">Supporto!F264</f>
        <v>IfcColumn</v>
      </c>
      <c r="C366" s="148" t="str">
        <f ca="1">Supporto!H264</f>
        <v>ElementoDatiAnagrafici</v>
      </c>
      <c r="D366" s="148" t="str">
        <f ca="1">Supporto!K264</f>
        <v>Descrizione</v>
      </c>
      <c r="E366" s="125"/>
      <c r="F366" s="125"/>
      <c r="G366" s="162"/>
      <c r="H366" s="110"/>
      <c r="I366" s="109"/>
      <c r="J366" s="109" t="s">
        <v>779</v>
      </c>
      <c r="K366" s="109"/>
      <c r="L366" s="109" t="s">
        <v>779</v>
      </c>
      <c r="M366" s="109" t="s">
        <v>779</v>
      </c>
      <c r="N366" s="109" t="s">
        <v>779</v>
      </c>
      <c r="O366" s="109" t="s">
        <v>779</v>
      </c>
      <c r="P366" s="109" t="s">
        <v>779</v>
      </c>
    </row>
    <row r="367" spans="1:16" hidden="1" x14ac:dyDescent="0.25">
      <c r="A367" s="511"/>
      <c r="B367" s="113" t="str">
        <f ca="1">Supporto!F265</f>
        <v>IfcColumn</v>
      </c>
      <c r="C367" s="148" t="str">
        <f ca="1">Supporto!H265</f>
        <v>ElementoDatiAnagrafici</v>
      </c>
      <c r="D367" s="148" t="str">
        <f ca="1">Supporto!K265</f>
        <v>Modello</v>
      </c>
      <c r="E367" s="125"/>
      <c r="F367" s="125"/>
      <c r="G367" s="162"/>
      <c r="H367" s="110"/>
      <c r="I367" s="109"/>
      <c r="J367" s="109"/>
      <c r="K367" s="109"/>
      <c r="L367" s="109"/>
      <c r="M367" s="109"/>
      <c r="N367" s="109" t="s">
        <v>779</v>
      </c>
      <c r="O367" s="109" t="s">
        <v>779</v>
      </c>
      <c r="P367" s="109" t="s">
        <v>779</v>
      </c>
    </row>
    <row r="368" spans="1:16" hidden="1" x14ac:dyDescent="0.25">
      <c r="A368" s="511"/>
      <c r="B368" s="113" t="str">
        <f ca="1">Supporto!F266</f>
        <v>IfcColumn</v>
      </c>
      <c r="C368" s="148" t="str">
        <f ca="1">Supporto!H266</f>
        <v>ElementoDatiAnagrafici</v>
      </c>
      <c r="D368" s="148" t="str">
        <f ca="1">Supporto!K266</f>
        <v>Produttore</v>
      </c>
      <c r="E368" s="125"/>
      <c r="F368" s="125"/>
      <c r="G368" s="162"/>
      <c r="H368" s="110"/>
      <c r="I368" s="109"/>
      <c r="J368" s="109"/>
      <c r="K368" s="109"/>
      <c r="L368" s="109"/>
      <c r="M368" s="109"/>
      <c r="N368" s="109" t="s">
        <v>779</v>
      </c>
      <c r="O368" s="109" t="s">
        <v>779</v>
      </c>
      <c r="P368" s="109" t="s">
        <v>779</v>
      </c>
    </row>
    <row r="369" spans="1:16" x14ac:dyDescent="0.25">
      <c r="A369" s="511"/>
      <c r="B369" s="113" t="str">
        <f ca="1">Supporto!F267</f>
        <v>IfcColumn</v>
      </c>
      <c r="C369" s="148" t="str">
        <f ca="1">Supporto!H267</f>
        <v>ElementoDatiQualitativi</v>
      </c>
      <c r="D369" s="148" t="str">
        <f ca="1">Supporto!K267</f>
        <v>Portante</v>
      </c>
      <c r="E369" s="125"/>
      <c r="F369" s="125"/>
      <c r="G369" s="162"/>
      <c r="H369" s="110"/>
      <c r="I369" s="514"/>
      <c r="J369" s="109" t="s">
        <v>779</v>
      </c>
      <c r="K369" s="109"/>
      <c r="L369" s="109" t="s">
        <v>779</v>
      </c>
      <c r="M369" s="109" t="s">
        <v>779</v>
      </c>
      <c r="N369" s="109" t="s">
        <v>779</v>
      </c>
      <c r="O369" s="109" t="s">
        <v>779</v>
      </c>
      <c r="P369" s="109" t="s">
        <v>779</v>
      </c>
    </row>
    <row r="370" spans="1:16" x14ac:dyDescent="0.25">
      <c r="A370" s="511"/>
      <c r="B370" s="113" t="str">
        <f ca="1">Supporto!F268</f>
        <v>IfcColumn</v>
      </c>
      <c r="C370" s="148" t="str">
        <f ca="1">Supporto!H268</f>
        <v>ElementoDatiQualitativi</v>
      </c>
      <c r="D370" s="148" t="str">
        <f ca="1">Supporto!K268</f>
        <v>Esterno</v>
      </c>
      <c r="E370" s="125"/>
      <c r="F370" s="125"/>
      <c r="G370" s="162"/>
      <c r="H370" s="110"/>
      <c r="I370" s="109"/>
      <c r="J370" s="109" t="s">
        <v>779</v>
      </c>
      <c r="K370" s="109"/>
      <c r="L370" s="109" t="s">
        <v>779</v>
      </c>
      <c r="M370" s="109" t="s">
        <v>779</v>
      </c>
      <c r="N370" s="109" t="s">
        <v>779</v>
      </c>
      <c r="O370" s="109" t="s">
        <v>779</v>
      </c>
      <c r="P370" s="109" t="s">
        <v>779</v>
      </c>
    </row>
    <row r="371" spans="1:16" x14ac:dyDescent="0.25">
      <c r="A371" s="511"/>
      <c r="B371" s="113" t="str">
        <f ca="1">Supporto!F269</f>
        <v>IfcColumn</v>
      </c>
      <c r="C371" s="148" t="str">
        <f ca="1">Supporto!H269</f>
        <v>ElementoDatiQualitativi</v>
      </c>
      <c r="D371" s="148" t="str">
        <f ca="1">Supporto!K269</f>
        <v>Tipologia costruttiva</v>
      </c>
      <c r="E371" s="125"/>
      <c r="F371" s="125"/>
      <c r="G371" s="162"/>
      <c r="H371" s="110"/>
      <c r="I371" s="109" t="s">
        <v>779</v>
      </c>
      <c r="J371" s="514"/>
      <c r="K371" s="109"/>
      <c r="L371" s="109" t="s">
        <v>779</v>
      </c>
      <c r="M371" s="109" t="s">
        <v>779</v>
      </c>
      <c r="N371" s="109" t="s">
        <v>779</v>
      </c>
      <c r="O371" s="109" t="s">
        <v>779</v>
      </c>
      <c r="P371" s="109" t="s">
        <v>779</v>
      </c>
    </row>
    <row r="372" spans="1:16" hidden="1" x14ac:dyDescent="0.25">
      <c r="A372" s="511"/>
      <c r="B372" s="113" t="str">
        <f ca="1">Supporto!F270</f>
        <v>IfcColumn</v>
      </c>
      <c r="C372" s="148" t="str">
        <f ca="1">Supporto!H270</f>
        <v>ElementoDatiQualitativi</v>
      </c>
      <c r="D372" s="148" t="str">
        <f ca="1">Supporto!K270</f>
        <v>Criticità Riscontrata</v>
      </c>
      <c r="E372" s="125"/>
      <c r="F372" s="125"/>
      <c r="G372" s="162"/>
      <c r="H372" s="110"/>
      <c r="I372" s="109"/>
      <c r="J372" s="514"/>
      <c r="K372" s="109" t="s">
        <v>779</v>
      </c>
      <c r="L372" s="109"/>
      <c r="M372" s="109"/>
      <c r="N372" s="109"/>
      <c r="O372" s="109" t="s">
        <v>779</v>
      </c>
      <c r="P372" s="109" t="s">
        <v>779</v>
      </c>
    </row>
    <row r="373" spans="1:16" hidden="1" x14ac:dyDescent="0.25">
      <c r="A373" s="511"/>
      <c r="B373" s="113" t="str">
        <f ca="1">Supporto!F271</f>
        <v>IfcColumn</v>
      </c>
      <c r="C373" s="148" t="str">
        <f ca="1">Supporto!H271</f>
        <v>ElementoDatiAntincendio</v>
      </c>
      <c r="D373" s="148" t="str">
        <f ca="1">Supporto!K271</f>
        <v>ClassePropagazioneFiamma</v>
      </c>
      <c r="E373" s="125"/>
      <c r="F373" s="125"/>
      <c r="G373" s="162"/>
      <c r="H373" s="110"/>
      <c r="I373" s="109"/>
      <c r="J373" s="514"/>
      <c r="K373" s="109" t="s">
        <v>779</v>
      </c>
      <c r="L373" s="109"/>
      <c r="M373" s="109"/>
      <c r="N373" s="109" t="s">
        <v>779</v>
      </c>
      <c r="O373" s="109" t="s">
        <v>779</v>
      </c>
      <c r="P373" s="109" t="s">
        <v>779</v>
      </c>
    </row>
    <row r="374" spans="1:16" x14ac:dyDescent="0.25">
      <c r="A374" s="511"/>
      <c r="B374" s="113" t="str">
        <f ca="1">Supporto!F272</f>
        <v>IfcColumn</v>
      </c>
      <c r="C374" s="148" t="str">
        <f ca="1">Supporto!H272</f>
        <v>ElementoDatiAntincendio</v>
      </c>
      <c r="D374" s="148" t="str">
        <f ca="1">Supporto!K272</f>
        <v>REI</v>
      </c>
      <c r="E374" s="125"/>
      <c r="F374" s="125"/>
      <c r="G374" s="162"/>
      <c r="H374" s="110"/>
      <c r="I374" s="109"/>
      <c r="J374" s="514"/>
      <c r="K374" s="109" t="s">
        <v>779</v>
      </c>
      <c r="L374" s="109" t="s">
        <v>779</v>
      </c>
      <c r="M374" s="109" t="s">
        <v>779</v>
      </c>
      <c r="N374" s="109" t="s">
        <v>779</v>
      </c>
      <c r="O374" s="109" t="s">
        <v>779</v>
      </c>
      <c r="P374" s="109" t="s">
        <v>779</v>
      </c>
    </row>
    <row r="375" spans="1:16" x14ac:dyDescent="0.25">
      <c r="A375" s="511"/>
      <c r="B375" s="113" t="str">
        <f ca="1">Supporto!F273</f>
        <v>IfcColumn</v>
      </c>
      <c r="C375" s="148" t="str">
        <f ca="1">Supporto!H273</f>
        <v>ElementoCodifica</v>
      </c>
      <c r="D375" s="148" t="str">
        <f ca="1">Supporto!K273</f>
        <v>ClasseElementoTecnico</v>
      </c>
      <c r="E375" s="125"/>
      <c r="F375" s="125"/>
      <c r="G375" s="162"/>
      <c r="H375" s="110"/>
      <c r="I375" s="109"/>
      <c r="J375" s="109" t="s">
        <v>779</v>
      </c>
      <c r="K375" s="109"/>
      <c r="L375" s="109" t="s">
        <v>779</v>
      </c>
      <c r="M375" s="109" t="s">
        <v>779</v>
      </c>
      <c r="N375" s="109" t="s">
        <v>779</v>
      </c>
      <c r="O375" s="109" t="s">
        <v>779</v>
      </c>
      <c r="P375" s="109" t="s">
        <v>779</v>
      </c>
    </row>
    <row r="376" spans="1:16" x14ac:dyDescent="0.25">
      <c r="A376" s="511"/>
      <c r="B376" s="113" t="str">
        <f ca="1">Supporto!F274</f>
        <v>IfcColumn</v>
      </c>
      <c r="C376" s="148" t="str">
        <f ca="1">Supporto!H274</f>
        <v>ElementoFase</v>
      </c>
      <c r="D376" s="148" t="str">
        <f ca="1">Supporto!K274</f>
        <v>Stato</v>
      </c>
      <c r="E376" s="125"/>
      <c r="F376" s="125"/>
      <c r="G376" s="162"/>
      <c r="H376" s="110"/>
      <c r="I376" s="109"/>
      <c r="J376" s="109" t="s">
        <v>779</v>
      </c>
      <c r="K376" s="109"/>
      <c r="L376" s="109" t="s">
        <v>779</v>
      </c>
      <c r="M376" s="109" t="s">
        <v>779</v>
      </c>
      <c r="N376" s="109" t="s">
        <v>779</v>
      </c>
      <c r="O376" s="109" t="s">
        <v>779</v>
      </c>
      <c r="P376" s="109" t="s">
        <v>779</v>
      </c>
    </row>
    <row r="377" spans="1:16" hidden="1" x14ac:dyDescent="0.25">
      <c r="A377" s="511"/>
      <c r="B377" s="113" t="str">
        <f ca="1">Supporto!F275</f>
        <v>IfcColumn</v>
      </c>
      <c r="C377" s="148" t="str">
        <f ca="1">Supporto!H275</f>
        <v>ElementoDocumenti</v>
      </c>
      <c r="D377" s="148" t="str">
        <f ca="1">Supporto!K275</f>
        <v>SchedaTecnica</v>
      </c>
      <c r="E377" s="125"/>
      <c r="F377" s="125"/>
      <c r="G377" s="162"/>
      <c r="H377" s="110"/>
      <c r="I377" s="109"/>
      <c r="J377" s="109"/>
      <c r="K377" s="109"/>
      <c r="L377" s="109"/>
      <c r="M377" s="109"/>
      <c r="N377" s="109" t="s">
        <v>779</v>
      </c>
      <c r="O377" s="109" t="s">
        <v>779</v>
      </c>
      <c r="P377" s="109" t="s">
        <v>779</v>
      </c>
    </row>
    <row r="378" spans="1:16" hidden="1" x14ac:dyDescent="0.25">
      <c r="A378" s="511"/>
      <c r="B378" s="113" t="str">
        <f ca="1">Supporto!F276</f>
        <v>IfcColumn</v>
      </c>
      <c r="C378" s="148" t="str">
        <f ca="1">Supporto!H276</f>
        <v>ElementoDocumenti</v>
      </c>
      <c r="D378" s="148" t="str">
        <f ca="1">Supporto!K276</f>
        <v>Website</v>
      </c>
      <c r="E378" s="125"/>
      <c r="F378" s="125"/>
      <c r="G378" s="162"/>
      <c r="H378" s="110"/>
      <c r="I378" s="109"/>
      <c r="J378" s="109"/>
      <c r="K378" s="109"/>
      <c r="L378" s="109"/>
      <c r="M378" s="109"/>
      <c r="N378" s="109" t="s">
        <v>779</v>
      </c>
      <c r="O378" s="109" t="s">
        <v>779</v>
      </c>
      <c r="P378" s="109" t="s">
        <v>779</v>
      </c>
    </row>
    <row r="379" spans="1:16" hidden="1" x14ac:dyDescent="0.25">
      <c r="A379" s="511"/>
      <c r="B379" s="113" t="str">
        <f ca="1">Supporto!F277</f>
        <v>IfcColumn</v>
      </c>
      <c r="C379" s="148" t="str">
        <f ca="1">Supporto!H277</f>
        <v>ElementoDocumenti</v>
      </c>
      <c r="D379" s="148" t="str">
        <f ca="1">Supporto!K277</f>
        <v>DB</v>
      </c>
      <c r="E379" s="125"/>
      <c r="F379" s="125"/>
      <c r="G379" s="162"/>
      <c r="H379" s="110"/>
      <c r="I379" s="109"/>
      <c r="J379" s="109"/>
      <c r="K379" s="109"/>
      <c r="L379" s="109"/>
      <c r="M379" s="109"/>
      <c r="N379" s="109"/>
      <c r="O379" s="109" t="s">
        <v>779</v>
      </c>
      <c r="P379" s="109" t="s">
        <v>779</v>
      </c>
    </row>
    <row r="380" spans="1:16" hidden="1" x14ac:dyDescent="0.25">
      <c r="A380" s="511"/>
      <c r="B380" s="113" t="str">
        <f ca="1">Supporto!F278</f>
        <v>IfcColumn</v>
      </c>
      <c r="C380" s="148" t="str">
        <f ca="1">Supporto!H278</f>
        <v>ElementoDocumenti</v>
      </c>
      <c r="D380" s="148" t="str">
        <f ca="1">Supporto!K278</f>
        <v>CertProd</v>
      </c>
      <c r="E380" s="125"/>
      <c r="F380" s="125"/>
      <c r="G380" s="162"/>
      <c r="H380" s="110"/>
      <c r="I380" s="109"/>
      <c r="J380" s="109"/>
      <c r="K380" s="109"/>
      <c r="L380" s="109"/>
      <c r="M380" s="109"/>
      <c r="N380" s="109"/>
      <c r="O380" s="109" t="s">
        <v>779</v>
      </c>
      <c r="P380" s="109" t="s">
        <v>779</v>
      </c>
    </row>
    <row r="381" spans="1:16" hidden="1" x14ac:dyDescent="0.25">
      <c r="A381" s="511"/>
      <c r="B381" s="113" t="str">
        <f ca="1">Supporto!F279</f>
        <v>IfcColumn</v>
      </c>
      <c r="C381" s="148" t="str">
        <f ca="1">Supporto!H279</f>
        <v>ElementoDocumenti</v>
      </c>
      <c r="D381" s="148" t="str">
        <f ca="1">Supporto!K279</f>
        <v>SertSupl</v>
      </c>
      <c r="E381" s="125"/>
      <c r="F381" s="125"/>
      <c r="G381" s="162"/>
      <c r="H381" s="110"/>
      <c r="I381" s="109"/>
      <c r="J381" s="109"/>
      <c r="K381" s="109"/>
      <c r="L381" s="109"/>
      <c r="M381" s="109"/>
      <c r="N381" s="109"/>
      <c r="O381" s="109" t="s">
        <v>779</v>
      </c>
      <c r="P381" s="109" t="s">
        <v>779</v>
      </c>
    </row>
    <row r="382" spans="1:16" hidden="1" x14ac:dyDescent="0.25">
      <c r="A382" s="511"/>
      <c r="B382" s="113" t="str">
        <f ca="1">Supporto!F280</f>
        <v>IfcColumn</v>
      </c>
      <c r="C382" s="148" t="str">
        <f ca="1">Supporto!H280</f>
        <v>ElementoDocumenti</v>
      </c>
      <c r="D382" s="148" t="str">
        <f ca="1">Supporto!K280</f>
        <v>SchedaMontaggio</v>
      </c>
      <c r="E382" s="125"/>
      <c r="F382" s="125"/>
      <c r="G382" s="162"/>
      <c r="H382" s="110"/>
      <c r="I382" s="109"/>
      <c r="J382" s="109"/>
      <c r="K382" s="109"/>
      <c r="L382" s="109"/>
      <c r="M382" s="109"/>
      <c r="N382" s="109"/>
      <c r="O382" s="109" t="s">
        <v>779</v>
      </c>
      <c r="P382" s="109" t="s">
        <v>779</v>
      </c>
    </row>
    <row r="383" spans="1:16" hidden="1" x14ac:dyDescent="0.25">
      <c r="A383" s="511"/>
      <c r="B383" s="113" t="str">
        <f ca="1">Supporto!F281</f>
        <v>IfcColumn</v>
      </c>
      <c r="C383" s="148" t="str">
        <f ca="1">Supporto!H281</f>
        <v>ElementoDocumenti</v>
      </c>
      <c r="D383" s="148" t="str">
        <f ca="1">Supporto!K281</f>
        <v>Installazione</v>
      </c>
      <c r="E383" s="125"/>
      <c r="F383" s="125"/>
      <c r="G383" s="162"/>
      <c r="H383" s="110"/>
      <c r="I383" s="109"/>
      <c r="J383" s="109"/>
      <c r="K383" s="109"/>
      <c r="L383" s="109"/>
      <c r="M383" s="109"/>
      <c r="N383" s="109"/>
      <c r="O383" s="109" t="s">
        <v>779</v>
      </c>
      <c r="P383" s="109" t="s">
        <v>779</v>
      </c>
    </row>
    <row r="384" spans="1:16" hidden="1" x14ac:dyDescent="0.25">
      <c r="A384" s="511"/>
      <c r="B384" s="113" t="str">
        <f ca="1">Supporto!F282</f>
        <v>IfcColumn</v>
      </c>
      <c r="C384" s="148" t="str">
        <f ca="1">Supporto!H282</f>
        <v>ElementoDocumenti</v>
      </c>
      <c r="D384" s="148" t="str">
        <f ca="1">Supporto!K282</f>
        <v>MatSupp</v>
      </c>
      <c r="E384" s="125"/>
      <c r="F384" s="125"/>
      <c r="G384" s="162"/>
      <c r="H384" s="110"/>
      <c r="I384" s="109"/>
      <c r="J384" s="109"/>
      <c r="K384" s="109"/>
      <c r="L384" s="109"/>
      <c r="M384" s="109"/>
      <c r="N384" s="109"/>
      <c r="O384" s="109" t="s">
        <v>779</v>
      </c>
      <c r="P384" s="109" t="s">
        <v>779</v>
      </c>
    </row>
    <row r="385" spans="1:16" hidden="1" x14ac:dyDescent="0.25">
      <c r="A385" s="511"/>
      <c r="B385" s="113" t="str">
        <f ca="1">Supporto!F283</f>
        <v>IfcColumn</v>
      </c>
      <c r="C385" s="148" t="str">
        <f ca="1">Supporto!H283</f>
        <v>ElementoDocumenti</v>
      </c>
      <c r="D385" s="148" t="str">
        <f ca="1">Supporto!K283</f>
        <v>Collaudo</v>
      </c>
      <c r="E385" s="125"/>
      <c r="F385" s="125"/>
      <c r="G385" s="162"/>
      <c r="H385" s="110"/>
      <c r="I385" s="109" t="s">
        <v>779</v>
      </c>
      <c r="J385" s="109"/>
      <c r="K385" s="109"/>
      <c r="L385" s="109"/>
      <c r="M385" s="109"/>
      <c r="N385" s="109"/>
      <c r="O385" s="109" t="s">
        <v>779</v>
      </c>
      <c r="P385" s="109" t="s">
        <v>779</v>
      </c>
    </row>
    <row r="386" spans="1:16" hidden="1" x14ac:dyDescent="0.25">
      <c r="A386" s="511"/>
      <c r="B386" s="115" t="str">
        <f ca="1">Supporto!F284</f>
        <v>IfcColumn</v>
      </c>
      <c r="C386" s="149" t="str">
        <f ca="1">Supporto!H284</f>
        <v>ElementoDocumenti</v>
      </c>
      <c r="D386" s="149" t="str">
        <f ca="1">Supporto!K284</f>
        <v>Conformità</v>
      </c>
      <c r="E386" s="124"/>
      <c r="F386" s="124"/>
      <c r="G386" s="163"/>
      <c r="H386" s="117"/>
      <c r="I386" s="116" t="s">
        <v>779</v>
      </c>
      <c r="J386" s="116"/>
      <c r="K386" s="116"/>
      <c r="L386" s="116"/>
      <c r="M386" s="116"/>
      <c r="N386" s="116"/>
      <c r="O386" s="116" t="s">
        <v>779</v>
      </c>
      <c r="P386" s="116" t="s">
        <v>779</v>
      </c>
    </row>
    <row r="387" spans="1:16" hidden="1" x14ac:dyDescent="0.25">
      <c r="A387" s="511"/>
      <c r="B387" s="113" t="str">
        <f ca="1">Supporto!F285</f>
        <v>IfcRailing</v>
      </c>
      <c r="C387" s="148" t="str">
        <f ca="1">Supporto!H285</f>
        <v>ElementoDatiAnagrafici</v>
      </c>
      <c r="D387" s="148" t="str">
        <f ca="1">Supporto!K285</f>
        <v>Numero_di_serie</v>
      </c>
      <c r="E387" s="125"/>
      <c r="F387" s="125"/>
      <c r="G387" s="162"/>
      <c r="H387" s="110"/>
      <c r="I387" s="109"/>
      <c r="J387" s="109"/>
      <c r="K387" s="109"/>
      <c r="L387" s="109"/>
      <c r="M387" s="109"/>
      <c r="N387" s="109"/>
      <c r="O387" s="109" t="s">
        <v>779</v>
      </c>
      <c r="P387" s="109" t="s">
        <v>779</v>
      </c>
    </row>
    <row r="388" spans="1:16" hidden="1" x14ac:dyDescent="0.25">
      <c r="A388" s="511"/>
      <c r="B388" s="113" t="str">
        <f ca="1">Supporto!F286</f>
        <v>IfcRailing</v>
      </c>
      <c r="C388" s="148" t="str">
        <f ca="1">Supporto!H286</f>
        <v>ElementoDatiAnagrafici</v>
      </c>
      <c r="D388" s="148" t="str">
        <f ca="1">Supporto!K286</f>
        <v>Fornitore</v>
      </c>
      <c r="E388" s="125"/>
      <c r="F388" s="125"/>
      <c r="G388" s="162"/>
      <c r="H388" s="110"/>
      <c r="I388" s="109"/>
      <c r="J388" s="109"/>
      <c r="K388" s="109"/>
      <c r="L388" s="109"/>
      <c r="M388" s="109"/>
      <c r="N388" s="109"/>
      <c r="O388" s="109" t="s">
        <v>779</v>
      </c>
      <c r="P388" s="109" t="s">
        <v>779</v>
      </c>
    </row>
    <row r="389" spans="1:16" hidden="1" x14ac:dyDescent="0.25">
      <c r="A389" s="511"/>
      <c r="B389" s="113" t="str">
        <f ca="1">Supporto!F287</f>
        <v>IfcRailing</v>
      </c>
      <c r="C389" s="148" t="str">
        <f ca="1">Supporto!H287</f>
        <v>ElementoDatiAnagrafici</v>
      </c>
      <c r="D389" s="148" t="str">
        <f ca="1">Supporto!K287</f>
        <v>Installatore</v>
      </c>
      <c r="E389" s="125"/>
      <c r="F389" s="125"/>
      <c r="G389" s="162"/>
      <c r="H389" s="110"/>
      <c r="I389" s="109"/>
      <c r="J389" s="109"/>
      <c r="K389" s="109"/>
      <c r="L389" s="109"/>
      <c r="M389" s="109"/>
      <c r="N389" s="109"/>
      <c r="O389" s="109" t="s">
        <v>779</v>
      </c>
      <c r="P389" s="109" t="s">
        <v>779</v>
      </c>
    </row>
    <row r="390" spans="1:16" x14ac:dyDescent="0.25">
      <c r="A390" s="511"/>
      <c r="B390" s="113" t="str">
        <f ca="1">Supporto!F288</f>
        <v>IfcRailing</v>
      </c>
      <c r="C390" s="148" t="str">
        <f ca="1">Supporto!H288</f>
        <v>ElementoDatiAnagrafici</v>
      </c>
      <c r="D390" s="148" t="str">
        <f ca="1">Supporto!K288</f>
        <v>Descrizione</v>
      </c>
      <c r="E390" s="125"/>
      <c r="F390" s="125"/>
      <c r="G390" s="162"/>
      <c r="H390" s="110"/>
      <c r="I390" s="109"/>
      <c r="J390" s="109" t="s">
        <v>779</v>
      </c>
      <c r="K390" s="109"/>
      <c r="L390" s="109" t="s">
        <v>779</v>
      </c>
      <c r="M390" s="109" t="s">
        <v>779</v>
      </c>
      <c r="N390" s="109" t="s">
        <v>779</v>
      </c>
      <c r="O390" s="109" t="s">
        <v>779</v>
      </c>
      <c r="P390" s="109" t="s">
        <v>779</v>
      </c>
    </row>
    <row r="391" spans="1:16" hidden="1" x14ac:dyDescent="0.25">
      <c r="A391" s="511"/>
      <c r="B391" s="113" t="str">
        <f ca="1">Supporto!F289</f>
        <v>IfcRailing</v>
      </c>
      <c r="C391" s="148" t="str">
        <f ca="1">Supporto!H289</f>
        <v>ElementoDatiAnagrafici</v>
      </c>
      <c r="D391" s="148" t="str">
        <f ca="1">Supporto!K289</f>
        <v>Modello</v>
      </c>
      <c r="E391" s="125"/>
      <c r="F391" s="125"/>
      <c r="G391" s="162"/>
      <c r="H391" s="110"/>
      <c r="I391" s="109"/>
      <c r="J391" s="109"/>
      <c r="K391" s="109"/>
      <c r="L391" s="109"/>
      <c r="M391" s="109"/>
      <c r="N391" s="109" t="s">
        <v>779</v>
      </c>
      <c r="O391" s="109" t="s">
        <v>779</v>
      </c>
      <c r="P391" s="109" t="s">
        <v>779</v>
      </c>
    </row>
    <row r="392" spans="1:16" hidden="1" x14ac:dyDescent="0.25">
      <c r="A392" s="511"/>
      <c r="B392" s="113" t="str">
        <f ca="1">Supporto!F290</f>
        <v>IfcRailing</v>
      </c>
      <c r="C392" s="148" t="str">
        <f ca="1">Supporto!H290</f>
        <v>ElementoDatiAnagrafici</v>
      </c>
      <c r="D392" s="148" t="str">
        <f ca="1">Supporto!K290</f>
        <v>Produttore</v>
      </c>
      <c r="E392" s="125"/>
      <c r="F392" s="125"/>
      <c r="G392" s="162"/>
      <c r="H392" s="110"/>
      <c r="I392" s="109"/>
      <c r="J392" s="109"/>
      <c r="K392" s="109"/>
      <c r="L392" s="109"/>
      <c r="M392" s="109"/>
      <c r="N392" s="109" t="s">
        <v>779</v>
      </c>
      <c r="O392" s="109" t="s">
        <v>779</v>
      </c>
      <c r="P392" s="109" t="s">
        <v>779</v>
      </c>
    </row>
    <row r="393" spans="1:16" x14ac:dyDescent="0.25">
      <c r="A393" s="511"/>
      <c r="B393" s="113" t="str">
        <f ca="1">Supporto!F291</f>
        <v>IfcRailing</v>
      </c>
      <c r="C393" s="148" t="str">
        <f ca="1">Supporto!H291</f>
        <v>ElementoDatiQualitativi</v>
      </c>
      <c r="D393" s="148" t="str">
        <f ca="1">Supporto!K291</f>
        <v>Esterno</v>
      </c>
      <c r="E393" s="125"/>
      <c r="F393" s="125"/>
      <c r="G393" s="162"/>
      <c r="H393" s="110"/>
      <c r="I393" s="109"/>
      <c r="J393" s="109" t="s">
        <v>779</v>
      </c>
      <c r="K393" s="109"/>
      <c r="L393" s="109" t="s">
        <v>779</v>
      </c>
      <c r="M393" s="109" t="s">
        <v>779</v>
      </c>
      <c r="N393" s="109" t="s">
        <v>779</v>
      </c>
      <c r="O393" s="109" t="s">
        <v>779</v>
      </c>
      <c r="P393" s="109" t="s">
        <v>779</v>
      </c>
    </row>
    <row r="394" spans="1:16" x14ac:dyDescent="0.25">
      <c r="A394" s="511"/>
      <c r="B394" s="113" t="str">
        <f ca="1">Supporto!F292</f>
        <v>IfcRailing</v>
      </c>
      <c r="C394" s="148" t="str">
        <f ca="1">Supporto!H292</f>
        <v>ElementoDatiQualitativi</v>
      </c>
      <c r="D394" s="148" t="str">
        <f ca="1">Supporto!K292</f>
        <v>Tipologia costruttiva</v>
      </c>
      <c r="E394" s="125"/>
      <c r="F394" s="125"/>
      <c r="G394" s="162"/>
      <c r="H394" s="110"/>
      <c r="I394" s="109" t="s">
        <v>779</v>
      </c>
      <c r="J394" s="514"/>
      <c r="K394" s="109"/>
      <c r="L394" s="109" t="s">
        <v>779</v>
      </c>
      <c r="M394" s="109" t="s">
        <v>779</v>
      </c>
      <c r="N394" s="109" t="s">
        <v>779</v>
      </c>
      <c r="O394" s="109" t="s">
        <v>779</v>
      </c>
      <c r="P394" s="109" t="s">
        <v>779</v>
      </c>
    </row>
    <row r="395" spans="1:16" hidden="1" x14ac:dyDescent="0.25">
      <c r="A395" s="511"/>
      <c r="B395" s="113" t="str">
        <f ca="1">Supporto!F293</f>
        <v>IfcRailing</v>
      </c>
      <c r="C395" s="148" t="str">
        <f ca="1">Supporto!H293</f>
        <v>ElementoDatiQualitativi</v>
      </c>
      <c r="D395" s="148" t="str">
        <f ca="1">Supporto!K293</f>
        <v>Criticità Riscontrata</v>
      </c>
      <c r="E395" s="125"/>
      <c r="F395" s="125"/>
      <c r="G395" s="162"/>
      <c r="H395" s="110"/>
      <c r="I395" s="109"/>
      <c r="J395" s="514"/>
      <c r="K395" s="109" t="s">
        <v>779</v>
      </c>
      <c r="L395" s="109"/>
      <c r="M395" s="109"/>
      <c r="N395" s="109"/>
      <c r="O395" s="109" t="s">
        <v>779</v>
      </c>
      <c r="P395" s="109" t="s">
        <v>779</v>
      </c>
    </row>
    <row r="396" spans="1:16" hidden="1" x14ac:dyDescent="0.25">
      <c r="A396" s="511"/>
      <c r="B396" s="113" t="str">
        <f ca="1">Supporto!F294</f>
        <v>IfcRailing</v>
      </c>
      <c r="C396" s="148" t="str">
        <f ca="1">Supporto!H294</f>
        <v>ElementoDatiAntincendio</v>
      </c>
      <c r="D396" s="148" t="str">
        <f ca="1">Supporto!K294</f>
        <v>ClassePropagazioneFiamma</v>
      </c>
      <c r="E396" s="125"/>
      <c r="F396" s="125"/>
      <c r="G396" s="162"/>
      <c r="H396" s="110"/>
      <c r="I396" s="109"/>
      <c r="J396" s="514"/>
      <c r="K396" s="109" t="s">
        <v>779</v>
      </c>
      <c r="L396" s="109"/>
      <c r="M396" s="109"/>
      <c r="N396" s="109" t="s">
        <v>779</v>
      </c>
      <c r="O396" s="109" t="s">
        <v>779</v>
      </c>
      <c r="P396" s="109" t="s">
        <v>779</v>
      </c>
    </row>
    <row r="397" spans="1:16" x14ac:dyDescent="0.25">
      <c r="A397" s="511"/>
      <c r="B397" s="113" t="str">
        <f ca="1">Supporto!F295</f>
        <v>IfcRailing</v>
      </c>
      <c r="C397" s="148" t="str">
        <f ca="1">Supporto!H295</f>
        <v>ElementoCodifica</v>
      </c>
      <c r="D397" s="148" t="str">
        <f ca="1">Supporto!K295</f>
        <v>ClasseElementoTecnico</v>
      </c>
      <c r="E397" s="125"/>
      <c r="F397" s="125"/>
      <c r="G397" s="162"/>
      <c r="H397" s="110"/>
      <c r="I397" s="109"/>
      <c r="J397" s="109" t="s">
        <v>779</v>
      </c>
      <c r="K397" s="109"/>
      <c r="L397" s="109" t="s">
        <v>779</v>
      </c>
      <c r="M397" s="109" t="s">
        <v>779</v>
      </c>
      <c r="N397" s="109" t="s">
        <v>779</v>
      </c>
      <c r="O397" s="109" t="s">
        <v>779</v>
      </c>
      <c r="P397" s="109" t="s">
        <v>779</v>
      </c>
    </row>
    <row r="398" spans="1:16" x14ac:dyDescent="0.25">
      <c r="A398" s="511"/>
      <c r="B398" s="113" t="str">
        <f ca="1">Supporto!F296</f>
        <v>IfcRailing</v>
      </c>
      <c r="C398" s="148" t="str">
        <f ca="1">Supporto!H296</f>
        <v>ElementoFase</v>
      </c>
      <c r="D398" s="148" t="str">
        <f ca="1">Supporto!K296</f>
        <v>Stato</v>
      </c>
      <c r="E398" s="125"/>
      <c r="F398" s="125"/>
      <c r="G398" s="162"/>
      <c r="H398" s="110"/>
      <c r="I398" s="109"/>
      <c r="J398" s="109" t="s">
        <v>779</v>
      </c>
      <c r="K398" s="109"/>
      <c r="L398" s="109" t="s">
        <v>779</v>
      </c>
      <c r="M398" s="109" t="s">
        <v>779</v>
      </c>
      <c r="N398" s="109" t="s">
        <v>779</v>
      </c>
      <c r="O398" s="109" t="s">
        <v>779</v>
      </c>
      <c r="P398" s="109" t="s">
        <v>779</v>
      </c>
    </row>
    <row r="399" spans="1:16" hidden="1" x14ac:dyDescent="0.25">
      <c r="A399" s="511"/>
      <c r="B399" s="113" t="str">
        <f ca="1">Supporto!F297</f>
        <v>IfcRailing</v>
      </c>
      <c r="C399" s="148" t="str">
        <f ca="1">Supporto!H297</f>
        <v>ElementoDocumenti</v>
      </c>
      <c r="D399" s="148" t="str">
        <f ca="1">Supporto!K297</f>
        <v>SchedaTecnica</v>
      </c>
      <c r="E399" s="125"/>
      <c r="F399" s="125"/>
      <c r="G399" s="162"/>
      <c r="H399" s="110"/>
      <c r="I399" s="109"/>
      <c r="J399" s="109"/>
      <c r="K399" s="109"/>
      <c r="L399" s="109"/>
      <c r="M399" s="109"/>
      <c r="N399" s="109" t="s">
        <v>779</v>
      </c>
      <c r="O399" s="109" t="s">
        <v>779</v>
      </c>
      <c r="P399" s="109" t="s">
        <v>779</v>
      </c>
    </row>
    <row r="400" spans="1:16" hidden="1" x14ac:dyDescent="0.25">
      <c r="A400" s="511"/>
      <c r="B400" s="113" t="str">
        <f ca="1">Supporto!F298</f>
        <v>IfcRailing</v>
      </c>
      <c r="C400" s="148" t="str">
        <f ca="1">Supporto!H298</f>
        <v>ElementoDocumenti</v>
      </c>
      <c r="D400" s="148" t="str">
        <f ca="1">Supporto!K298</f>
        <v>Website</v>
      </c>
      <c r="E400" s="125"/>
      <c r="F400" s="125"/>
      <c r="G400" s="162"/>
      <c r="H400" s="110"/>
      <c r="I400" s="109"/>
      <c r="J400" s="109"/>
      <c r="K400" s="109"/>
      <c r="L400" s="109"/>
      <c r="M400" s="109"/>
      <c r="N400" s="109" t="s">
        <v>779</v>
      </c>
      <c r="O400" s="109" t="s">
        <v>779</v>
      </c>
      <c r="P400" s="109" t="s">
        <v>779</v>
      </c>
    </row>
    <row r="401" spans="1:16" hidden="1" x14ac:dyDescent="0.25">
      <c r="A401" s="511"/>
      <c r="B401" s="113" t="str">
        <f ca="1">Supporto!F299</f>
        <v>IfcRailing</v>
      </c>
      <c r="C401" s="148" t="str">
        <f ca="1">Supporto!H299</f>
        <v>ElementoDocumenti</v>
      </c>
      <c r="D401" s="148" t="str">
        <f ca="1">Supporto!K299</f>
        <v>DB</v>
      </c>
      <c r="E401" s="125"/>
      <c r="F401" s="125"/>
      <c r="G401" s="162"/>
      <c r="H401" s="110"/>
      <c r="I401" s="109"/>
      <c r="J401" s="109"/>
      <c r="K401" s="109"/>
      <c r="L401" s="109"/>
      <c r="M401" s="109"/>
      <c r="N401" s="109"/>
      <c r="O401" s="109" t="s">
        <v>779</v>
      </c>
      <c r="P401" s="109" t="s">
        <v>779</v>
      </c>
    </row>
    <row r="402" spans="1:16" hidden="1" x14ac:dyDescent="0.25">
      <c r="A402" s="511"/>
      <c r="B402" s="113" t="str">
        <f ca="1">Supporto!F300</f>
        <v>IfcRailing</v>
      </c>
      <c r="C402" s="148" t="str">
        <f ca="1">Supporto!H300</f>
        <v>ElementoDocumenti</v>
      </c>
      <c r="D402" s="148" t="str">
        <f ca="1">Supporto!K300</f>
        <v>CertProd</v>
      </c>
      <c r="E402" s="125"/>
      <c r="F402" s="125"/>
      <c r="G402" s="162"/>
      <c r="H402" s="110"/>
      <c r="I402" s="109"/>
      <c r="J402" s="109"/>
      <c r="K402" s="109"/>
      <c r="L402" s="109"/>
      <c r="M402" s="109"/>
      <c r="N402" s="109" t="s">
        <v>779</v>
      </c>
      <c r="O402" s="109" t="s">
        <v>779</v>
      </c>
      <c r="P402" s="109" t="s">
        <v>779</v>
      </c>
    </row>
    <row r="403" spans="1:16" hidden="1" x14ac:dyDescent="0.25">
      <c r="A403" s="511"/>
      <c r="B403" s="113" t="str">
        <f ca="1">Supporto!F301</f>
        <v>IfcRailing</v>
      </c>
      <c r="C403" s="148" t="str">
        <f ca="1">Supporto!H301</f>
        <v>ElementoDocumenti</v>
      </c>
      <c r="D403" s="148" t="str">
        <f ca="1">Supporto!K301</f>
        <v>SertSupl</v>
      </c>
      <c r="E403" s="125"/>
      <c r="F403" s="125"/>
      <c r="G403" s="162"/>
      <c r="H403" s="110"/>
      <c r="I403" s="109"/>
      <c r="J403" s="109"/>
      <c r="K403" s="109"/>
      <c r="L403" s="109"/>
      <c r="M403" s="109"/>
      <c r="N403" s="109"/>
      <c r="O403" s="109" t="s">
        <v>779</v>
      </c>
      <c r="P403" s="109" t="s">
        <v>779</v>
      </c>
    </row>
    <row r="404" spans="1:16" hidden="1" x14ac:dyDescent="0.25">
      <c r="A404" s="511"/>
      <c r="B404" s="113" t="str">
        <f ca="1">Supporto!F302</f>
        <v>IfcRailing</v>
      </c>
      <c r="C404" s="148" t="str">
        <f ca="1">Supporto!H302</f>
        <v>ElementoDocumenti</v>
      </c>
      <c r="D404" s="148" t="str">
        <f ca="1">Supporto!K302</f>
        <v>SchedaMontaggio</v>
      </c>
      <c r="E404" s="125"/>
      <c r="F404" s="125"/>
      <c r="G404" s="162"/>
      <c r="H404" s="110"/>
      <c r="I404" s="109"/>
      <c r="J404" s="109"/>
      <c r="K404" s="109"/>
      <c r="L404" s="109"/>
      <c r="M404" s="109"/>
      <c r="N404" s="109"/>
      <c r="O404" s="109" t="s">
        <v>779</v>
      </c>
      <c r="P404" s="109" t="s">
        <v>779</v>
      </c>
    </row>
    <row r="405" spans="1:16" hidden="1" x14ac:dyDescent="0.25">
      <c r="A405" s="511"/>
      <c r="B405" s="113" t="str">
        <f ca="1">Supporto!F303</f>
        <v>IfcRailing</v>
      </c>
      <c r="C405" s="148" t="str">
        <f ca="1">Supporto!H303</f>
        <v>ElementoDocumenti</v>
      </c>
      <c r="D405" s="148" t="str">
        <f ca="1">Supporto!K303</f>
        <v>Installazione</v>
      </c>
      <c r="E405" s="125"/>
      <c r="F405" s="125"/>
      <c r="G405" s="162"/>
      <c r="H405" s="110"/>
      <c r="I405" s="109"/>
      <c r="J405" s="109"/>
      <c r="K405" s="109"/>
      <c r="L405" s="109"/>
      <c r="M405" s="109"/>
      <c r="N405" s="109"/>
      <c r="O405" s="109" t="s">
        <v>779</v>
      </c>
      <c r="P405" s="109" t="s">
        <v>779</v>
      </c>
    </row>
    <row r="406" spans="1:16" hidden="1" x14ac:dyDescent="0.25">
      <c r="A406" s="511"/>
      <c r="B406" s="115" t="str">
        <f ca="1">Supporto!F304</f>
        <v>IfcRailing</v>
      </c>
      <c r="C406" s="149" t="str">
        <f ca="1">Supporto!H304</f>
        <v>ElementoDocumenti</v>
      </c>
      <c r="D406" s="149" t="str">
        <f ca="1">Supporto!K304</f>
        <v>MatSupp</v>
      </c>
      <c r="E406" s="124"/>
      <c r="F406" s="124"/>
      <c r="G406" s="163"/>
      <c r="H406" s="117"/>
      <c r="I406" s="116"/>
      <c r="J406" s="116"/>
      <c r="K406" s="116"/>
      <c r="L406" s="116"/>
      <c r="M406" s="116"/>
      <c r="N406" s="116"/>
      <c r="O406" s="116" t="s">
        <v>779</v>
      </c>
      <c r="P406" s="116" t="s">
        <v>779</v>
      </c>
    </row>
    <row r="407" spans="1:16" hidden="1" x14ac:dyDescent="0.25">
      <c r="A407" s="511"/>
      <c r="B407" s="113" t="str">
        <f ca="1">Supporto!F305</f>
        <v>IfcReinforcingBar</v>
      </c>
      <c r="C407" s="148" t="str">
        <f ca="1">Supporto!H305</f>
        <v>ElementoDatiAnagrafici</v>
      </c>
      <c r="D407" s="148" t="str">
        <f ca="1">Supporto!K305</f>
        <v>Fornitore</v>
      </c>
      <c r="E407" s="125"/>
      <c r="F407" s="125"/>
      <c r="G407" s="162"/>
      <c r="H407" s="110"/>
      <c r="I407" s="109"/>
      <c r="J407" s="109"/>
      <c r="K407" s="109"/>
      <c r="L407" s="109"/>
      <c r="M407" s="109"/>
      <c r="N407" s="109"/>
      <c r="O407" s="109" t="s">
        <v>779</v>
      </c>
      <c r="P407" s="109" t="s">
        <v>779</v>
      </c>
    </row>
    <row r="408" spans="1:16" x14ac:dyDescent="0.25">
      <c r="A408" s="511"/>
      <c r="B408" s="113" t="str">
        <f ca="1">Supporto!F306</f>
        <v>IfcReinforcingBar</v>
      </c>
      <c r="C408" s="148" t="str">
        <f ca="1">Supporto!H306</f>
        <v>ElementoDatiAnagrafici</v>
      </c>
      <c r="D408" s="148" t="str">
        <f ca="1">Supporto!K306</f>
        <v>Descrizione</v>
      </c>
      <c r="E408" s="125"/>
      <c r="F408" s="125"/>
      <c r="G408" s="162"/>
      <c r="H408" s="110"/>
      <c r="I408" s="109"/>
      <c r="J408" s="109" t="s">
        <v>779</v>
      </c>
      <c r="K408" s="109"/>
      <c r="L408" s="109" t="s">
        <v>779</v>
      </c>
      <c r="M408" s="109" t="s">
        <v>779</v>
      </c>
      <c r="N408" s="109" t="s">
        <v>779</v>
      </c>
      <c r="O408" s="109" t="s">
        <v>779</v>
      </c>
      <c r="P408" s="109" t="s">
        <v>779</v>
      </c>
    </row>
    <row r="409" spans="1:16" hidden="1" x14ac:dyDescent="0.25">
      <c r="A409" s="511"/>
      <c r="B409" s="113" t="str">
        <f ca="1">Supporto!F307</f>
        <v>IfcReinforcingBar</v>
      </c>
      <c r="C409" s="148" t="str">
        <f ca="1">Supporto!H307</f>
        <v>ElementoDatiAnagrafici</v>
      </c>
      <c r="D409" s="148" t="str">
        <f ca="1">Supporto!K307</f>
        <v>Produttore</v>
      </c>
      <c r="E409" s="125"/>
      <c r="F409" s="125"/>
      <c r="G409" s="162"/>
      <c r="H409" s="110"/>
      <c r="I409" s="109"/>
      <c r="J409" s="109"/>
      <c r="K409" s="109"/>
      <c r="L409" s="109"/>
      <c r="M409" s="109"/>
      <c r="N409" s="109" t="s">
        <v>779</v>
      </c>
      <c r="O409" s="109" t="s">
        <v>779</v>
      </c>
      <c r="P409" s="109" t="s">
        <v>779</v>
      </c>
    </row>
    <row r="410" spans="1:16" x14ac:dyDescent="0.25">
      <c r="A410" s="511"/>
      <c r="B410" s="113" t="str">
        <f ca="1">Supporto!F308</f>
        <v>IfcReinforcingBar</v>
      </c>
      <c r="C410" s="148" t="str">
        <f ca="1">Supporto!H308</f>
        <v>ElementoDatiQualitativi</v>
      </c>
      <c r="D410" s="148" t="str">
        <f ca="1">Supporto!K308</f>
        <v>Portante</v>
      </c>
      <c r="E410" s="125"/>
      <c r="F410" s="125"/>
      <c r="G410" s="162"/>
      <c r="H410" s="110"/>
      <c r="I410" s="514"/>
      <c r="J410" s="109" t="s">
        <v>779</v>
      </c>
      <c r="K410" s="109"/>
      <c r="L410" s="109" t="s">
        <v>779</v>
      </c>
      <c r="M410" s="109" t="s">
        <v>779</v>
      </c>
      <c r="N410" s="109" t="s">
        <v>779</v>
      </c>
      <c r="O410" s="109" t="s">
        <v>779</v>
      </c>
      <c r="P410" s="109" t="s">
        <v>779</v>
      </c>
    </row>
    <row r="411" spans="1:16" x14ac:dyDescent="0.25">
      <c r="A411" s="511"/>
      <c r="B411" s="113" t="str">
        <f ca="1">Supporto!F309</f>
        <v>IfcReinforcingBar</v>
      </c>
      <c r="C411" s="148" t="str">
        <f ca="1">Supporto!H309</f>
        <v>ElementoDatiQualitativi</v>
      </c>
      <c r="D411" s="148" t="str">
        <f ca="1">Supporto!K309</f>
        <v>Tipologia costruttiva</v>
      </c>
      <c r="E411" s="125"/>
      <c r="F411" s="125"/>
      <c r="G411" s="162"/>
      <c r="H411" s="110"/>
      <c r="I411" s="109" t="s">
        <v>779</v>
      </c>
      <c r="J411" s="514"/>
      <c r="K411" s="109"/>
      <c r="L411" s="109" t="s">
        <v>779</v>
      </c>
      <c r="M411" s="109" t="s">
        <v>779</v>
      </c>
      <c r="N411" s="109" t="s">
        <v>779</v>
      </c>
      <c r="O411" s="109" t="s">
        <v>779</v>
      </c>
      <c r="P411" s="109" t="s">
        <v>779</v>
      </c>
    </row>
    <row r="412" spans="1:16" hidden="1" x14ac:dyDescent="0.25">
      <c r="A412" s="511"/>
      <c r="B412" s="113" t="str">
        <f ca="1">Supporto!F310</f>
        <v>IfcReinforcingBar</v>
      </c>
      <c r="C412" s="148" t="str">
        <f ca="1">Supporto!H310</f>
        <v>ElementoDatiQualitativi</v>
      </c>
      <c r="D412" s="148" t="str">
        <f ca="1">Supporto!K310</f>
        <v>Criticità Riscontrata</v>
      </c>
      <c r="E412" s="125"/>
      <c r="F412" s="125"/>
      <c r="G412" s="162"/>
      <c r="H412" s="110"/>
      <c r="I412" s="109"/>
      <c r="J412" s="514"/>
      <c r="K412" s="109" t="s">
        <v>779</v>
      </c>
      <c r="L412" s="109"/>
      <c r="M412" s="109"/>
      <c r="N412" s="109"/>
      <c r="O412" s="109" t="s">
        <v>779</v>
      </c>
      <c r="P412" s="109" t="s">
        <v>779</v>
      </c>
    </row>
    <row r="413" spans="1:16" x14ac:dyDescent="0.25">
      <c r="A413" s="511"/>
      <c r="B413" s="113" t="str">
        <f ca="1">Supporto!F311</f>
        <v>IfcReinforcingBar</v>
      </c>
      <c r="C413" s="148" t="str">
        <f ca="1">Supporto!H311</f>
        <v>ElementoCodifica</v>
      </c>
      <c r="D413" s="148" t="str">
        <f ca="1">Supporto!K311</f>
        <v>ClasseElementoTecnico</v>
      </c>
      <c r="E413" s="125"/>
      <c r="F413" s="125"/>
      <c r="G413" s="162"/>
      <c r="H413" s="110"/>
      <c r="I413" s="109"/>
      <c r="J413" s="109" t="s">
        <v>779</v>
      </c>
      <c r="K413" s="109"/>
      <c r="L413" s="109" t="s">
        <v>779</v>
      </c>
      <c r="M413" s="109" t="s">
        <v>779</v>
      </c>
      <c r="N413" s="109" t="s">
        <v>779</v>
      </c>
      <c r="O413" s="109" t="s">
        <v>779</v>
      </c>
      <c r="P413" s="109" t="s">
        <v>779</v>
      </c>
    </row>
    <row r="414" spans="1:16" x14ac:dyDescent="0.25">
      <c r="A414" s="511"/>
      <c r="B414" s="113" t="str">
        <f ca="1">Supporto!F312</f>
        <v>IfcReinforcingBar</v>
      </c>
      <c r="C414" s="148" t="str">
        <f ca="1">Supporto!H312</f>
        <v>ElementoFase</v>
      </c>
      <c r="D414" s="148" t="str">
        <f ca="1">Supporto!K312</f>
        <v>Stato</v>
      </c>
      <c r="E414" s="125"/>
      <c r="F414" s="125"/>
      <c r="G414" s="162"/>
      <c r="H414" s="110"/>
      <c r="I414" s="109"/>
      <c r="J414" s="109" t="s">
        <v>779</v>
      </c>
      <c r="K414" s="109"/>
      <c r="L414" s="109" t="s">
        <v>779</v>
      </c>
      <c r="M414" s="109" t="s">
        <v>779</v>
      </c>
      <c r="N414" s="109" t="s">
        <v>779</v>
      </c>
      <c r="O414" s="109" t="s">
        <v>779</v>
      </c>
      <c r="P414" s="109" t="s">
        <v>779</v>
      </c>
    </row>
    <row r="415" spans="1:16" hidden="1" x14ac:dyDescent="0.25">
      <c r="A415" s="511"/>
      <c r="B415" s="113" t="str">
        <f ca="1">Supporto!F313</f>
        <v>IfcReinforcingBar</v>
      </c>
      <c r="C415" s="148" t="str">
        <f ca="1">Supporto!H313</f>
        <v>ElementoDocumenti</v>
      </c>
      <c r="D415" s="148" t="str">
        <f ca="1">Supporto!K313</f>
        <v>DB</v>
      </c>
      <c r="E415" s="125"/>
      <c r="F415" s="125"/>
      <c r="G415" s="162"/>
      <c r="H415" s="110"/>
      <c r="I415" s="109"/>
      <c r="J415" s="109"/>
      <c r="K415" s="109"/>
      <c r="L415" s="109"/>
      <c r="M415" s="109"/>
      <c r="N415" s="109"/>
      <c r="O415" s="109" t="s">
        <v>779</v>
      </c>
      <c r="P415" s="109" t="s">
        <v>779</v>
      </c>
    </row>
    <row r="416" spans="1:16" hidden="1" x14ac:dyDescent="0.25">
      <c r="A416" s="511"/>
      <c r="B416" s="113" t="str">
        <f ca="1">Supporto!F314</f>
        <v>IfcReinforcingBar</v>
      </c>
      <c r="C416" s="148" t="str">
        <f ca="1">Supporto!H314</f>
        <v>ElementoDocumenti</v>
      </c>
      <c r="D416" s="148" t="str">
        <f ca="1">Supporto!K314</f>
        <v>CertProd</v>
      </c>
      <c r="E416" s="125"/>
      <c r="F416" s="125"/>
      <c r="G416" s="162"/>
      <c r="H416" s="110"/>
      <c r="I416" s="109"/>
      <c r="J416" s="109"/>
      <c r="K416" s="109"/>
      <c r="L416" s="109"/>
      <c r="M416" s="109"/>
      <c r="N416" s="109"/>
      <c r="O416" s="109" t="s">
        <v>779</v>
      </c>
      <c r="P416" s="109" t="s">
        <v>779</v>
      </c>
    </row>
    <row r="417" spans="1:16" hidden="1" x14ac:dyDescent="0.25">
      <c r="A417" s="511"/>
      <c r="B417" s="113" t="str">
        <f ca="1">Supporto!F315</f>
        <v>IfcReinforcingBar</v>
      </c>
      <c r="C417" s="148" t="str">
        <f ca="1">Supporto!H315</f>
        <v>ElementoDocumenti</v>
      </c>
      <c r="D417" s="148" t="str">
        <f ca="1">Supporto!K315</f>
        <v>SertSupl</v>
      </c>
      <c r="E417" s="125"/>
      <c r="F417" s="125"/>
      <c r="G417" s="162"/>
      <c r="H417" s="110"/>
      <c r="I417" s="109"/>
      <c r="J417" s="109"/>
      <c r="K417" s="109"/>
      <c r="L417" s="109"/>
      <c r="M417" s="109"/>
      <c r="N417" s="109"/>
      <c r="O417" s="109" t="s">
        <v>779</v>
      </c>
      <c r="P417" s="109" t="s">
        <v>779</v>
      </c>
    </row>
    <row r="418" spans="1:16" hidden="1" x14ac:dyDescent="0.25">
      <c r="A418" s="511"/>
      <c r="B418" s="113" t="str">
        <f ca="1">Supporto!F316</f>
        <v>IfcReinforcingBar</v>
      </c>
      <c r="C418" s="148" t="str">
        <f ca="1">Supporto!H316</f>
        <v>ElementoDocumenti</v>
      </c>
      <c r="D418" s="148" t="str">
        <f ca="1">Supporto!K316</f>
        <v>Collaudo</v>
      </c>
      <c r="E418" s="125"/>
      <c r="F418" s="125"/>
      <c r="G418" s="162"/>
      <c r="H418" s="110"/>
      <c r="I418" s="109"/>
      <c r="J418" s="109"/>
      <c r="K418" s="109"/>
      <c r="L418" s="109"/>
      <c r="M418" s="109"/>
      <c r="N418" s="109"/>
      <c r="O418" s="109" t="s">
        <v>779</v>
      </c>
      <c r="P418" s="109" t="s">
        <v>779</v>
      </c>
    </row>
    <row r="419" spans="1:16" hidden="1" x14ac:dyDescent="0.25">
      <c r="A419" s="511"/>
      <c r="B419" s="115" t="str">
        <f ca="1">Supporto!F317</f>
        <v>IfcReinforcingBar</v>
      </c>
      <c r="C419" s="149" t="str">
        <f ca="1">Supporto!H317</f>
        <v>ElementoDocumenti</v>
      </c>
      <c r="D419" s="149" t="str">
        <f ca="1">Supporto!K317</f>
        <v>Conformità</v>
      </c>
      <c r="E419" s="124"/>
      <c r="F419" s="124"/>
      <c r="G419" s="163"/>
      <c r="H419" s="117"/>
      <c r="I419" s="116"/>
      <c r="J419" s="116"/>
      <c r="K419" s="116"/>
      <c r="L419" s="116"/>
      <c r="M419" s="116"/>
      <c r="N419" s="116"/>
      <c r="O419" s="116" t="s">
        <v>779</v>
      </c>
      <c r="P419" s="116" t="s">
        <v>779</v>
      </c>
    </row>
    <row r="420" spans="1:16" hidden="1" x14ac:dyDescent="0.25">
      <c r="A420" s="511"/>
      <c r="B420" s="113" t="str">
        <f ca="1">Supporto!F318</f>
        <v>IfcReinforcingMesh</v>
      </c>
      <c r="C420" s="148" t="str">
        <f ca="1">Supporto!H318</f>
        <v>ElementoDatiAnagrafici</v>
      </c>
      <c r="D420" s="148" t="str">
        <f ca="1">Supporto!K318</f>
        <v>Fornitore</v>
      </c>
      <c r="E420" s="125"/>
      <c r="F420" s="125"/>
      <c r="G420" s="162"/>
      <c r="H420" s="110"/>
      <c r="I420" s="109"/>
      <c r="J420" s="109"/>
      <c r="K420" s="109"/>
      <c r="L420" s="109"/>
      <c r="M420" s="109"/>
      <c r="N420" s="109"/>
      <c r="O420" s="109" t="s">
        <v>779</v>
      </c>
      <c r="P420" s="109" t="s">
        <v>779</v>
      </c>
    </row>
    <row r="421" spans="1:16" x14ac:dyDescent="0.25">
      <c r="A421" s="511"/>
      <c r="B421" s="113" t="str">
        <f ca="1">Supporto!F319</f>
        <v>IfcReinforcingMesh</v>
      </c>
      <c r="C421" s="148" t="str">
        <f ca="1">Supporto!H319</f>
        <v>ElementoDatiAnagrafici</v>
      </c>
      <c r="D421" s="148" t="str">
        <f ca="1">Supporto!K319</f>
        <v>Descrizione</v>
      </c>
      <c r="E421" s="125"/>
      <c r="F421" s="125"/>
      <c r="G421" s="162"/>
      <c r="H421" s="110"/>
      <c r="I421" s="109"/>
      <c r="J421" s="109" t="s">
        <v>779</v>
      </c>
      <c r="K421" s="109"/>
      <c r="L421" s="109" t="s">
        <v>779</v>
      </c>
      <c r="M421" s="109" t="s">
        <v>779</v>
      </c>
      <c r="N421" s="109" t="s">
        <v>779</v>
      </c>
      <c r="O421" s="109" t="s">
        <v>779</v>
      </c>
      <c r="P421" s="109" t="s">
        <v>779</v>
      </c>
    </row>
    <row r="422" spans="1:16" hidden="1" x14ac:dyDescent="0.25">
      <c r="A422" s="511"/>
      <c r="B422" s="113" t="str">
        <f ca="1">Supporto!F320</f>
        <v>IfcReinforcingMesh</v>
      </c>
      <c r="C422" s="148" t="str">
        <f ca="1">Supporto!H320</f>
        <v>ElementoDatiAnagrafici</v>
      </c>
      <c r="D422" s="148" t="str">
        <f ca="1">Supporto!K320</f>
        <v>Produttore</v>
      </c>
      <c r="E422" s="125"/>
      <c r="F422" s="125"/>
      <c r="G422" s="162"/>
      <c r="H422" s="110"/>
      <c r="I422" s="109"/>
      <c r="J422" s="109"/>
      <c r="K422" s="109"/>
      <c r="L422" s="109"/>
      <c r="M422" s="109"/>
      <c r="N422" s="109" t="s">
        <v>779</v>
      </c>
      <c r="O422" s="109" t="s">
        <v>779</v>
      </c>
      <c r="P422" s="109" t="s">
        <v>779</v>
      </c>
    </row>
    <row r="423" spans="1:16" x14ac:dyDescent="0.25">
      <c r="A423" s="511"/>
      <c r="B423" s="113" t="str">
        <f ca="1">Supporto!F321</f>
        <v>IfcReinforcingMesh</v>
      </c>
      <c r="C423" s="148" t="str">
        <f ca="1">Supporto!H321</f>
        <v>ElementoDatiQualitativi</v>
      </c>
      <c r="D423" s="148" t="str">
        <f ca="1">Supporto!K321</f>
        <v>Portante</v>
      </c>
      <c r="E423" s="125"/>
      <c r="F423" s="125"/>
      <c r="G423" s="162"/>
      <c r="H423" s="110"/>
      <c r="I423" s="109"/>
      <c r="J423" s="109" t="s">
        <v>779</v>
      </c>
      <c r="K423" s="109"/>
      <c r="L423" s="109" t="s">
        <v>779</v>
      </c>
      <c r="M423" s="109" t="s">
        <v>779</v>
      </c>
      <c r="N423" s="109" t="s">
        <v>779</v>
      </c>
      <c r="O423" s="109" t="s">
        <v>779</v>
      </c>
      <c r="P423" s="109" t="s">
        <v>779</v>
      </c>
    </row>
    <row r="424" spans="1:16" x14ac:dyDescent="0.25">
      <c r="A424" s="511"/>
      <c r="B424" s="113" t="str">
        <f ca="1">Supporto!F322</f>
        <v>IfcReinforcingMesh</v>
      </c>
      <c r="C424" s="148" t="str">
        <f ca="1">Supporto!H322</f>
        <v>ElementoDatiQualitativi</v>
      </c>
      <c r="D424" s="148" t="str">
        <f ca="1">Supporto!K322</f>
        <v>Tipologia costruttiva</v>
      </c>
      <c r="E424" s="125"/>
      <c r="F424" s="125"/>
      <c r="G424" s="162"/>
      <c r="H424" s="110"/>
      <c r="I424" s="109" t="s">
        <v>779</v>
      </c>
      <c r="J424" s="514"/>
      <c r="K424" s="109"/>
      <c r="L424" s="109" t="s">
        <v>779</v>
      </c>
      <c r="M424" s="109" t="s">
        <v>779</v>
      </c>
      <c r="N424" s="109" t="s">
        <v>779</v>
      </c>
      <c r="O424" s="109" t="s">
        <v>779</v>
      </c>
      <c r="P424" s="109" t="s">
        <v>779</v>
      </c>
    </row>
    <row r="425" spans="1:16" hidden="1" x14ac:dyDescent="0.25">
      <c r="A425" s="511"/>
      <c r="B425" s="113" t="str">
        <f ca="1">Supporto!F323</f>
        <v>IfcReinforcingMesh</v>
      </c>
      <c r="C425" s="148" t="str">
        <f ca="1">Supporto!H323</f>
        <v>ElementoDatiQualitativi</v>
      </c>
      <c r="D425" s="148" t="str">
        <f ca="1">Supporto!K323</f>
        <v>Criticità Riscontrata</v>
      </c>
      <c r="E425" s="125"/>
      <c r="F425" s="125"/>
      <c r="G425" s="162"/>
      <c r="H425" s="110"/>
      <c r="I425" s="109"/>
      <c r="J425" s="514"/>
      <c r="K425" s="109" t="s">
        <v>779</v>
      </c>
      <c r="L425" s="109"/>
      <c r="M425" s="109"/>
      <c r="N425" s="109"/>
      <c r="O425" s="109" t="s">
        <v>779</v>
      </c>
      <c r="P425" s="109" t="s">
        <v>779</v>
      </c>
    </row>
    <row r="426" spans="1:16" x14ac:dyDescent="0.25">
      <c r="A426" s="511"/>
      <c r="B426" s="113" t="str">
        <f ca="1">Supporto!F324</f>
        <v>IfcReinforcingMesh</v>
      </c>
      <c r="C426" s="148" t="str">
        <f ca="1">Supporto!H324</f>
        <v>ElementoCodifica</v>
      </c>
      <c r="D426" s="148" t="str">
        <f ca="1">Supporto!K324</f>
        <v>ClasseElementoTecnico</v>
      </c>
      <c r="E426" s="125"/>
      <c r="F426" s="125"/>
      <c r="G426" s="162"/>
      <c r="H426" s="110"/>
      <c r="I426" s="109"/>
      <c r="J426" s="109" t="s">
        <v>779</v>
      </c>
      <c r="K426" s="109"/>
      <c r="L426" s="109" t="s">
        <v>779</v>
      </c>
      <c r="M426" s="109" t="s">
        <v>779</v>
      </c>
      <c r="N426" s="109" t="s">
        <v>779</v>
      </c>
      <c r="O426" s="109" t="s">
        <v>779</v>
      </c>
      <c r="P426" s="109" t="s">
        <v>779</v>
      </c>
    </row>
    <row r="427" spans="1:16" x14ac:dyDescent="0.25">
      <c r="A427" s="511"/>
      <c r="B427" s="113" t="str">
        <f ca="1">Supporto!F325</f>
        <v>IfcReinforcingMesh</v>
      </c>
      <c r="C427" s="148" t="str">
        <f ca="1">Supporto!H325</f>
        <v>ElementoFase</v>
      </c>
      <c r="D427" s="148" t="str">
        <f ca="1">Supporto!K325</f>
        <v>Stato</v>
      </c>
      <c r="E427" s="125"/>
      <c r="F427" s="125"/>
      <c r="G427" s="162"/>
      <c r="H427" s="110"/>
      <c r="I427" s="109"/>
      <c r="J427" s="109" t="s">
        <v>779</v>
      </c>
      <c r="K427" s="109"/>
      <c r="L427" s="109" t="s">
        <v>779</v>
      </c>
      <c r="M427" s="109" t="s">
        <v>779</v>
      </c>
      <c r="N427" s="109" t="s">
        <v>779</v>
      </c>
      <c r="O427" s="109" t="s">
        <v>779</v>
      </c>
      <c r="P427" s="109" t="s">
        <v>779</v>
      </c>
    </row>
    <row r="428" spans="1:16" hidden="1" x14ac:dyDescent="0.25">
      <c r="A428" s="511"/>
      <c r="B428" s="113" t="str">
        <f ca="1">Supporto!F326</f>
        <v>IfcReinforcingMesh</v>
      </c>
      <c r="C428" s="148" t="str">
        <f ca="1">Supporto!H326</f>
        <v>ElementoDocumenti</v>
      </c>
      <c r="D428" s="148" t="str">
        <f ca="1">Supporto!K326</f>
        <v>DB</v>
      </c>
      <c r="E428" s="125"/>
      <c r="F428" s="125"/>
      <c r="G428" s="162"/>
      <c r="H428" s="110"/>
      <c r="I428" s="109"/>
      <c r="J428" s="109"/>
      <c r="K428" s="109"/>
      <c r="L428" s="109"/>
      <c r="M428" s="109"/>
      <c r="N428" s="109"/>
      <c r="O428" s="109" t="s">
        <v>779</v>
      </c>
      <c r="P428" s="109" t="s">
        <v>779</v>
      </c>
    </row>
    <row r="429" spans="1:16" hidden="1" x14ac:dyDescent="0.25">
      <c r="A429" s="511"/>
      <c r="B429" s="113" t="str">
        <f ca="1">Supporto!F327</f>
        <v>IfcReinforcingMesh</v>
      </c>
      <c r="C429" s="148" t="str">
        <f ca="1">Supporto!H327</f>
        <v>ElementoDocumenti</v>
      </c>
      <c r="D429" s="148" t="str">
        <f ca="1">Supporto!K327</f>
        <v>CertProd</v>
      </c>
      <c r="E429" s="125"/>
      <c r="F429" s="125"/>
      <c r="G429" s="162"/>
      <c r="H429" s="110"/>
      <c r="I429" s="109"/>
      <c r="J429" s="109"/>
      <c r="K429" s="109"/>
      <c r="L429" s="109"/>
      <c r="M429" s="109"/>
      <c r="N429" s="109"/>
      <c r="O429" s="109" t="s">
        <v>779</v>
      </c>
      <c r="P429" s="109" t="s">
        <v>779</v>
      </c>
    </row>
    <row r="430" spans="1:16" hidden="1" x14ac:dyDescent="0.25">
      <c r="A430" s="511"/>
      <c r="B430" s="113" t="str">
        <f ca="1">Supporto!F328</f>
        <v>IfcReinforcingMesh</v>
      </c>
      <c r="C430" s="148" t="str">
        <f ca="1">Supporto!H328</f>
        <v>ElementoDocumenti</v>
      </c>
      <c r="D430" s="148" t="str">
        <f ca="1">Supporto!K328</f>
        <v>SertSupl</v>
      </c>
      <c r="E430" s="125"/>
      <c r="F430" s="125"/>
      <c r="G430" s="162"/>
      <c r="H430" s="110"/>
      <c r="I430" s="109"/>
      <c r="J430" s="109"/>
      <c r="K430" s="109"/>
      <c r="L430" s="109"/>
      <c r="M430" s="109"/>
      <c r="N430" s="109"/>
      <c r="O430" s="109" t="s">
        <v>779</v>
      </c>
      <c r="P430" s="109" t="s">
        <v>779</v>
      </c>
    </row>
    <row r="431" spans="1:16" hidden="1" x14ac:dyDescent="0.25">
      <c r="A431" s="511"/>
      <c r="B431" s="113" t="str">
        <f ca="1">Supporto!F329</f>
        <v>IfcReinforcingMesh</v>
      </c>
      <c r="C431" s="148" t="str">
        <f ca="1">Supporto!H329</f>
        <v>ElementoDocumenti</v>
      </c>
      <c r="D431" s="148" t="str">
        <f ca="1">Supporto!K329</f>
        <v>Collaudo</v>
      </c>
      <c r="E431" s="125"/>
      <c r="F431" s="125"/>
      <c r="G431" s="162"/>
      <c r="H431" s="110"/>
      <c r="I431" s="109"/>
      <c r="J431" s="109"/>
      <c r="K431" s="109"/>
      <c r="L431" s="109"/>
      <c r="M431" s="109"/>
      <c r="N431" s="109"/>
      <c r="O431" s="109" t="s">
        <v>779</v>
      </c>
      <c r="P431" s="109" t="s">
        <v>779</v>
      </c>
    </row>
    <row r="432" spans="1:16" hidden="1" x14ac:dyDescent="0.25">
      <c r="A432" s="511"/>
      <c r="B432" s="115" t="str">
        <f ca="1">Supporto!F330</f>
        <v>IfcReinforcingMesh</v>
      </c>
      <c r="C432" s="149" t="str">
        <f ca="1">Supporto!H330</f>
        <v>ElementoDocumenti</v>
      </c>
      <c r="D432" s="149" t="str">
        <f ca="1">Supporto!K330</f>
        <v>Conformità</v>
      </c>
      <c r="E432" s="124"/>
      <c r="F432" s="124"/>
      <c r="G432" s="163"/>
      <c r="H432" s="117"/>
      <c r="I432" s="116"/>
      <c r="J432" s="116"/>
      <c r="K432" s="116"/>
      <c r="L432" s="116"/>
      <c r="M432" s="116"/>
      <c r="N432" s="116"/>
      <c r="O432" s="116" t="s">
        <v>779</v>
      </c>
      <c r="P432" s="116" t="s">
        <v>779</v>
      </c>
    </row>
    <row r="433" spans="1:16" hidden="1" x14ac:dyDescent="0.25">
      <c r="A433" s="511"/>
      <c r="B433" s="113" t="str">
        <f ca="1">Supporto!F331</f>
        <v>IfcTendon</v>
      </c>
      <c r="C433" s="148" t="str">
        <f ca="1">Supporto!H331</f>
        <v>ElementoDatiAnagrafici</v>
      </c>
      <c r="D433" s="148" t="str">
        <f ca="1">Supporto!K331</f>
        <v>Fornitore</v>
      </c>
      <c r="E433" s="125"/>
      <c r="F433" s="125"/>
      <c r="G433" s="162"/>
      <c r="H433" s="110"/>
      <c r="I433" s="109"/>
      <c r="J433" s="109"/>
      <c r="K433" s="109"/>
      <c r="L433" s="109"/>
      <c r="M433" s="109"/>
      <c r="N433" s="109"/>
      <c r="O433" s="109" t="s">
        <v>779</v>
      </c>
      <c r="P433" s="109" t="s">
        <v>779</v>
      </c>
    </row>
    <row r="434" spans="1:16" x14ac:dyDescent="0.25">
      <c r="A434" s="511"/>
      <c r="B434" s="113" t="str">
        <f ca="1">Supporto!F332</f>
        <v>IfcTendon</v>
      </c>
      <c r="C434" s="148" t="str">
        <f ca="1">Supporto!H332</f>
        <v>ElementoDatiAnagrafici</v>
      </c>
      <c r="D434" s="148" t="str">
        <f ca="1">Supporto!K332</f>
        <v>Descrizione</v>
      </c>
      <c r="E434" s="125"/>
      <c r="F434" s="125"/>
      <c r="G434" s="162"/>
      <c r="H434" s="110"/>
      <c r="I434" s="109"/>
      <c r="J434" s="109"/>
      <c r="K434" s="109"/>
      <c r="L434" s="109" t="s">
        <v>779</v>
      </c>
      <c r="M434" s="109" t="s">
        <v>779</v>
      </c>
      <c r="N434" s="109" t="s">
        <v>779</v>
      </c>
      <c r="O434" s="109" t="s">
        <v>779</v>
      </c>
      <c r="P434" s="109" t="s">
        <v>779</v>
      </c>
    </row>
    <row r="435" spans="1:16" hidden="1" x14ac:dyDescent="0.25">
      <c r="A435" s="511"/>
      <c r="B435" s="113" t="str">
        <f ca="1">Supporto!F333</f>
        <v>IfcTendon</v>
      </c>
      <c r="C435" s="148" t="str">
        <f ca="1">Supporto!H333</f>
        <v>ElementoDatiAnagrafici</v>
      </c>
      <c r="D435" s="148" t="str">
        <f ca="1">Supporto!K333</f>
        <v>Produttore</v>
      </c>
      <c r="E435" s="125"/>
      <c r="F435" s="125"/>
      <c r="G435" s="162"/>
      <c r="H435" s="110"/>
      <c r="I435" s="109"/>
      <c r="J435" s="109"/>
      <c r="K435" s="109"/>
      <c r="L435" s="109"/>
      <c r="M435" s="109"/>
      <c r="N435" s="109" t="s">
        <v>779</v>
      </c>
      <c r="O435" s="109" t="s">
        <v>779</v>
      </c>
      <c r="P435" s="109" t="s">
        <v>779</v>
      </c>
    </row>
    <row r="436" spans="1:16" x14ac:dyDescent="0.25">
      <c r="A436" s="511"/>
      <c r="B436" s="113" t="str">
        <f ca="1">Supporto!F334</f>
        <v>IfcTendon</v>
      </c>
      <c r="C436" s="148" t="str">
        <f ca="1">Supporto!H334</f>
        <v>ElementoDatiQualitativi</v>
      </c>
      <c r="D436" s="148" t="str">
        <f ca="1">Supporto!K334</f>
        <v>Portante</v>
      </c>
      <c r="E436" s="125"/>
      <c r="F436" s="125"/>
      <c r="G436" s="162"/>
      <c r="H436" s="110"/>
      <c r="I436" s="109"/>
      <c r="J436" s="109" t="s">
        <v>779</v>
      </c>
      <c r="K436" s="109"/>
      <c r="L436" s="109" t="s">
        <v>779</v>
      </c>
      <c r="M436" s="109" t="s">
        <v>779</v>
      </c>
      <c r="N436" s="109" t="s">
        <v>779</v>
      </c>
      <c r="O436" s="109" t="s">
        <v>779</v>
      </c>
      <c r="P436" s="109" t="s">
        <v>779</v>
      </c>
    </row>
    <row r="437" spans="1:16" x14ac:dyDescent="0.25">
      <c r="A437" s="511"/>
      <c r="B437" s="113" t="str">
        <f ca="1">Supporto!F335</f>
        <v>IfcTendon</v>
      </c>
      <c r="C437" s="148" t="str">
        <f ca="1">Supporto!H335</f>
        <v>ElementoDatiQualitativi</v>
      </c>
      <c r="D437" s="148" t="str">
        <f ca="1">Supporto!K335</f>
        <v>Tipologia costruttiva</v>
      </c>
      <c r="E437" s="125"/>
      <c r="F437" s="125"/>
      <c r="G437" s="162"/>
      <c r="H437" s="110"/>
      <c r="I437" s="109" t="s">
        <v>779</v>
      </c>
      <c r="J437" s="514"/>
      <c r="K437" s="109"/>
      <c r="L437" s="109" t="s">
        <v>779</v>
      </c>
      <c r="M437" s="109" t="s">
        <v>779</v>
      </c>
      <c r="N437" s="109" t="s">
        <v>779</v>
      </c>
      <c r="O437" s="109" t="s">
        <v>779</v>
      </c>
      <c r="P437" s="109" t="s">
        <v>779</v>
      </c>
    </row>
    <row r="438" spans="1:16" hidden="1" x14ac:dyDescent="0.25">
      <c r="A438" s="511"/>
      <c r="B438" s="113" t="str">
        <f ca="1">Supporto!F336</f>
        <v>IfcTendon</v>
      </c>
      <c r="C438" s="148" t="str">
        <f ca="1">Supporto!H336</f>
        <v>ElementoDatiQualitativi</v>
      </c>
      <c r="D438" s="148" t="str">
        <f ca="1">Supporto!K336</f>
        <v>Criticità Riscontrata</v>
      </c>
      <c r="E438" s="125"/>
      <c r="F438" s="125"/>
      <c r="G438" s="162"/>
      <c r="H438" s="110"/>
      <c r="I438" s="109"/>
      <c r="J438" s="514"/>
      <c r="K438" s="109" t="s">
        <v>779</v>
      </c>
      <c r="L438" s="109"/>
      <c r="M438" s="109"/>
      <c r="N438" s="109"/>
      <c r="O438" s="109" t="s">
        <v>779</v>
      </c>
      <c r="P438" s="109" t="s">
        <v>779</v>
      </c>
    </row>
    <row r="439" spans="1:16" x14ac:dyDescent="0.25">
      <c r="A439" s="511"/>
      <c r="B439" s="113" t="str">
        <f ca="1">Supporto!F337</f>
        <v>IfcTendon</v>
      </c>
      <c r="C439" s="148" t="str">
        <f ca="1">Supporto!H337</f>
        <v>ElementoCodifica</v>
      </c>
      <c r="D439" s="148" t="str">
        <f ca="1">Supporto!K337</f>
        <v>ClasseElementoTecnico</v>
      </c>
      <c r="E439" s="125"/>
      <c r="F439" s="125"/>
      <c r="G439" s="162"/>
      <c r="H439" s="110"/>
      <c r="I439" s="109"/>
      <c r="J439" s="109" t="s">
        <v>779</v>
      </c>
      <c r="K439" s="109"/>
      <c r="L439" s="109" t="s">
        <v>779</v>
      </c>
      <c r="M439" s="109" t="s">
        <v>779</v>
      </c>
      <c r="N439" s="109" t="s">
        <v>779</v>
      </c>
      <c r="O439" s="109" t="s">
        <v>779</v>
      </c>
      <c r="P439" s="109" t="s">
        <v>779</v>
      </c>
    </row>
    <row r="440" spans="1:16" x14ac:dyDescent="0.25">
      <c r="A440" s="511"/>
      <c r="B440" s="113" t="str">
        <f ca="1">Supporto!F338</f>
        <v>IfcTendon</v>
      </c>
      <c r="C440" s="148" t="str">
        <f ca="1">Supporto!H338</f>
        <v>ElementoFase</v>
      </c>
      <c r="D440" s="148" t="str">
        <f ca="1">Supporto!K338</f>
        <v>Stato</v>
      </c>
      <c r="E440" s="125"/>
      <c r="F440" s="125"/>
      <c r="G440" s="162"/>
      <c r="H440" s="110"/>
      <c r="I440" s="109"/>
      <c r="J440" s="109" t="s">
        <v>779</v>
      </c>
      <c r="K440" s="109"/>
      <c r="L440" s="109" t="s">
        <v>779</v>
      </c>
      <c r="M440" s="109" t="s">
        <v>779</v>
      </c>
      <c r="N440" s="109" t="s">
        <v>779</v>
      </c>
      <c r="O440" s="109" t="s">
        <v>779</v>
      </c>
      <c r="P440" s="109" t="s">
        <v>779</v>
      </c>
    </row>
    <row r="441" spans="1:16" hidden="1" x14ac:dyDescent="0.25">
      <c r="A441" s="511"/>
      <c r="B441" s="113" t="str">
        <f ca="1">Supporto!F339</f>
        <v>IfcTendon</v>
      </c>
      <c r="C441" s="148" t="str">
        <f ca="1">Supporto!H339</f>
        <v>ElementoDocumenti</v>
      </c>
      <c r="D441" s="148" t="str">
        <f ca="1">Supporto!K339</f>
        <v>DB</v>
      </c>
      <c r="E441" s="125"/>
      <c r="F441" s="125"/>
      <c r="G441" s="162"/>
      <c r="H441" s="110"/>
      <c r="I441" s="109"/>
      <c r="J441" s="109"/>
      <c r="K441" s="109"/>
      <c r="L441" s="109"/>
      <c r="M441" s="109"/>
      <c r="N441" s="109"/>
      <c r="O441" s="109" t="s">
        <v>779</v>
      </c>
      <c r="P441" s="109" t="s">
        <v>779</v>
      </c>
    </row>
    <row r="442" spans="1:16" hidden="1" x14ac:dyDescent="0.25">
      <c r="A442" s="511"/>
      <c r="B442" s="113" t="str">
        <f ca="1">Supporto!F340</f>
        <v>IfcTendon</v>
      </c>
      <c r="C442" s="148" t="str">
        <f ca="1">Supporto!H340</f>
        <v>ElementoDocumenti</v>
      </c>
      <c r="D442" s="148" t="str">
        <f ca="1">Supporto!K340</f>
        <v>CertProd</v>
      </c>
      <c r="E442" s="125"/>
      <c r="F442" s="125"/>
      <c r="G442" s="162"/>
      <c r="H442" s="110"/>
      <c r="I442" s="109"/>
      <c r="J442" s="109"/>
      <c r="K442" s="109"/>
      <c r="L442" s="109"/>
      <c r="M442" s="109"/>
      <c r="N442" s="109" t="s">
        <v>779</v>
      </c>
      <c r="O442" s="109" t="s">
        <v>779</v>
      </c>
      <c r="P442" s="109" t="s">
        <v>779</v>
      </c>
    </row>
    <row r="443" spans="1:16" hidden="1" x14ac:dyDescent="0.25">
      <c r="A443" s="511"/>
      <c r="B443" s="113" t="str">
        <f ca="1">Supporto!F341</f>
        <v>IfcTendon</v>
      </c>
      <c r="C443" s="148" t="str">
        <f ca="1">Supporto!H341</f>
        <v>ElementoDocumenti</v>
      </c>
      <c r="D443" s="148" t="str">
        <f ca="1">Supporto!K341</f>
        <v>SertSupl</v>
      </c>
      <c r="E443" s="125"/>
      <c r="F443" s="125"/>
      <c r="G443" s="162"/>
      <c r="H443" s="110"/>
      <c r="I443" s="109"/>
      <c r="J443" s="109"/>
      <c r="K443" s="109"/>
      <c r="L443" s="109"/>
      <c r="M443" s="109"/>
      <c r="N443" s="109"/>
      <c r="O443" s="109" t="s">
        <v>779</v>
      </c>
      <c r="P443" s="109" t="s">
        <v>779</v>
      </c>
    </row>
    <row r="444" spans="1:16" hidden="1" x14ac:dyDescent="0.25">
      <c r="A444" s="511"/>
      <c r="B444" s="113" t="str">
        <f ca="1">Supporto!F342</f>
        <v>IfcTendon</v>
      </c>
      <c r="C444" s="148" t="str">
        <f ca="1">Supporto!H342</f>
        <v>ElementoDocumenti</v>
      </c>
      <c r="D444" s="148" t="str">
        <f ca="1">Supporto!K342</f>
        <v>Collaudo</v>
      </c>
      <c r="E444" s="125"/>
      <c r="F444" s="125"/>
      <c r="G444" s="162"/>
      <c r="H444" s="110"/>
      <c r="I444" s="109"/>
      <c r="J444" s="109"/>
      <c r="K444" s="109"/>
      <c r="L444" s="109"/>
      <c r="M444" s="109"/>
      <c r="N444" s="109"/>
      <c r="O444" s="109" t="s">
        <v>779</v>
      </c>
      <c r="P444" s="109" t="s">
        <v>779</v>
      </c>
    </row>
    <row r="445" spans="1:16" hidden="1" x14ac:dyDescent="0.25">
      <c r="A445" s="511"/>
      <c r="B445" s="115" t="str">
        <f ca="1">Supporto!F343</f>
        <v>IfcTendon</v>
      </c>
      <c r="C445" s="149" t="str">
        <f ca="1">Supporto!H343</f>
        <v>ElementoDocumenti</v>
      </c>
      <c r="D445" s="149" t="str">
        <f ca="1">Supporto!K343</f>
        <v>Conformità</v>
      </c>
      <c r="E445" s="124"/>
      <c r="F445" s="124"/>
      <c r="G445" s="163"/>
      <c r="H445" s="117"/>
      <c r="I445" s="116"/>
      <c r="J445" s="116"/>
      <c r="K445" s="116"/>
      <c r="L445" s="116"/>
      <c r="M445" s="116"/>
      <c r="N445" s="116"/>
      <c r="O445" s="116" t="s">
        <v>779</v>
      </c>
      <c r="P445" s="116" t="s">
        <v>779</v>
      </c>
    </row>
    <row r="446" spans="1:16" x14ac:dyDescent="0.25">
      <c r="A446" s="511"/>
      <c r="B446" s="113" t="str">
        <f ca="1">Supporto!F344</f>
        <v>IfcFooting</v>
      </c>
      <c r="C446" s="148" t="str">
        <f ca="1">Supporto!H344</f>
        <v>ElementoDatiQualitativi</v>
      </c>
      <c r="D446" s="148" t="str">
        <f ca="1">Supporto!K344</f>
        <v>Portante</v>
      </c>
      <c r="E446" s="125"/>
      <c r="F446" s="125"/>
      <c r="G446" s="162"/>
      <c r="H446" s="110"/>
      <c r="I446" s="109"/>
      <c r="J446" s="109" t="s">
        <v>779</v>
      </c>
      <c r="K446" s="109"/>
      <c r="L446" s="109" t="s">
        <v>779</v>
      </c>
      <c r="M446" s="109" t="s">
        <v>779</v>
      </c>
      <c r="N446" s="109" t="s">
        <v>779</v>
      </c>
      <c r="O446" s="109" t="s">
        <v>779</v>
      </c>
      <c r="P446" s="109" t="s">
        <v>779</v>
      </c>
    </row>
    <row r="447" spans="1:16" x14ac:dyDescent="0.25">
      <c r="A447" s="511"/>
      <c r="B447" s="113" t="str">
        <f ca="1">Supporto!F345</f>
        <v>IfcFooting</v>
      </c>
      <c r="C447" s="148" t="str">
        <f ca="1">Supporto!H345</f>
        <v>ElementoCodifica</v>
      </c>
      <c r="D447" s="148" t="str">
        <f ca="1">Supporto!K345</f>
        <v>ClasseElementoTecnico</v>
      </c>
      <c r="E447" s="125"/>
      <c r="F447" s="125"/>
      <c r="G447" s="162"/>
      <c r="H447" s="110"/>
      <c r="I447" s="109"/>
      <c r="J447" s="109" t="s">
        <v>779</v>
      </c>
      <c r="K447" s="109"/>
      <c r="L447" s="109" t="s">
        <v>779</v>
      </c>
      <c r="M447" s="109" t="s">
        <v>779</v>
      </c>
      <c r="N447" s="109" t="s">
        <v>779</v>
      </c>
      <c r="O447" s="109" t="s">
        <v>779</v>
      </c>
      <c r="P447" s="109" t="s">
        <v>779</v>
      </c>
    </row>
    <row r="448" spans="1:16" x14ac:dyDescent="0.25">
      <c r="A448" s="511"/>
      <c r="B448" s="113" t="str">
        <f ca="1">Supporto!F346</f>
        <v>IfcFooting</v>
      </c>
      <c r="C448" s="148" t="str">
        <f ca="1">Supporto!H346</f>
        <v>ElementoFase</v>
      </c>
      <c r="D448" s="148" t="str">
        <f ca="1">Supporto!K346</f>
        <v>Stato</v>
      </c>
      <c r="E448" s="125"/>
      <c r="F448" s="125"/>
      <c r="G448" s="162"/>
      <c r="H448" s="110"/>
      <c r="I448" s="109"/>
      <c r="J448" s="109" t="s">
        <v>779</v>
      </c>
      <c r="K448" s="109"/>
      <c r="L448" s="109" t="s">
        <v>779</v>
      </c>
      <c r="M448" s="109" t="s">
        <v>779</v>
      </c>
      <c r="N448" s="109" t="s">
        <v>779</v>
      </c>
      <c r="O448" s="109" t="s">
        <v>779</v>
      </c>
      <c r="P448" s="109" t="s">
        <v>779</v>
      </c>
    </row>
    <row r="449" spans="1:16" hidden="1" x14ac:dyDescent="0.25">
      <c r="A449" s="511"/>
      <c r="B449" s="113" t="str">
        <f ca="1">Supporto!F347</f>
        <v>IfcFooting</v>
      </c>
      <c r="C449" s="148" t="str">
        <f ca="1">Supporto!H347</f>
        <v>ElementoDocumenti</v>
      </c>
      <c r="D449" s="148" t="str">
        <f ca="1">Supporto!K347</f>
        <v>DB</v>
      </c>
      <c r="E449" s="125"/>
      <c r="F449" s="125"/>
      <c r="G449" s="162"/>
      <c r="H449" s="110"/>
      <c r="I449" s="109"/>
      <c r="J449" s="109"/>
      <c r="K449" s="109"/>
      <c r="L449" s="109"/>
      <c r="M449" s="109"/>
      <c r="N449" s="109"/>
      <c r="O449" s="109" t="s">
        <v>779</v>
      </c>
      <c r="P449" s="109" t="s">
        <v>779</v>
      </c>
    </row>
    <row r="450" spans="1:16" hidden="1" x14ac:dyDescent="0.25">
      <c r="A450" s="511"/>
      <c r="B450" s="113" t="str">
        <f ca="1">Supporto!F348</f>
        <v>IfcFooting</v>
      </c>
      <c r="C450" s="148" t="str">
        <f ca="1">Supporto!H348</f>
        <v>ElementoDocumenti</v>
      </c>
      <c r="D450" s="148" t="str">
        <f ca="1">Supporto!K348</f>
        <v>Collaudo</v>
      </c>
      <c r="E450" s="125"/>
      <c r="F450" s="125"/>
      <c r="G450" s="162"/>
      <c r="H450" s="110"/>
      <c r="I450" s="109"/>
      <c r="J450" s="109"/>
      <c r="K450" s="109"/>
      <c r="L450" s="109"/>
      <c r="M450" s="109"/>
      <c r="N450" s="109"/>
      <c r="O450" s="109" t="s">
        <v>779</v>
      </c>
      <c r="P450" s="109" t="s">
        <v>779</v>
      </c>
    </row>
    <row r="451" spans="1:16" hidden="1" x14ac:dyDescent="0.25">
      <c r="A451" s="511"/>
      <c r="B451" s="113" t="str">
        <f ca="1">Supporto!F349</f>
        <v>IfcFooting</v>
      </c>
      <c r="C451" s="148" t="str">
        <f ca="1">Supporto!H349</f>
        <v>ElementoDocumenti</v>
      </c>
      <c r="D451" s="148" t="str">
        <f ca="1">Supporto!K349</f>
        <v>Conformità</v>
      </c>
      <c r="E451" s="125"/>
      <c r="F451" s="125"/>
      <c r="G451" s="162"/>
      <c r="H451" s="110"/>
      <c r="I451" s="109"/>
      <c r="J451" s="109"/>
      <c r="K451" s="109"/>
      <c r="L451" s="109"/>
      <c r="M451" s="109"/>
      <c r="N451" s="109"/>
      <c r="O451" s="109" t="s">
        <v>779</v>
      </c>
      <c r="P451" s="109" t="s">
        <v>779</v>
      </c>
    </row>
    <row r="452" spans="1:16" x14ac:dyDescent="0.25">
      <c r="A452" s="511"/>
      <c r="B452" s="113" t="str">
        <f ca="1">Supporto!F350</f>
        <v>IfcMember</v>
      </c>
      <c r="C452" s="148" t="str">
        <f ca="1">Supporto!H350</f>
        <v>ElementoDatiQualitativi</v>
      </c>
      <c r="D452" s="148" t="str">
        <f ca="1">Supporto!K350</f>
        <v>Portante</v>
      </c>
      <c r="E452" s="125"/>
      <c r="F452" s="125"/>
      <c r="G452" s="162"/>
      <c r="H452" s="110"/>
      <c r="I452" s="109"/>
      <c r="J452" s="109" t="s">
        <v>779</v>
      </c>
      <c r="K452" s="109"/>
      <c r="L452" s="109" t="s">
        <v>779</v>
      </c>
      <c r="M452" s="109" t="s">
        <v>779</v>
      </c>
      <c r="N452" s="109" t="s">
        <v>779</v>
      </c>
      <c r="O452" s="109" t="s">
        <v>779</v>
      </c>
      <c r="P452" s="109" t="s">
        <v>779</v>
      </c>
    </row>
    <row r="453" spans="1:16" x14ac:dyDescent="0.25">
      <c r="A453" s="511"/>
      <c r="B453" s="113" t="str">
        <f ca="1">Supporto!F351</f>
        <v>IfcMember</v>
      </c>
      <c r="C453" s="148" t="str">
        <f ca="1">Supporto!H351</f>
        <v>ElementoCodifica</v>
      </c>
      <c r="D453" s="148" t="str">
        <f ca="1">Supporto!K351</f>
        <v>ClasseElementoTecnico</v>
      </c>
      <c r="E453" s="125"/>
      <c r="F453" s="125"/>
      <c r="G453" s="162"/>
      <c r="H453" s="110"/>
      <c r="I453" s="109"/>
      <c r="J453" s="109" t="s">
        <v>779</v>
      </c>
      <c r="K453" s="109"/>
      <c r="L453" s="109" t="s">
        <v>779</v>
      </c>
      <c r="M453" s="109" t="s">
        <v>779</v>
      </c>
      <c r="N453" s="109" t="s">
        <v>779</v>
      </c>
      <c r="O453" s="109" t="s">
        <v>779</v>
      </c>
      <c r="P453" s="109" t="s">
        <v>779</v>
      </c>
    </row>
    <row r="454" spans="1:16" x14ac:dyDescent="0.25">
      <c r="A454" s="511"/>
      <c r="B454" s="113" t="str">
        <f ca="1">Supporto!F352</f>
        <v>IfcMember</v>
      </c>
      <c r="C454" s="148" t="str">
        <f ca="1">Supporto!H352</f>
        <v>ElementoFase</v>
      </c>
      <c r="D454" s="148" t="str">
        <f ca="1">Supporto!K352</f>
        <v>Stato</v>
      </c>
      <c r="E454" s="125"/>
      <c r="F454" s="125"/>
      <c r="G454" s="162"/>
      <c r="H454" s="110"/>
      <c r="I454" s="109"/>
      <c r="J454" s="109" t="s">
        <v>779</v>
      </c>
      <c r="K454" s="109"/>
      <c r="L454" s="109" t="s">
        <v>779</v>
      </c>
      <c r="M454" s="109" t="s">
        <v>779</v>
      </c>
      <c r="N454" s="109" t="s">
        <v>779</v>
      </c>
      <c r="O454" s="109" t="s">
        <v>779</v>
      </c>
      <c r="P454" s="109" t="s">
        <v>779</v>
      </c>
    </row>
    <row r="455" spans="1:16" hidden="1" x14ac:dyDescent="0.25">
      <c r="A455" s="511"/>
      <c r="B455" s="113" t="str">
        <f ca="1">Supporto!F353</f>
        <v>IfcMember</v>
      </c>
      <c r="C455" s="148" t="str">
        <f ca="1">Supporto!H353</f>
        <v>ElementoDocumenti</v>
      </c>
      <c r="D455" s="148" t="str">
        <f ca="1">Supporto!K353</f>
        <v>DB</v>
      </c>
      <c r="E455" s="125"/>
      <c r="F455" s="125"/>
      <c r="G455" s="162"/>
      <c r="H455" s="110"/>
      <c r="I455" s="109"/>
      <c r="J455" s="109"/>
      <c r="K455" s="109"/>
      <c r="L455" s="109"/>
      <c r="M455" s="109"/>
      <c r="N455" s="109"/>
      <c r="O455" s="109" t="s">
        <v>779</v>
      </c>
      <c r="P455" s="109" t="s">
        <v>779</v>
      </c>
    </row>
    <row r="456" spans="1:16" hidden="1" x14ac:dyDescent="0.25">
      <c r="A456" s="511"/>
      <c r="B456" s="113" t="str">
        <f ca="1">Supporto!F354</f>
        <v>IfcMember</v>
      </c>
      <c r="C456" s="148" t="str">
        <f ca="1">Supporto!H354</f>
        <v>ElementoDocumenti</v>
      </c>
      <c r="D456" s="148" t="str">
        <f ca="1">Supporto!K354</f>
        <v>Collaudo</v>
      </c>
      <c r="E456" s="125"/>
      <c r="F456" s="125"/>
      <c r="G456" s="162"/>
      <c r="H456" s="110"/>
      <c r="I456" s="109"/>
      <c r="J456" s="109"/>
      <c r="K456" s="109"/>
      <c r="L456" s="109"/>
      <c r="M456" s="109"/>
      <c r="N456" s="109"/>
      <c r="O456" s="109" t="s">
        <v>779</v>
      </c>
      <c r="P456" s="109" t="s">
        <v>779</v>
      </c>
    </row>
    <row r="457" spans="1:16" hidden="1" x14ac:dyDescent="0.25">
      <c r="A457" s="511"/>
      <c r="B457" s="115" t="str">
        <f ca="1">Supporto!F355</f>
        <v>IfcMember</v>
      </c>
      <c r="C457" s="149" t="str">
        <f ca="1">Supporto!H355</f>
        <v>ElementoDocumenti</v>
      </c>
      <c r="D457" s="149" t="str">
        <f ca="1">Supporto!K355</f>
        <v>Conformità</v>
      </c>
      <c r="E457" s="124"/>
      <c r="F457" s="124"/>
      <c r="G457" s="163"/>
      <c r="H457" s="117"/>
      <c r="I457" s="116"/>
      <c r="J457" s="116"/>
      <c r="K457" s="116"/>
      <c r="L457" s="116"/>
      <c r="M457" s="116"/>
      <c r="N457" s="116"/>
      <c r="O457" s="116" t="s">
        <v>779</v>
      </c>
      <c r="P457" s="116" t="s">
        <v>779</v>
      </c>
    </row>
    <row r="458" spans="1:16" x14ac:dyDescent="0.25">
      <c r="A458" s="511"/>
      <c r="B458" s="107" t="str">
        <f ca="1">Supporto!F356</f>
        <v>IfcPile</v>
      </c>
      <c r="C458" s="147" t="str">
        <f ca="1">Supporto!H356</f>
        <v>ElementoDatiQualitativi</v>
      </c>
      <c r="D458" s="147" t="str">
        <f ca="1">Supporto!K356</f>
        <v>Portante</v>
      </c>
      <c r="E458" s="523"/>
      <c r="F458" s="523"/>
      <c r="G458" s="524"/>
      <c r="H458" s="122"/>
      <c r="I458" s="121"/>
      <c r="J458" s="121" t="s">
        <v>779</v>
      </c>
      <c r="K458" s="121"/>
      <c r="L458" s="121" t="s">
        <v>779</v>
      </c>
      <c r="M458" s="121" t="s">
        <v>779</v>
      </c>
      <c r="N458" s="121" t="s">
        <v>779</v>
      </c>
      <c r="O458" s="121" t="s">
        <v>779</v>
      </c>
      <c r="P458" s="121" t="s">
        <v>779</v>
      </c>
    </row>
    <row r="459" spans="1:16" x14ac:dyDescent="0.25">
      <c r="A459" s="511"/>
      <c r="B459" s="113" t="str">
        <f ca="1">Supporto!F357</f>
        <v>IfcPile</v>
      </c>
      <c r="C459" s="148" t="str">
        <f ca="1">Supporto!H357</f>
        <v>ElementoCodifica</v>
      </c>
      <c r="D459" s="148" t="str">
        <f ca="1">Supporto!K357</f>
        <v>ClasseElementoTecnico</v>
      </c>
      <c r="E459" s="125"/>
      <c r="F459" s="125"/>
      <c r="G459" s="162"/>
      <c r="H459" s="110"/>
      <c r="I459" s="109"/>
      <c r="J459" s="109" t="s">
        <v>779</v>
      </c>
      <c r="K459" s="109"/>
      <c r="L459" s="109" t="s">
        <v>779</v>
      </c>
      <c r="M459" s="109" t="s">
        <v>779</v>
      </c>
      <c r="N459" s="109" t="s">
        <v>779</v>
      </c>
      <c r="O459" s="109" t="s">
        <v>779</v>
      </c>
      <c r="P459" s="109" t="s">
        <v>779</v>
      </c>
    </row>
    <row r="460" spans="1:16" x14ac:dyDescent="0.25">
      <c r="A460" s="511"/>
      <c r="B460" s="113" t="str">
        <f ca="1">Supporto!F358</f>
        <v>IfcPile</v>
      </c>
      <c r="C460" s="148" t="str">
        <f ca="1">Supporto!H358</f>
        <v>ElementoFase</v>
      </c>
      <c r="D460" s="148" t="str">
        <f ca="1">Supporto!K358</f>
        <v>Stato</v>
      </c>
      <c r="E460" s="125"/>
      <c r="F460" s="125"/>
      <c r="G460" s="162"/>
      <c r="H460" s="110"/>
      <c r="I460" s="109"/>
      <c r="J460" s="109" t="s">
        <v>779</v>
      </c>
      <c r="K460" s="109"/>
      <c r="L460" s="109" t="s">
        <v>779</v>
      </c>
      <c r="M460" s="109" t="s">
        <v>779</v>
      </c>
      <c r="N460" s="109" t="s">
        <v>779</v>
      </c>
      <c r="O460" s="109" t="s">
        <v>779</v>
      </c>
      <c r="P460" s="109" t="s">
        <v>779</v>
      </c>
    </row>
    <row r="461" spans="1:16" hidden="1" x14ac:dyDescent="0.25">
      <c r="A461" s="511"/>
      <c r="B461" s="113" t="str">
        <f ca="1">Supporto!F359</f>
        <v>IfcPile</v>
      </c>
      <c r="C461" s="148" t="str">
        <f ca="1">Supporto!H359</f>
        <v>ElementoDocumenti</v>
      </c>
      <c r="D461" s="148" t="str">
        <f ca="1">Supporto!K359</f>
        <v>DB</v>
      </c>
      <c r="E461" s="125"/>
      <c r="F461" s="125"/>
      <c r="G461" s="162"/>
      <c r="H461" s="110"/>
      <c r="I461" s="109"/>
      <c r="J461" s="109"/>
      <c r="K461" s="109"/>
      <c r="L461" s="109"/>
      <c r="M461" s="109"/>
      <c r="N461" s="109"/>
      <c r="O461" s="109" t="s">
        <v>779</v>
      </c>
      <c r="P461" s="109" t="s">
        <v>779</v>
      </c>
    </row>
    <row r="462" spans="1:16" hidden="1" x14ac:dyDescent="0.25">
      <c r="A462" s="511"/>
      <c r="B462" s="113" t="str">
        <f ca="1">Supporto!F360</f>
        <v>IfcPile</v>
      </c>
      <c r="C462" s="148" t="str">
        <f ca="1">Supporto!H360</f>
        <v>ElementoDocumenti</v>
      </c>
      <c r="D462" s="148" t="str">
        <f ca="1">Supporto!K360</f>
        <v>Collaudo</v>
      </c>
      <c r="E462" s="125"/>
      <c r="F462" s="125"/>
      <c r="G462" s="162"/>
      <c r="H462" s="110"/>
      <c r="I462" s="109"/>
      <c r="J462" s="109"/>
      <c r="K462" s="109"/>
      <c r="L462" s="109"/>
      <c r="M462" s="109"/>
      <c r="N462" s="109"/>
      <c r="O462" s="109" t="s">
        <v>779</v>
      </c>
      <c r="P462" s="109" t="s">
        <v>779</v>
      </c>
    </row>
    <row r="463" spans="1:16" hidden="1" x14ac:dyDescent="0.25">
      <c r="A463" s="511"/>
      <c r="B463" s="115" t="str">
        <f ca="1">Supporto!F361</f>
        <v>IfcPile</v>
      </c>
      <c r="C463" s="149" t="str">
        <f ca="1">Supporto!H361</f>
        <v>ElementoDocumenti</v>
      </c>
      <c r="D463" s="149" t="str">
        <f ca="1">Supporto!K361</f>
        <v>Conformità</v>
      </c>
      <c r="E463" s="124"/>
      <c r="F463" s="124"/>
      <c r="G463" s="163"/>
      <c r="H463" s="117"/>
      <c r="I463" s="116"/>
      <c r="J463" s="116"/>
      <c r="K463" s="116"/>
      <c r="L463" s="116"/>
      <c r="M463" s="116"/>
      <c r="N463" s="116"/>
      <c r="O463" s="116" t="s">
        <v>779</v>
      </c>
      <c r="P463" s="116" t="s">
        <v>779</v>
      </c>
    </row>
    <row r="464" spans="1:16" x14ac:dyDescent="0.25">
      <c r="A464" s="511"/>
      <c r="B464" s="113" t="str">
        <f ca="1">Supporto!F362</f>
        <v>fastener</v>
      </c>
      <c r="C464" s="148" t="str">
        <f ca="1">Supporto!H362</f>
        <v>ElementoDatiQualitativi</v>
      </c>
      <c r="D464" s="148" t="str">
        <f ca="1">Supporto!K362</f>
        <v>Portante</v>
      </c>
      <c r="E464" s="125"/>
      <c r="F464" s="125"/>
      <c r="G464" s="162"/>
      <c r="H464" s="110"/>
      <c r="I464" s="109"/>
      <c r="J464" s="109" t="s">
        <v>779</v>
      </c>
      <c r="K464" s="109"/>
      <c r="L464" s="109" t="s">
        <v>779</v>
      </c>
      <c r="M464" s="109" t="s">
        <v>779</v>
      </c>
      <c r="N464" s="109" t="s">
        <v>779</v>
      </c>
      <c r="O464" s="109" t="s">
        <v>779</v>
      </c>
      <c r="P464" s="109" t="s">
        <v>779</v>
      </c>
    </row>
    <row r="465" spans="1:16" x14ac:dyDescent="0.25">
      <c r="A465" s="511"/>
      <c r="B465" s="113" t="str">
        <f ca="1">Supporto!F363</f>
        <v>fastener</v>
      </c>
      <c r="C465" s="148" t="str">
        <f ca="1">Supporto!H363</f>
        <v>ElementoCodifica</v>
      </c>
      <c r="D465" s="148" t="str">
        <f ca="1">Supporto!K363</f>
        <v>ClasseElementoTecnico</v>
      </c>
      <c r="E465" s="125"/>
      <c r="F465" s="125"/>
      <c r="G465" s="162"/>
      <c r="H465" s="110"/>
      <c r="I465" s="109"/>
      <c r="J465" s="109" t="s">
        <v>779</v>
      </c>
      <c r="K465" s="109"/>
      <c r="L465" s="109" t="s">
        <v>779</v>
      </c>
      <c r="M465" s="109" t="s">
        <v>779</v>
      </c>
      <c r="N465" s="109" t="s">
        <v>779</v>
      </c>
      <c r="O465" s="109" t="s">
        <v>779</v>
      </c>
      <c r="P465" s="109" t="s">
        <v>779</v>
      </c>
    </row>
    <row r="466" spans="1:16" x14ac:dyDescent="0.25">
      <c r="A466" s="511"/>
      <c r="B466" s="113" t="str">
        <f ca="1">Supporto!F364</f>
        <v>fastener</v>
      </c>
      <c r="C466" s="148" t="str">
        <f ca="1">Supporto!H364</f>
        <v>ElementoFase</v>
      </c>
      <c r="D466" s="148" t="str">
        <f ca="1">Supporto!K364</f>
        <v>Stato</v>
      </c>
      <c r="E466" s="125"/>
      <c r="F466" s="125"/>
      <c r="G466" s="162"/>
      <c r="H466" s="110"/>
      <c r="I466" s="109"/>
      <c r="J466" s="109" t="s">
        <v>779</v>
      </c>
      <c r="K466" s="109"/>
      <c r="L466" s="109" t="s">
        <v>779</v>
      </c>
      <c r="M466" s="109" t="s">
        <v>779</v>
      </c>
      <c r="N466" s="109" t="s">
        <v>779</v>
      </c>
      <c r="O466" s="109" t="s">
        <v>779</v>
      </c>
      <c r="P466" s="109" t="s">
        <v>779</v>
      </c>
    </row>
    <row r="467" spans="1:16" hidden="1" x14ac:dyDescent="0.25">
      <c r="A467" s="511"/>
      <c r="B467" s="113" t="str">
        <f ca="1">Supporto!F365</f>
        <v>fastener</v>
      </c>
      <c r="C467" s="148" t="str">
        <f ca="1">Supporto!H365</f>
        <v>ElementoDocumenti</v>
      </c>
      <c r="D467" s="148" t="str">
        <f ca="1">Supporto!K365</f>
        <v>DB</v>
      </c>
      <c r="E467" s="125"/>
      <c r="F467" s="125"/>
      <c r="G467" s="162"/>
      <c r="H467" s="110"/>
      <c r="I467" s="109"/>
      <c r="J467" s="109"/>
      <c r="K467" s="109"/>
      <c r="L467" s="109"/>
      <c r="M467" s="109"/>
      <c r="N467" s="109"/>
      <c r="O467" s="109" t="s">
        <v>779</v>
      </c>
      <c r="P467" s="109" t="s">
        <v>779</v>
      </c>
    </row>
    <row r="468" spans="1:16" hidden="1" x14ac:dyDescent="0.25">
      <c r="A468" s="511"/>
      <c r="B468" s="113" t="str">
        <f ca="1">Supporto!F366</f>
        <v>fastener</v>
      </c>
      <c r="C468" s="148" t="str">
        <f ca="1">Supporto!H366</f>
        <v>ElementoDocumenti</v>
      </c>
      <c r="D468" s="148" t="str">
        <f ca="1">Supporto!K366</f>
        <v>Collaudo</v>
      </c>
      <c r="E468" s="125"/>
      <c r="F468" s="125"/>
      <c r="G468" s="162"/>
      <c r="H468" s="110"/>
      <c r="I468" s="109"/>
      <c r="J468" s="109"/>
      <c r="K468" s="109"/>
      <c r="L468" s="109"/>
      <c r="M468" s="109"/>
      <c r="N468" s="109"/>
      <c r="O468" s="109" t="s">
        <v>779</v>
      </c>
      <c r="P468" s="109" t="s">
        <v>779</v>
      </c>
    </row>
    <row r="469" spans="1:16" hidden="1" x14ac:dyDescent="0.25">
      <c r="A469" s="511"/>
      <c r="B469" s="115" t="str">
        <f ca="1">Supporto!F367</f>
        <v>fastener</v>
      </c>
      <c r="C469" s="149" t="str">
        <f ca="1">Supporto!H367</f>
        <v>ElementoDocumenti</v>
      </c>
      <c r="D469" s="149" t="str">
        <f ca="1">Supporto!K367</f>
        <v>Conformità</v>
      </c>
      <c r="E469" s="124"/>
      <c r="F469" s="124"/>
      <c r="G469" s="163"/>
      <c r="H469" s="117"/>
      <c r="I469" s="116"/>
      <c r="J469" s="116"/>
      <c r="K469" s="116"/>
      <c r="L469" s="116"/>
      <c r="M469" s="116"/>
      <c r="N469" s="116"/>
      <c r="O469" s="116" t="s">
        <v>779</v>
      </c>
      <c r="P469" s="116" t="s">
        <v>779</v>
      </c>
    </row>
    <row r="470" spans="1:16" hidden="1" x14ac:dyDescent="0.25">
      <c r="A470" s="511"/>
      <c r="B470" s="113" t="str">
        <f ca="1">Supporto!F368</f>
        <v>IfcDistributionControlElement</v>
      </c>
      <c r="C470" s="148" t="str">
        <f ca="1">Supporto!H368</f>
        <v>ElementoDatiAnagrafici</v>
      </c>
      <c r="D470" s="148" t="str">
        <f ca="1">Supporto!K368</f>
        <v>Numero_di_serie</v>
      </c>
      <c r="E470" s="125"/>
      <c r="F470" s="125"/>
      <c r="G470" s="162"/>
      <c r="H470" s="110"/>
      <c r="I470" s="109"/>
      <c r="J470" s="109"/>
      <c r="K470" s="109"/>
      <c r="L470" s="109"/>
      <c r="M470" s="109"/>
      <c r="N470" s="109"/>
      <c r="O470" s="109" t="s">
        <v>779</v>
      </c>
      <c r="P470" s="109" t="s">
        <v>779</v>
      </c>
    </row>
    <row r="471" spans="1:16" hidden="1" x14ac:dyDescent="0.25">
      <c r="A471" s="511"/>
      <c r="B471" s="113" t="str">
        <f ca="1">Supporto!F369</f>
        <v>IfcDistributionControlElement</v>
      </c>
      <c r="C471" s="148" t="str">
        <f ca="1">Supporto!H369</f>
        <v>ElementoDatiAnagrafici</v>
      </c>
      <c r="D471" s="148" t="str">
        <f ca="1">Supporto!K369</f>
        <v>Fornitore</v>
      </c>
      <c r="E471" s="125"/>
      <c r="F471" s="125"/>
      <c r="G471" s="162"/>
      <c r="H471" s="110"/>
      <c r="I471" s="109"/>
      <c r="J471" s="109"/>
      <c r="K471" s="109"/>
      <c r="L471" s="109"/>
      <c r="M471" s="109"/>
      <c r="N471" s="109"/>
      <c r="O471" s="109" t="s">
        <v>779</v>
      </c>
      <c r="P471" s="109" t="s">
        <v>779</v>
      </c>
    </row>
    <row r="472" spans="1:16" hidden="1" x14ac:dyDescent="0.25">
      <c r="A472" s="511"/>
      <c r="B472" s="113" t="str">
        <f ca="1">Supporto!F370</f>
        <v>IfcDistributionControlElement</v>
      </c>
      <c r="C472" s="148" t="str">
        <f ca="1">Supporto!H370</f>
        <v>ElementoDatiAnagrafici</v>
      </c>
      <c r="D472" s="148" t="str">
        <f ca="1">Supporto!K370</f>
        <v>Installatore</v>
      </c>
      <c r="E472" s="125"/>
      <c r="F472" s="125"/>
      <c r="G472" s="162"/>
      <c r="H472" s="110"/>
      <c r="I472" s="109"/>
      <c r="J472" s="109"/>
      <c r="K472" s="109"/>
      <c r="L472" s="109"/>
      <c r="M472" s="109"/>
      <c r="N472" s="109"/>
      <c r="O472" s="109" t="s">
        <v>779</v>
      </c>
      <c r="P472" s="109" t="s">
        <v>779</v>
      </c>
    </row>
    <row r="473" spans="1:16" x14ac:dyDescent="0.25">
      <c r="A473" s="511"/>
      <c r="B473" s="113" t="str">
        <f ca="1">Supporto!F371</f>
        <v>IfcDistributionControlElement</v>
      </c>
      <c r="C473" s="148" t="str">
        <f ca="1">Supporto!H371</f>
        <v>ElementoDatiAnagrafici</v>
      </c>
      <c r="D473" s="148" t="str">
        <f ca="1">Supporto!K371</f>
        <v>Descrizione</v>
      </c>
      <c r="E473" s="125"/>
      <c r="F473" s="125"/>
      <c r="G473" s="162"/>
      <c r="H473" s="110"/>
      <c r="I473" s="109"/>
      <c r="J473" s="109" t="s">
        <v>779</v>
      </c>
      <c r="K473" s="109"/>
      <c r="L473" s="109" t="s">
        <v>779</v>
      </c>
      <c r="M473" s="109" t="s">
        <v>779</v>
      </c>
      <c r="N473" s="109" t="s">
        <v>779</v>
      </c>
      <c r="O473" s="109" t="s">
        <v>779</v>
      </c>
      <c r="P473" s="109" t="s">
        <v>779</v>
      </c>
    </row>
    <row r="474" spans="1:16" x14ac:dyDescent="0.25">
      <c r="A474" s="511"/>
      <c r="B474" s="113" t="str">
        <f ca="1">Supporto!F372</f>
        <v>IfcDistributionControlElement</v>
      </c>
      <c r="C474" s="148" t="str">
        <f ca="1">Supporto!H372</f>
        <v>ElementoDatiAnagrafici</v>
      </c>
      <c r="D474" s="148" t="str">
        <f ca="1">Supporto!K372</f>
        <v>Modello</v>
      </c>
      <c r="E474" s="125"/>
      <c r="F474" s="125"/>
      <c r="G474" s="162"/>
      <c r="H474" s="110"/>
      <c r="I474" s="109"/>
      <c r="J474" s="109" t="s">
        <v>779</v>
      </c>
      <c r="K474" s="109"/>
      <c r="L474" s="109"/>
      <c r="M474" s="109" t="s">
        <v>779</v>
      </c>
      <c r="N474" s="109" t="s">
        <v>779</v>
      </c>
      <c r="O474" s="109" t="s">
        <v>779</v>
      </c>
      <c r="P474" s="109" t="s">
        <v>779</v>
      </c>
    </row>
    <row r="475" spans="1:16" hidden="1" x14ac:dyDescent="0.25">
      <c r="A475" s="511"/>
      <c r="B475" s="113" t="str">
        <f ca="1">Supporto!F373</f>
        <v>IfcDistributionControlElement</v>
      </c>
      <c r="C475" s="148" t="str">
        <f ca="1">Supporto!H373</f>
        <v>ElementoDatiAnagrafici</v>
      </c>
      <c r="D475" s="148" t="str">
        <f ca="1">Supporto!K373</f>
        <v>Produttore</v>
      </c>
      <c r="E475" s="125"/>
      <c r="F475" s="125"/>
      <c r="G475" s="162"/>
      <c r="H475" s="110"/>
      <c r="I475" s="109"/>
      <c r="J475" s="109" t="s">
        <v>779</v>
      </c>
      <c r="K475" s="109"/>
      <c r="L475" s="109"/>
      <c r="M475" s="109"/>
      <c r="N475" s="109" t="s">
        <v>779</v>
      </c>
      <c r="O475" s="109" t="s">
        <v>779</v>
      </c>
      <c r="P475" s="109" t="s">
        <v>779</v>
      </c>
    </row>
    <row r="476" spans="1:16" x14ac:dyDescent="0.25">
      <c r="A476" s="511"/>
      <c r="B476" s="113" t="str">
        <f ca="1">Supporto!F374</f>
        <v>IfcDistributionControlElement</v>
      </c>
      <c r="C476" s="148" t="str">
        <f ca="1">Supporto!H374</f>
        <v>ElementoCodifica</v>
      </c>
      <c r="D476" s="148" t="str">
        <f ca="1">Supporto!K374</f>
        <v>ClasseElementoTecnico</v>
      </c>
      <c r="E476" s="125"/>
      <c r="F476" s="125"/>
      <c r="G476" s="162"/>
      <c r="H476" s="110"/>
      <c r="I476" s="109"/>
      <c r="J476" s="109" t="s">
        <v>779</v>
      </c>
      <c r="K476" s="109"/>
      <c r="L476" s="109" t="s">
        <v>779</v>
      </c>
      <c r="M476" s="109" t="s">
        <v>779</v>
      </c>
      <c r="N476" s="109" t="s">
        <v>779</v>
      </c>
      <c r="O476" s="109" t="s">
        <v>779</v>
      </c>
      <c r="P476" s="109" t="s">
        <v>779</v>
      </c>
    </row>
    <row r="477" spans="1:16" x14ac:dyDescent="0.25">
      <c r="A477" s="511"/>
      <c r="B477" s="113" t="str">
        <f ca="1">Supporto!F375</f>
        <v>IfcDistributionControlElement</v>
      </c>
      <c r="C477" s="148" t="str">
        <f ca="1">Supporto!H375</f>
        <v>ElementoFase</v>
      </c>
      <c r="D477" s="148" t="str">
        <f ca="1">Supporto!K375</f>
        <v>Stato</v>
      </c>
      <c r="E477" s="125"/>
      <c r="F477" s="125"/>
      <c r="G477" s="162"/>
      <c r="H477" s="110"/>
      <c r="I477" s="109"/>
      <c r="J477" s="109" t="s">
        <v>779</v>
      </c>
      <c r="K477" s="109"/>
      <c r="L477" s="109" t="s">
        <v>779</v>
      </c>
      <c r="M477" s="109" t="s">
        <v>779</v>
      </c>
      <c r="N477" s="109" t="s">
        <v>779</v>
      </c>
      <c r="O477" s="109" t="s">
        <v>779</v>
      </c>
      <c r="P477" s="109" t="s">
        <v>779</v>
      </c>
    </row>
    <row r="478" spans="1:16" hidden="1" x14ac:dyDescent="0.25">
      <c r="A478" s="511"/>
      <c r="B478" s="113" t="str">
        <f ca="1">Supporto!F376</f>
        <v>IfcDistributionControlElement</v>
      </c>
      <c r="C478" s="148" t="str">
        <f ca="1">Supporto!H376</f>
        <v>ElementoDocumenti</v>
      </c>
      <c r="D478" s="148" t="str">
        <f ca="1">Supporto!K376</f>
        <v>MUM</v>
      </c>
      <c r="E478" s="125"/>
      <c r="F478" s="125"/>
      <c r="G478" s="162"/>
      <c r="H478" s="110"/>
      <c r="I478" s="109"/>
      <c r="J478" s="109"/>
      <c r="K478" s="109"/>
      <c r="L478" s="109"/>
      <c r="M478" s="109"/>
      <c r="N478" s="109"/>
      <c r="O478" s="109" t="s">
        <v>779</v>
      </c>
      <c r="P478" s="109" t="s">
        <v>779</v>
      </c>
    </row>
    <row r="479" spans="1:16" hidden="1" x14ac:dyDescent="0.25">
      <c r="A479" s="511"/>
      <c r="B479" s="113" t="str">
        <f ca="1">Supporto!F377</f>
        <v>IfcDistributionControlElement</v>
      </c>
      <c r="C479" s="148" t="str">
        <f ca="1">Supporto!H377</f>
        <v>ElementoDocumenti</v>
      </c>
      <c r="D479" s="148" t="str">
        <f ca="1">Supporto!K377</f>
        <v>SchedaTecnica</v>
      </c>
      <c r="E479" s="125"/>
      <c r="F479" s="125"/>
      <c r="G479" s="162"/>
      <c r="H479" s="110"/>
      <c r="I479" s="109" t="s">
        <v>779</v>
      </c>
      <c r="J479" s="109"/>
      <c r="K479" s="109"/>
      <c r="L479" s="109"/>
      <c r="M479" s="109"/>
      <c r="N479" s="109" t="s">
        <v>779</v>
      </c>
      <c r="O479" s="109" t="s">
        <v>779</v>
      </c>
      <c r="P479" s="109" t="s">
        <v>779</v>
      </c>
    </row>
    <row r="480" spans="1:16" hidden="1" x14ac:dyDescent="0.25">
      <c r="A480" s="511"/>
      <c r="B480" s="113" t="str">
        <f ca="1">Supporto!F378</f>
        <v>IfcDistributionControlElement</v>
      </c>
      <c r="C480" s="148" t="str">
        <f ca="1">Supporto!H378</f>
        <v>ElementoDocumenti</v>
      </c>
      <c r="D480" s="148" t="str">
        <f ca="1">Supporto!K378</f>
        <v>Website</v>
      </c>
      <c r="E480" s="125"/>
      <c r="F480" s="125"/>
      <c r="G480" s="162"/>
      <c r="H480" s="110"/>
      <c r="I480" s="109" t="s">
        <v>779</v>
      </c>
      <c r="J480" s="109"/>
      <c r="K480" s="109"/>
      <c r="L480" s="109"/>
      <c r="M480" s="109"/>
      <c r="N480" s="109" t="s">
        <v>779</v>
      </c>
      <c r="O480" s="109" t="s">
        <v>779</v>
      </c>
      <c r="P480" s="109" t="s">
        <v>779</v>
      </c>
    </row>
    <row r="481" spans="1:16" hidden="1" x14ac:dyDescent="0.25">
      <c r="A481" s="511"/>
      <c r="B481" s="113" t="str">
        <f ca="1">Supporto!F379</f>
        <v>IfcDistributionControlElement</v>
      </c>
      <c r="C481" s="148" t="str">
        <f ca="1">Supporto!H379</f>
        <v>ElementoDocumenti</v>
      </c>
      <c r="D481" s="148" t="str">
        <f ca="1">Supporto!K379</f>
        <v>DB</v>
      </c>
      <c r="E481" s="125"/>
      <c r="F481" s="125"/>
      <c r="G481" s="162"/>
      <c r="H481" s="110"/>
      <c r="I481" s="109"/>
      <c r="J481" s="109"/>
      <c r="K481" s="109"/>
      <c r="L481" s="109"/>
      <c r="M481" s="109"/>
      <c r="N481" s="109"/>
      <c r="O481" s="109" t="s">
        <v>779</v>
      </c>
      <c r="P481" s="109" t="s">
        <v>779</v>
      </c>
    </row>
    <row r="482" spans="1:16" hidden="1" x14ac:dyDescent="0.25">
      <c r="A482" s="511"/>
      <c r="B482" s="113" t="str">
        <f ca="1">Supporto!F380</f>
        <v>IfcDistributionControlElement</v>
      </c>
      <c r="C482" s="148" t="str">
        <f ca="1">Supporto!H380</f>
        <v>ElementoDocumenti</v>
      </c>
      <c r="D482" s="148" t="str">
        <f ca="1">Supporto!K380</f>
        <v>CertProd</v>
      </c>
      <c r="E482" s="125"/>
      <c r="F482" s="125"/>
      <c r="G482" s="162"/>
      <c r="H482" s="110"/>
      <c r="I482" s="109" t="s">
        <v>779</v>
      </c>
      <c r="J482" s="109"/>
      <c r="K482" s="109"/>
      <c r="L482" s="109"/>
      <c r="M482" s="109"/>
      <c r="N482" s="109" t="s">
        <v>779</v>
      </c>
      <c r="O482" s="109" t="s">
        <v>779</v>
      </c>
      <c r="P482" s="109" t="s">
        <v>779</v>
      </c>
    </row>
    <row r="483" spans="1:16" hidden="1" x14ac:dyDescent="0.25">
      <c r="A483" s="511"/>
      <c r="B483" s="113" t="str">
        <f ca="1">Supporto!F381</f>
        <v>IfcDistributionControlElement</v>
      </c>
      <c r="C483" s="148" t="str">
        <f ca="1">Supporto!H381</f>
        <v>ElementoDocumenti</v>
      </c>
      <c r="D483" s="148" t="str">
        <f ca="1">Supporto!K381</f>
        <v>SertSupl</v>
      </c>
      <c r="E483" s="125"/>
      <c r="F483" s="125"/>
      <c r="G483" s="162"/>
      <c r="H483" s="110"/>
      <c r="I483" s="109"/>
      <c r="J483" s="109"/>
      <c r="K483" s="109"/>
      <c r="L483" s="109"/>
      <c r="M483" s="109"/>
      <c r="N483" s="109"/>
      <c r="O483" s="109" t="s">
        <v>779</v>
      </c>
      <c r="P483" s="109" t="s">
        <v>779</v>
      </c>
    </row>
    <row r="484" spans="1:16" hidden="1" x14ac:dyDescent="0.25">
      <c r="A484" s="511"/>
      <c r="B484" s="113" t="str">
        <f ca="1">Supporto!F382</f>
        <v>IfcDistributionControlElement</v>
      </c>
      <c r="C484" s="148" t="str">
        <f ca="1">Supporto!H382</f>
        <v>ElementoDocumenti</v>
      </c>
      <c r="D484" s="148" t="str">
        <f ca="1">Supporto!K382</f>
        <v>CertOmo</v>
      </c>
      <c r="E484" s="125"/>
      <c r="F484" s="125"/>
      <c r="G484" s="162"/>
      <c r="H484" s="110"/>
      <c r="I484" s="109" t="s">
        <v>779</v>
      </c>
      <c r="J484" s="109"/>
      <c r="K484" s="109"/>
      <c r="L484" s="109"/>
      <c r="M484" s="109"/>
      <c r="N484" s="109" t="s">
        <v>779</v>
      </c>
      <c r="O484" s="109" t="s">
        <v>779</v>
      </c>
      <c r="P484" s="109" t="s">
        <v>779</v>
      </c>
    </row>
    <row r="485" spans="1:16" hidden="1" x14ac:dyDescent="0.25">
      <c r="A485" s="511"/>
      <c r="B485" s="113" t="str">
        <f ca="1">Supporto!F383</f>
        <v>IfcDistributionControlElement</v>
      </c>
      <c r="C485" s="148" t="str">
        <f ca="1">Supporto!H383</f>
        <v>ElementoDocumenti</v>
      </c>
      <c r="D485" s="148" t="str">
        <f ca="1">Supporto!K383</f>
        <v>SchedaMontaggio</v>
      </c>
      <c r="E485" s="125"/>
      <c r="F485" s="125"/>
      <c r="G485" s="162"/>
      <c r="H485" s="110"/>
      <c r="I485" s="109"/>
      <c r="J485" s="109"/>
      <c r="K485" s="109"/>
      <c r="L485" s="109"/>
      <c r="M485" s="109"/>
      <c r="N485" s="109"/>
      <c r="O485" s="109" t="s">
        <v>779</v>
      </c>
      <c r="P485" s="109" t="s">
        <v>779</v>
      </c>
    </row>
    <row r="486" spans="1:16" hidden="1" x14ac:dyDescent="0.25">
      <c r="A486" s="511"/>
      <c r="B486" s="113" t="str">
        <f ca="1">Supporto!F384</f>
        <v>IfcDistributionControlElement</v>
      </c>
      <c r="C486" s="148" t="str">
        <f ca="1">Supporto!H384</f>
        <v>ElementoDocumenti</v>
      </c>
      <c r="D486" s="148" t="str">
        <f ca="1">Supporto!K384</f>
        <v>Installazione</v>
      </c>
      <c r="E486" s="125"/>
      <c r="F486" s="125"/>
      <c r="G486" s="162"/>
      <c r="H486" s="110"/>
      <c r="I486" s="109" t="s">
        <v>779</v>
      </c>
      <c r="J486" s="109"/>
      <c r="K486" s="109"/>
      <c r="L486" s="109"/>
      <c r="M486" s="109"/>
      <c r="N486" s="109"/>
      <c r="O486" s="109" t="s">
        <v>779</v>
      </c>
      <c r="P486" s="109" t="s">
        <v>779</v>
      </c>
    </row>
    <row r="487" spans="1:16" hidden="1" x14ac:dyDescent="0.25">
      <c r="A487" s="511"/>
      <c r="B487" s="113" t="str">
        <f ca="1">Supporto!F385</f>
        <v>IfcDistributionControlElement</v>
      </c>
      <c r="C487" s="148" t="str">
        <f ca="1">Supporto!H385</f>
        <v>ElementoDocumenti</v>
      </c>
      <c r="D487" s="148" t="str">
        <f ca="1">Supporto!K385</f>
        <v>MatSupp</v>
      </c>
      <c r="E487" s="125"/>
      <c r="F487" s="125"/>
      <c r="G487" s="162"/>
      <c r="H487" s="110"/>
      <c r="I487" s="109"/>
      <c r="J487" s="109"/>
      <c r="K487" s="109"/>
      <c r="L487" s="109"/>
      <c r="M487" s="109"/>
      <c r="N487" s="109"/>
      <c r="O487" s="109" t="s">
        <v>779</v>
      </c>
      <c r="P487" s="109" t="s">
        <v>779</v>
      </c>
    </row>
    <row r="488" spans="1:16" hidden="1" x14ac:dyDescent="0.25">
      <c r="A488" s="511"/>
      <c r="B488" s="113" t="str">
        <f ca="1">Supporto!F386</f>
        <v>IfcDistributionControlElement</v>
      </c>
      <c r="C488" s="148" t="str">
        <f ca="1">Supporto!H386</f>
        <v>ElementoDocumenti</v>
      </c>
      <c r="D488" s="148" t="str">
        <f ca="1">Supporto!K386</f>
        <v>Collaudo</v>
      </c>
      <c r="E488" s="125"/>
      <c r="F488" s="125"/>
      <c r="G488" s="162"/>
      <c r="H488" s="110"/>
      <c r="I488" s="109" t="s">
        <v>779</v>
      </c>
      <c r="J488" s="109"/>
      <c r="K488" s="109"/>
      <c r="L488" s="109"/>
      <c r="M488" s="109"/>
      <c r="N488" s="109"/>
      <c r="O488" s="109" t="s">
        <v>779</v>
      </c>
      <c r="P488" s="109" t="s">
        <v>779</v>
      </c>
    </row>
    <row r="489" spans="1:16" hidden="1" x14ac:dyDescent="0.25">
      <c r="A489" s="511"/>
      <c r="B489" s="115" t="str">
        <f ca="1">Supporto!F387</f>
        <v>IfcDistributionControlElement</v>
      </c>
      <c r="C489" s="149" t="str">
        <f ca="1">Supporto!H387</f>
        <v>ElementoDocumenti</v>
      </c>
      <c r="D489" s="149" t="str">
        <f ca="1">Supporto!K387</f>
        <v>Conformità</v>
      </c>
      <c r="E489" s="124"/>
      <c r="F489" s="124"/>
      <c r="G489" s="163"/>
      <c r="H489" s="117"/>
      <c r="I489" s="116" t="s">
        <v>779</v>
      </c>
      <c r="J489" s="513"/>
      <c r="K489" s="116"/>
      <c r="L489" s="116"/>
      <c r="M489" s="116"/>
      <c r="N489" s="116"/>
      <c r="O489" s="116" t="s">
        <v>779</v>
      </c>
      <c r="P489" s="116" t="s">
        <v>779</v>
      </c>
    </row>
    <row r="490" spans="1:16" x14ac:dyDescent="0.25">
      <c r="A490" s="511"/>
      <c r="B490" s="113" t="str">
        <f ca="1">Supporto!F388</f>
        <v>IfcDistributionChamberElement</v>
      </c>
      <c r="C490" s="148" t="str">
        <f ca="1">Supporto!H388</f>
        <v>ElementoCodifica</v>
      </c>
      <c r="D490" s="148" t="str">
        <f ca="1">Supporto!K388</f>
        <v>ClasseElementoTecnico</v>
      </c>
      <c r="E490" s="125"/>
      <c r="F490" s="125"/>
      <c r="G490" s="162"/>
      <c r="H490" s="110"/>
      <c r="I490" s="109"/>
      <c r="J490" s="109" t="s">
        <v>779</v>
      </c>
      <c r="K490" s="109"/>
      <c r="L490" s="109" t="s">
        <v>779</v>
      </c>
      <c r="M490" s="109" t="s">
        <v>779</v>
      </c>
      <c r="N490" s="109" t="s">
        <v>779</v>
      </c>
      <c r="O490" s="109" t="s">
        <v>779</v>
      </c>
      <c r="P490" s="109" t="s">
        <v>779</v>
      </c>
    </row>
    <row r="491" spans="1:16" x14ac:dyDescent="0.25">
      <c r="A491" s="511"/>
      <c r="B491" s="113" t="str">
        <f ca="1">Supporto!F389</f>
        <v>IfcDistributionChamberElement</v>
      </c>
      <c r="C491" s="148" t="str">
        <f ca="1">Supporto!H389</f>
        <v>ElementoFase</v>
      </c>
      <c r="D491" s="148" t="str">
        <f ca="1">Supporto!K389</f>
        <v>Stato</v>
      </c>
      <c r="E491" s="125"/>
      <c r="F491" s="125"/>
      <c r="G491" s="162"/>
      <c r="H491" s="110"/>
      <c r="I491" s="109"/>
      <c r="J491" s="109" t="s">
        <v>779</v>
      </c>
      <c r="K491" s="109"/>
      <c r="L491" s="109" t="s">
        <v>779</v>
      </c>
      <c r="M491" s="109" t="s">
        <v>779</v>
      </c>
      <c r="N491" s="109" t="s">
        <v>779</v>
      </c>
      <c r="O491" s="109" t="s">
        <v>779</v>
      </c>
      <c r="P491" s="109" t="s">
        <v>779</v>
      </c>
    </row>
    <row r="492" spans="1:16" hidden="1" x14ac:dyDescent="0.25">
      <c r="A492" s="511"/>
      <c r="B492" s="115" t="str">
        <f ca="1">Supporto!F390</f>
        <v>IfcDistributionChamberElement</v>
      </c>
      <c r="C492" s="149" t="str">
        <f ca="1">Supporto!H390</f>
        <v>ElementoDocumenti</v>
      </c>
      <c r="D492" s="149" t="str">
        <f ca="1">Supporto!K390</f>
        <v>DB</v>
      </c>
      <c r="E492" s="124"/>
      <c r="F492" s="124"/>
      <c r="G492" s="163"/>
      <c r="H492" s="117"/>
      <c r="I492" s="116"/>
      <c r="J492" s="116"/>
      <c r="K492" s="116"/>
      <c r="L492" s="116"/>
      <c r="M492" s="116"/>
      <c r="N492" s="116"/>
      <c r="O492" s="116" t="s">
        <v>779</v>
      </c>
      <c r="P492" s="116" t="s">
        <v>779</v>
      </c>
    </row>
    <row r="493" spans="1:16" hidden="1" x14ac:dyDescent="0.25">
      <c r="A493" s="511"/>
      <c r="B493" s="113" t="str">
        <f ca="1">Supporto!F391</f>
        <v>IfcEnergyConversionDevice</v>
      </c>
      <c r="C493" s="148" t="str">
        <f ca="1">Supporto!H391</f>
        <v>ElementoDatiAnagrafici</v>
      </c>
      <c r="D493" s="148" t="str">
        <f ca="1">Supporto!K391</f>
        <v>Numero_di_serie</v>
      </c>
      <c r="E493" s="125"/>
      <c r="F493" s="125"/>
      <c r="G493" s="162"/>
      <c r="H493" s="110"/>
      <c r="I493" s="109"/>
      <c r="J493" s="109"/>
      <c r="K493" s="109"/>
      <c r="L493" s="109"/>
      <c r="M493" s="109"/>
      <c r="N493" s="109"/>
      <c r="O493" s="109" t="s">
        <v>779</v>
      </c>
      <c r="P493" s="109" t="s">
        <v>779</v>
      </c>
    </row>
    <row r="494" spans="1:16" hidden="1" x14ac:dyDescent="0.25">
      <c r="A494" s="511"/>
      <c r="B494" s="113" t="str">
        <f ca="1">Supporto!F392</f>
        <v>IfcEnergyConversionDevice</v>
      </c>
      <c r="C494" s="148" t="str">
        <f ca="1">Supporto!H392</f>
        <v>ElementoDatiAnagrafici</v>
      </c>
      <c r="D494" s="148" t="str">
        <f ca="1">Supporto!K392</f>
        <v>Fornitore</v>
      </c>
      <c r="E494" s="125"/>
      <c r="F494" s="125"/>
      <c r="G494" s="162"/>
      <c r="H494" s="110"/>
      <c r="I494" s="109"/>
      <c r="J494" s="109"/>
      <c r="K494" s="109"/>
      <c r="L494" s="109"/>
      <c r="M494" s="109"/>
      <c r="N494" s="109"/>
      <c r="O494" s="109" t="s">
        <v>779</v>
      </c>
      <c r="P494" s="109" t="s">
        <v>779</v>
      </c>
    </row>
    <row r="495" spans="1:16" hidden="1" x14ac:dyDescent="0.25">
      <c r="A495" s="511"/>
      <c r="B495" s="113" t="str">
        <f ca="1">Supporto!F393</f>
        <v>IfcEnergyConversionDevice</v>
      </c>
      <c r="C495" s="148" t="str">
        <f ca="1">Supporto!H393</f>
        <v>ElementoDatiAnagrafici</v>
      </c>
      <c r="D495" s="148" t="str">
        <f ca="1">Supporto!K393</f>
        <v>Installatore</v>
      </c>
      <c r="E495" s="125"/>
      <c r="F495" s="125"/>
      <c r="G495" s="162"/>
      <c r="H495" s="110"/>
      <c r="I495" s="109"/>
      <c r="J495" s="109"/>
      <c r="K495" s="109"/>
      <c r="L495" s="109"/>
      <c r="M495" s="109"/>
      <c r="N495" s="109"/>
      <c r="O495" s="109" t="s">
        <v>779</v>
      </c>
      <c r="P495" s="109" t="s">
        <v>779</v>
      </c>
    </row>
    <row r="496" spans="1:16" x14ac:dyDescent="0.25">
      <c r="A496" s="511"/>
      <c r="B496" s="113" t="str">
        <f ca="1">Supporto!F394</f>
        <v>IfcEnergyConversionDevice</v>
      </c>
      <c r="C496" s="148" t="str">
        <f ca="1">Supporto!H394</f>
        <v>ElementoDatiAnagrafici</v>
      </c>
      <c r="D496" s="148" t="str">
        <f ca="1">Supporto!K394</f>
        <v>Descrizione</v>
      </c>
      <c r="E496" s="125"/>
      <c r="F496" s="125"/>
      <c r="G496" s="162"/>
      <c r="H496" s="110"/>
      <c r="I496" s="109"/>
      <c r="J496" s="109" t="s">
        <v>779</v>
      </c>
      <c r="K496" s="109"/>
      <c r="L496" s="109" t="s">
        <v>779</v>
      </c>
      <c r="M496" s="109" t="s">
        <v>779</v>
      </c>
      <c r="N496" s="109" t="s">
        <v>779</v>
      </c>
      <c r="O496" s="109" t="s">
        <v>779</v>
      </c>
      <c r="P496" s="109" t="s">
        <v>779</v>
      </c>
    </row>
    <row r="497" spans="1:16" x14ac:dyDescent="0.25">
      <c r="A497" s="511"/>
      <c r="B497" s="113" t="str">
        <f ca="1">Supporto!F395</f>
        <v>IfcEnergyConversionDevice</v>
      </c>
      <c r="C497" s="148" t="str">
        <f ca="1">Supporto!H395</f>
        <v>ElementoDatiAnagrafici</v>
      </c>
      <c r="D497" s="148" t="str">
        <f ca="1">Supporto!K395</f>
        <v>Modello</v>
      </c>
      <c r="E497" s="125"/>
      <c r="F497" s="125"/>
      <c r="G497" s="162"/>
      <c r="H497" s="110"/>
      <c r="I497" s="109"/>
      <c r="J497" s="109" t="s">
        <v>779</v>
      </c>
      <c r="K497" s="109"/>
      <c r="L497" s="109"/>
      <c r="M497" s="109" t="s">
        <v>779</v>
      </c>
      <c r="N497" s="109" t="s">
        <v>779</v>
      </c>
      <c r="O497" s="109" t="s">
        <v>779</v>
      </c>
      <c r="P497" s="109" t="s">
        <v>779</v>
      </c>
    </row>
    <row r="498" spans="1:16" hidden="1" x14ac:dyDescent="0.25">
      <c r="A498" s="511"/>
      <c r="B498" s="113" t="str">
        <f ca="1">Supporto!F396</f>
        <v>IfcEnergyConversionDevice</v>
      </c>
      <c r="C498" s="148" t="str">
        <f ca="1">Supporto!H396</f>
        <v>ElementoDatiAnagrafici</v>
      </c>
      <c r="D498" s="148" t="str">
        <f ca="1">Supporto!K396</f>
        <v>Produttore</v>
      </c>
      <c r="E498" s="125"/>
      <c r="F498" s="125"/>
      <c r="G498" s="162"/>
      <c r="H498" s="110"/>
      <c r="I498" s="109"/>
      <c r="J498" s="109" t="s">
        <v>779</v>
      </c>
      <c r="K498" s="109"/>
      <c r="L498" s="109"/>
      <c r="M498" s="109"/>
      <c r="N498" s="109" t="s">
        <v>779</v>
      </c>
      <c r="O498" s="109" t="s">
        <v>779</v>
      </c>
      <c r="P498" s="109" t="s">
        <v>779</v>
      </c>
    </row>
    <row r="499" spans="1:16" x14ac:dyDescent="0.25">
      <c r="A499" s="511"/>
      <c r="B499" s="113" t="str">
        <f ca="1">Supporto!F397</f>
        <v>IfcEnergyConversionDevice</v>
      </c>
      <c r="C499" s="148" t="str">
        <f ca="1">Supporto!H397</f>
        <v>ElementoCodifica</v>
      </c>
      <c r="D499" s="148" t="str">
        <f ca="1">Supporto!K397</f>
        <v>ClasseElementoTecnico</v>
      </c>
      <c r="E499" s="125"/>
      <c r="F499" s="125"/>
      <c r="G499" s="162"/>
      <c r="H499" s="110"/>
      <c r="I499" s="109"/>
      <c r="J499" s="109" t="s">
        <v>779</v>
      </c>
      <c r="K499" s="109"/>
      <c r="L499" s="109" t="s">
        <v>779</v>
      </c>
      <c r="M499" s="109" t="s">
        <v>779</v>
      </c>
      <c r="N499" s="109" t="s">
        <v>779</v>
      </c>
      <c r="O499" s="109" t="s">
        <v>779</v>
      </c>
      <c r="P499" s="109" t="s">
        <v>779</v>
      </c>
    </row>
    <row r="500" spans="1:16" x14ac:dyDescent="0.25">
      <c r="A500" s="511"/>
      <c r="B500" s="113" t="str">
        <f ca="1">Supporto!F398</f>
        <v>IfcEnergyConversionDevice</v>
      </c>
      <c r="C500" s="148" t="str">
        <f ca="1">Supporto!H398</f>
        <v>ElementoFase</v>
      </c>
      <c r="D500" s="148" t="str">
        <f ca="1">Supporto!K398</f>
        <v>Stato</v>
      </c>
      <c r="E500" s="125"/>
      <c r="F500" s="125"/>
      <c r="G500" s="162"/>
      <c r="H500" s="110"/>
      <c r="I500" s="109"/>
      <c r="J500" s="109" t="s">
        <v>779</v>
      </c>
      <c r="K500" s="109"/>
      <c r="L500" s="109" t="s">
        <v>779</v>
      </c>
      <c r="M500" s="109" t="s">
        <v>779</v>
      </c>
      <c r="N500" s="109" t="s">
        <v>779</v>
      </c>
      <c r="O500" s="109" t="s">
        <v>779</v>
      </c>
      <c r="P500" s="109" t="s">
        <v>779</v>
      </c>
    </row>
    <row r="501" spans="1:16" hidden="1" x14ac:dyDescent="0.25">
      <c r="A501" s="511"/>
      <c r="B501" s="113" t="str">
        <f ca="1">Supporto!F399</f>
        <v>IfcEnergyConversionDevice</v>
      </c>
      <c r="C501" s="148" t="str">
        <f ca="1">Supporto!H399</f>
        <v>ElementoDocumenti</v>
      </c>
      <c r="D501" s="148" t="str">
        <f ca="1">Supporto!K399</f>
        <v>MUM</v>
      </c>
      <c r="E501" s="125"/>
      <c r="F501" s="125"/>
      <c r="G501" s="162"/>
      <c r="H501" s="110"/>
      <c r="I501" s="109"/>
      <c r="J501" s="109"/>
      <c r="K501" s="109"/>
      <c r="L501" s="109"/>
      <c r="M501" s="109"/>
      <c r="N501" s="109"/>
      <c r="O501" s="109" t="s">
        <v>779</v>
      </c>
      <c r="P501" s="109" t="s">
        <v>779</v>
      </c>
    </row>
    <row r="502" spans="1:16" x14ac:dyDescent="0.25">
      <c r="A502" s="511"/>
      <c r="B502" s="113" t="str">
        <f ca="1">Supporto!F400</f>
        <v>IfcEnergyConversionDevice</v>
      </c>
      <c r="C502" s="148" t="str">
        <f ca="1">Supporto!H400</f>
        <v>ElementoDocumenti</v>
      </c>
      <c r="D502" s="148" t="str">
        <f ca="1">Supporto!K400</f>
        <v>SchedaTecnica</v>
      </c>
      <c r="E502" s="125"/>
      <c r="F502" s="125"/>
      <c r="G502" s="162"/>
      <c r="H502" s="110"/>
      <c r="I502" s="109" t="s">
        <v>779</v>
      </c>
      <c r="J502" s="109"/>
      <c r="K502" s="109"/>
      <c r="L502" s="109"/>
      <c r="M502" s="109" t="s">
        <v>779</v>
      </c>
      <c r="N502" s="109" t="s">
        <v>779</v>
      </c>
      <c r="O502" s="109" t="s">
        <v>779</v>
      </c>
      <c r="P502" s="109" t="s">
        <v>779</v>
      </c>
    </row>
    <row r="503" spans="1:16" hidden="1" x14ac:dyDescent="0.25">
      <c r="A503" s="511"/>
      <c r="B503" s="113" t="str">
        <f ca="1">Supporto!F401</f>
        <v>IfcEnergyConversionDevice</v>
      </c>
      <c r="C503" s="148" t="str">
        <f ca="1">Supporto!H401</f>
        <v>ElementoDocumenti</v>
      </c>
      <c r="D503" s="148" t="str">
        <f ca="1">Supporto!K401</f>
        <v>Website</v>
      </c>
      <c r="E503" s="125"/>
      <c r="F503" s="125"/>
      <c r="G503" s="162"/>
      <c r="H503" s="110"/>
      <c r="I503" s="109" t="s">
        <v>779</v>
      </c>
      <c r="J503" s="109"/>
      <c r="K503" s="109"/>
      <c r="L503" s="109"/>
      <c r="M503" s="109"/>
      <c r="N503" s="109" t="s">
        <v>779</v>
      </c>
      <c r="O503" s="109" t="s">
        <v>779</v>
      </c>
      <c r="P503" s="109" t="s">
        <v>779</v>
      </c>
    </row>
    <row r="504" spans="1:16" hidden="1" x14ac:dyDescent="0.25">
      <c r="A504" s="511"/>
      <c r="B504" s="113" t="str">
        <f ca="1">Supporto!F402</f>
        <v>IfcEnergyConversionDevice</v>
      </c>
      <c r="C504" s="148" t="str">
        <f ca="1">Supporto!H402</f>
        <v>ElementoDocumenti</v>
      </c>
      <c r="D504" s="148" t="str">
        <f ca="1">Supporto!K402</f>
        <v>DB</v>
      </c>
      <c r="E504" s="125"/>
      <c r="F504" s="125"/>
      <c r="G504" s="162"/>
      <c r="H504" s="110"/>
      <c r="I504" s="109"/>
      <c r="J504" s="109"/>
      <c r="K504" s="109"/>
      <c r="L504" s="109"/>
      <c r="M504" s="109"/>
      <c r="N504" s="109"/>
      <c r="O504" s="109" t="s">
        <v>779</v>
      </c>
      <c r="P504" s="109" t="s">
        <v>779</v>
      </c>
    </row>
    <row r="505" spans="1:16" hidden="1" x14ac:dyDescent="0.25">
      <c r="A505" s="511"/>
      <c r="B505" s="113" t="str">
        <f ca="1">Supporto!F403</f>
        <v>IfcEnergyConversionDevice</v>
      </c>
      <c r="C505" s="148" t="str">
        <f ca="1">Supporto!H403</f>
        <v>ElementoDocumenti</v>
      </c>
      <c r="D505" s="148" t="str">
        <f ca="1">Supporto!K403</f>
        <v>CertProd</v>
      </c>
      <c r="E505" s="125"/>
      <c r="F505" s="125"/>
      <c r="G505" s="162"/>
      <c r="H505" s="110"/>
      <c r="I505" s="109" t="s">
        <v>779</v>
      </c>
      <c r="J505" s="109"/>
      <c r="K505" s="109"/>
      <c r="L505" s="109"/>
      <c r="M505" s="109"/>
      <c r="N505" s="109" t="s">
        <v>779</v>
      </c>
      <c r="O505" s="109" t="s">
        <v>779</v>
      </c>
      <c r="P505" s="109" t="s">
        <v>779</v>
      </c>
    </row>
    <row r="506" spans="1:16" hidden="1" x14ac:dyDescent="0.25">
      <c r="A506" s="511"/>
      <c r="B506" s="113" t="str">
        <f ca="1">Supporto!F404</f>
        <v>IfcEnergyConversionDevice</v>
      </c>
      <c r="C506" s="148" t="str">
        <f ca="1">Supporto!H404</f>
        <v>ElementoDocumenti</v>
      </c>
      <c r="D506" s="148" t="str">
        <f ca="1">Supporto!K404</f>
        <v>SertSupl</v>
      </c>
      <c r="E506" s="125"/>
      <c r="F506" s="125"/>
      <c r="G506" s="162"/>
      <c r="H506" s="110"/>
      <c r="I506" s="109"/>
      <c r="J506" s="109"/>
      <c r="K506" s="109"/>
      <c r="L506" s="109"/>
      <c r="M506" s="109"/>
      <c r="N506" s="109"/>
      <c r="O506" s="109" t="s">
        <v>779</v>
      </c>
      <c r="P506" s="109" t="s">
        <v>779</v>
      </c>
    </row>
    <row r="507" spans="1:16" hidden="1" x14ac:dyDescent="0.25">
      <c r="A507" s="511"/>
      <c r="B507" s="113" t="str">
        <f ca="1">Supporto!F405</f>
        <v>IfcEnergyConversionDevice</v>
      </c>
      <c r="C507" s="148" t="str">
        <f ca="1">Supporto!H405</f>
        <v>ElementoDocumenti</v>
      </c>
      <c r="D507" s="148" t="str">
        <f ca="1">Supporto!K405</f>
        <v>CertOmo</v>
      </c>
      <c r="E507" s="125"/>
      <c r="F507" s="125"/>
      <c r="G507" s="162"/>
      <c r="H507" s="110"/>
      <c r="I507" s="109" t="s">
        <v>779</v>
      </c>
      <c r="J507" s="109"/>
      <c r="K507" s="109"/>
      <c r="L507" s="109"/>
      <c r="M507" s="109"/>
      <c r="N507" s="109" t="s">
        <v>779</v>
      </c>
      <c r="O507" s="109" t="s">
        <v>779</v>
      </c>
      <c r="P507" s="109" t="s">
        <v>779</v>
      </c>
    </row>
    <row r="508" spans="1:16" hidden="1" x14ac:dyDescent="0.25">
      <c r="A508" s="511"/>
      <c r="B508" s="113" t="str">
        <f ca="1">Supporto!F406</f>
        <v>IfcEnergyConversionDevice</v>
      </c>
      <c r="C508" s="148" t="str">
        <f ca="1">Supporto!H406</f>
        <v>ElementoDocumenti</v>
      </c>
      <c r="D508" s="148" t="str">
        <f ca="1">Supporto!K406</f>
        <v>SchedaMontaggio</v>
      </c>
      <c r="E508" s="125"/>
      <c r="F508" s="125"/>
      <c r="G508" s="162"/>
      <c r="H508" s="110"/>
      <c r="I508" s="109"/>
      <c r="J508" s="109"/>
      <c r="K508" s="109"/>
      <c r="L508" s="109"/>
      <c r="M508" s="109"/>
      <c r="N508" s="109"/>
      <c r="O508" s="109" t="s">
        <v>779</v>
      </c>
      <c r="P508" s="109" t="s">
        <v>779</v>
      </c>
    </row>
    <row r="509" spans="1:16" hidden="1" x14ac:dyDescent="0.25">
      <c r="A509" s="511"/>
      <c r="B509" s="113" t="str">
        <f ca="1">Supporto!F407</f>
        <v>IfcEnergyConversionDevice</v>
      </c>
      <c r="C509" s="148" t="str">
        <f ca="1">Supporto!H407</f>
        <v>ElementoDocumenti</v>
      </c>
      <c r="D509" s="148" t="str">
        <f ca="1">Supporto!K407</f>
        <v>Installazione</v>
      </c>
      <c r="E509" s="125"/>
      <c r="F509" s="125"/>
      <c r="G509" s="162"/>
      <c r="H509" s="110"/>
      <c r="I509" s="109" t="s">
        <v>779</v>
      </c>
      <c r="J509" s="109"/>
      <c r="K509" s="109"/>
      <c r="L509" s="109"/>
      <c r="M509" s="109"/>
      <c r="N509" s="109"/>
      <c r="O509" s="109" t="s">
        <v>779</v>
      </c>
      <c r="P509" s="109" t="s">
        <v>779</v>
      </c>
    </row>
    <row r="510" spans="1:16" hidden="1" x14ac:dyDescent="0.25">
      <c r="A510" s="511"/>
      <c r="B510" s="113" t="str">
        <f ca="1">Supporto!F408</f>
        <v>IfcEnergyConversionDevice</v>
      </c>
      <c r="C510" s="148" t="str">
        <f ca="1">Supporto!H408</f>
        <v>ElementoDocumenti</v>
      </c>
      <c r="D510" s="148" t="str">
        <f ca="1">Supporto!K408</f>
        <v>MatSupp</v>
      </c>
      <c r="E510" s="125"/>
      <c r="F510" s="125"/>
      <c r="G510" s="162"/>
      <c r="H510" s="110"/>
      <c r="I510" s="109"/>
      <c r="J510" s="109"/>
      <c r="K510" s="109"/>
      <c r="L510" s="109"/>
      <c r="M510" s="109"/>
      <c r="N510" s="109"/>
      <c r="O510" s="109" t="s">
        <v>779</v>
      </c>
      <c r="P510" s="109" t="s">
        <v>779</v>
      </c>
    </row>
    <row r="511" spans="1:16" hidden="1" x14ac:dyDescent="0.25">
      <c r="A511" s="511"/>
      <c r="B511" s="113" t="str">
        <f ca="1">Supporto!F409</f>
        <v>IfcEnergyConversionDevice</v>
      </c>
      <c r="C511" s="148" t="str">
        <f ca="1">Supporto!H409</f>
        <v>ElementoDocumenti</v>
      </c>
      <c r="D511" s="148" t="str">
        <f ca="1">Supporto!K409</f>
        <v>Collaudo</v>
      </c>
      <c r="E511" s="125"/>
      <c r="F511" s="125"/>
      <c r="G511" s="162"/>
      <c r="H511" s="110"/>
      <c r="I511" s="109" t="s">
        <v>779</v>
      </c>
      <c r="J511" s="109"/>
      <c r="K511" s="109"/>
      <c r="L511" s="109"/>
      <c r="M511" s="109"/>
      <c r="N511" s="109"/>
      <c r="O511" s="109" t="s">
        <v>779</v>
      </c>
      <c r="P511" s="109" t="s">
        <v>779</v>
      </c>
    </row>
    <row r="512" spans="1:16" hidden="1" x14ac:dyDescent="0.25">
      <c r="A512" s="511"/>
      <c r="B512" s="115" t="str">
        <f ca="1">Supporto!F410</f>
        <v>IfcEnergyConversionDevice</v>
      </c>
      <c r="C512" s="149" t="str">
        <f ca="1">Supporto!H410</f>
        <v>ElementoDocumenti</v>
      </c>
      <c r="D512" s="149" t="str">
        <f ca="1">Supporto!K410</f>
        <v>Conformità</v>
      </c>
      <c r="E512" s="124"/>
      <c r="F512" s="124"/>
      <c r="G512" s="163"/>
      <c r="H512" s="117"/>
      <c r="I512" s="116" t="s">
        <v>779</v>
      </c>
      <c r="J512" s="513"/>
      <c r="K512" s="116"/>
      <c r="L512" s="116"/>
      <c r="M512" s="116"/>
      <c r="N512" s="116"/>
      <c r="O512" s="116" t="s">
        <v>779</v>
      </c>
      <c r="P512" s="116" t="s">
        <v>779</v>
      </c>
    </row>
    <row r="513" spans="1:16" hidden="1" x14ac:dyDescent="0.25">
      <c r="A513" s="511"/>
      <c r="B513" s="113" t="str">
        <f ca="1">Supporto!F411</f>
        <v>IfcFlowController</v>
      </c>
      <c r="C513" s="148" t="str">
        <f ca="1">Supporto!H411</f>
        <v>ElementoDatiAnagrafici</v>
      </c>
      <c r="D513" s="148" t="str">
        <f ca="1">Supporto!K411</f>
        <v>Numero_di_serie</v>
      </c>
      <c r="E513" s="125"/>
      <c r="F513" s="125"/>
      <c r="G513" s="162"/>
      <c r="H513" s="110"/>
      <c r="I513" s="109"/>
      <c r="J513" s="109"/>
      <c r="K513" s="109"/>
      <c r="L513" s="109"/>
      <c r="M513" s="109"/>
      <c r="N513" s="109"/>
      <c r="O513" s="109" t="s">
        <v>779</v>
      </c>
      <c r="P513" s="109" t="s">
        <v>779</v>
      </c>
    </row>
    <row r="514" spans="1:16" hidden="1" x14ac:dyDescent="0.25">
      <c r="A514" s="511"/>
      <c r="B514" s="113" t="str">
        <f ca="1">Supporto!F412</f>
        <v>IfcFlowController</v>
      </c>
      <c r="C514" s="148" t="str">
        <f ca="1">Supporto!H412</f>
        <v>ElementoDatiAnagrafici</v>
      </c>
      <c r="D514" s="148" t="str">
        <f ca="1">Supporto!K412</f>
        <v>Fornitore</v>
      </c>
      <c r="E514" s="125"/>
      <c r="F514" s="125"/>
      <c r="G514" s="162"/>
      <c r="H514" s="110"/>
      <c r="I514" s="109"/>
      <c r="J514" s="109"/>
      <c r="K514" s="109"/>
      <c r="L514" s="109"/>
      <c r="M514" s="109"/>
      <c r="N514" s="109"/>
      <c r="O514" s="109" t="s">
        <v>779</v>
      </c>
      <c r="P514" s="109" t="s">
        <v>779</v>
      </c>
    </row>
    <row r="515" spans="1:16" hidden="1" x14ac:dyDescent="0.25">
      <c r="A515" s="511"/>
      <c r="B515" s="113" t="str">
        <f ca="1">Supporto!F413</f>
        <v>IfcFlowController</v>
      </c>
      <c r="C515" s="148" t="str">
        <f ca="1">Supporto!H413</f>
        <v>ElementoDatiAnagrafici</v>
      </c>
      <c r="D515" s="148" t="str">
        <f ca="1">Supporto!K413</f>
        <v>Installatore</v>
      </c>
      <c r="E515" s="125"/>
      <c r="F515" s="125"/>
      <c r="G515" s="162"/>
      <c r="H515" s="110"/>
      <c r="I515" s="109"/>
      <c r="J515" s="109"/>
      <c r="K515" s="109"/>
      <c r="L515" s="109"/>
      <c r="M515" s="109"/>
      <c r="N515" s="109"/>
      <c r="O515" s="109" t="s">
        <v>779</v>
      </c>
      <c r="P515" s="109" t="s">
        <v>779</v>
      </c>
    </row>
    <row r="516" spans="1:16" x14ac:dyDescent="0.25">
      <c r="A516" s="511"/>
      <c r="B516" s="113" t="str">
        <f ca="1">Supporto!F414</f>
        <v>IfcFlowController</v>
      </c>
      <c r="C516" s="148" t="str">
        <f ca="1">Supporto!H414</f>
        <v>ElementoDatiAnagrafici</v>
      </c>
      <c r="D516" s="148" t="str">
        <f ca="1">Supporto!K414</f>
        <v>Descrizione</v>
      </c>
      <c r="E516" s="125"/>
      <c r="F516" s="125"/>
      <c r="G516" s="162"/>
      <c r="H516" s="110"/>
      <c r="I516" s="109"/>
      <c r="J516" s="109" t="s">
        <v>779</v>
      </c>
      <c r="K516" s="109"/>
      <c r="L516" s="109" t="s">
        <v>779</v>
      </c>
      <c r="M516" s="109" t="s">
        <v>779</v>
      </c>
      <c r="N516" s="109" t="s">
        <v>779</v>
      </c>
      <c r="O516" s="109" t="s">
        <v>779</v>
      </c>
      <c r="P516" s="109" t="s">
        <v>779</v>
      </c>
    </row>
    <row r="517" spans="1:16" x14ac:dyDescent="0.25">
      <c r="A517" s="511"/>
      <c r="B517" s="113" t="str">
        <f ca="1">Supporto!F415</f>
        <v>IfcFlowController</v>
      </c>
      <c r="C517" s="148" t="str">
        <f ca="1">Supporto!H415</f>
        <v>ElementoDatiAnagrafici</v>
      </c>
      <c r="D517" s="148" t="str">
        <f ca="1">Supporto!K415</f>
        <v>Modello</v>
      </c>
      <c r="E517" s="125"/>
      <c r="F517" s="125"/>
      <c r="G517" s="162"/>
      <c r="H517" s="110"/>
      <c r="I517" s="109"/>
      <c r="J517" s="109" t="s">
        <v>779</v>
      </c>
      <c r="K517" s="109"/>
      <c r="L517" s="109"/>
      <c r="M517" s="109" t="s">
        <v>779</v>
      </c>
      <c r="N517" s="109" t="s">
        <v>779</v>
      </c>
      <c r="O517" s="109" t="s">
        <v>779</v>
      </c>
      <c r="P517" s="109" t="s">
        <v>779</v>
      </c>
    </row>
    <row r="518" spans="1:16" hidden="1" x14ac:dyDescent="0.25">
      <c r="A518" s="511"/>
      <c r="B518" s="113" t="str">
        <f ca="1">Supporto!F416</f>
        <v>IfcFlowController</v>
      </c>
      <c r="C518" s="148" t="str">
        <f ca="1">Supporto!H416</f>
        <v>ElementoDatiAnagrafici</v>
      </c>
      <c r="D518" s="148" t="str">
        <f ca="1">Supporto!K416</f>
        <v>Produttore</v>
      </c>
      <c r="E518" s="125"/>
      <c r="F518" s="125"/>
      <c r="G518" s="162"/>
      <c r="H518" s="110"/>
      <c r="I518" s="109"/>
      <c r="J518" s="109" t="s">
        <v>779</v>
      </c>
      <c r="K518" s="109"/>
      <c r="L518" s="109"/>
      <c r="M518" s="109"/>
      <c r="N518" s="109" t="s">
        <v>779</v>
      </c>
      <c r="O518" s="109" t="s">
        <v>779</v>
      </c>
      <c r="P518" s="109" t="s">
        <v>779</v>
      </c>
    </row>
    <row r="519" spans="1:16" x14ac:dyDescent="0.25">
      <c r="A519" s="511"/>
      <c r="B519" s="113" t="str">
        <f ca="1">Supporto!F417</f>
        <v>IfcFlowController</v>
      </c>
      <c r="C519" s="148" t="str">
        <f ca="1">Supporto!H417</f>
        <v>ElementoCodifica</v>
      </c>
      <c r="D519" s="148" t="str">
        <f ca="1">Supporto!K417</f>
        <v>ClasseElementoTecnico</v>
      </c>
      <c r="E519" s="125"/>
      <c r="F519" s="125"/>
      <c r="G519" s="162"/>
      <c r="H519" s="110"/>
      <c r="I519" s="109"/>
      <c r="J519" s="109" t="s">
        <v>779</v>
      </c>
      <c r="K519" s="109"/>
      <c r="L519" s="109" t="s">
        <v>779</v>
      </c>
      <c r="M519" s="109" t="s">
        <v>779</v>
      </c>
      <c r="N519" s="109" t="s">
        <v>779</v>
      </c>
      <c r="O519" s="109" t="s">
        <v>779</v>
      </c>
      <c r="P519" s="109" t="s">
        <v>779</v>
      </c>
    </row>
    <row r="520" spans="1:16" x14ac:dyDescent="0.25">
      <c r="A520" s="511"/>
      <c r="B520" s="113" t="str">
        <f ca="1">Supporto!F418</f>
        <v>IfcFlowController</v>
      </c>
      <c r="C520" s="148" t="str">
        <f ca="1">Supporto!H418</f>
        <v>ElementoFase</v>
      </c>
      <c r="D520" s="148" t="str">
        <f ca="1">Supporto!K418</f>
        <v>Stato</v>
      </c>
      <c r="E520" s="125"/>
      <c r="F520" s="125"/>
      <c r="G520" s="162"/>
      <c r="H520" s="110"/>
      <c r="I520" s="109"/>
      <c r="J520" s="109" t="s">
        <v>779</v>
      </c>
      <c r="K520" s="109"/>
      <c r="L520" s="109" t="s">
        <v>779</v>
      </c>
      <c r="M520" s="109" t="s">
        <v>779</v>
      </c>
      <c r="N520" s="109" t="s">
        <v>779</v>
      </c>
      <c r="O520" s="109" t="s">
        <v>779</v>
      </c>
      <c r="P520" s="109" t="s">
        <v>779</v>
      </c>
    </row>
    <row r="521" spans="1:16" hidden="1" x14ac:dyDescent="0.25">
      <c r="A521" s="511"/>
      <c r="B521" s="113" t="str">
        <f ca="1">Supporto!F419</f>
        <v>IfcFlowController</v>
      </c>
      <c r="C521" s="148" t="str">
        <f ca="1">Supporto!H419</f>
        <v>ElementoDocumenti</v>
      </c>
      <c r="D521" s="148" t="str">
        <f ca="1">Supporto!K419</f>
        <v>MUM</v>
      </c>
      <c r="E521" s="125"/>
      <c r="F521" s="125"/>
      <c r="G521" s="162"/>
      <c r="H521" s="110"/>
      <c r="I521" s="109"/>
      <c r="J521" s="109"/>
      <c r="K521" s="109"/>
      <c r="L521" s="109"/>
      <c r="M521" s="109"/>
      <c r="N521" s="109"/>
      <c r="O521" s="109" t="s">
        <v>779</v>
      </c>
      <c r="P521" s="109" t="s">
        <v>779</v>
      </c>
    </row>
    <row r="522" spans="1:16" x14ac:dyDescent="0.25">
      <c r="A522" s="511"/>
      <c r="B522" s="113" t="str">
        <f ca="1">Supporto!F420</f>
        <v>IfcFlowController</v>
      </c>
      <c r="C522" s="148" t="str">
        <f ca="1">Supporto!H420</f>
        <v>ElementoDocumenti</v>
      </c>
      <c r="D522" s="148" t="str">
        <f ca="1">Supporto!K420</f>
        <v>SchedaTecnica</v>
      </c>
      <c r="E522" s="125"/>
      <c r="F522" s="125"/>
      <c r="G522" s="162"/>
      <c r="H522" s="110"/>
      <c r="I522" s="109" t="s">
        <v>779</v>
      </c>
      <c r="J522" s="109"/>
      <c r="K522" s="109"/>
      <c r="L522" s="109"/>
      <c r="M522" s="109" t="s">
        <v>779</v>
      </c>
      <c r="N522" s="109" t="s">
        <v>779</v>
      </c>
      <c r="O522" s="109" t="s">
        <v>779</v>
      </c>
      <c r="P522" s="109" t="s">
        <v>779</v>
      </c>
    </row>
    <row r="523" spans="1:16" hidden="1" x14ac:dyDescent="0.25">
      <c r="A523" s="511"/>
      <c r="B523" s="113" t="str">
        <f ca="1">Supporto!F421</f>
        <v>IfcFlowController</v>
      </c>
      <c r="C523" s="148" t="str">
        <f ca="1">Supporto!H421</f>
        <v>ElementoDocumenti</v>
      </c>
      <c r="D523" s="148" t="str">
        <f ca="1">Supporto!K421</f>
        <v>Website</v>
      </c>
      <c r="E523" s="125"/>
      <c r="F523" s="125"/>
      <c r="G523" s="162"/>
      <c r="H523" s="110"/>
      <c r="I523" s="109" t="s">
        <v>779</v>
      </c>
      <c r="J523" s="109"/>
      <c r="K523" s="109"/>
      <c r="L523" s="109"/>
      <c r="M523" s="109"/>
      <c r="N523" s="109" t="s">
        <v>779</v>
      </c>
      <c r="O523" s="109" t="s">
        <v>779</v>
      </c>
      <c r="P523" s="109" t="s">
        <v>779</v>
      </c>
    </row>
    <row r="524" spans="1:16" hidden="1" x14ac:dyDescent="0.25">
      <c r="A524" s="511"/>
      <c r="B524" s="113" t="str">
        <f ca="1">Supporto!F422</f>
        <v>IfcFlowController</v>
      </c>
      <c r="C524" s="148" t="str">
        <f ca="1">Supporto!H422</f>
        <v>ElementoDocumenti</v>
      </c>
      <c r="D524" s="148" t="str">
        <f ca="1">Supporto!K422</f>
        <v>DB</v>
      </c>
      <c r="E524" s="125"/>
      <c r="F524" s="125"/>
      <c r="G524" s="162"/>
      <c r="H524" s="110"/>
      <c r="I524" s="109"/>
      <c r="J524" s="109"/>
      <c r="K524" s="109"/>
      <c r="L524" s="109"/>
      <c r="M524" s="109"/>
      <c r="N524" s="109"/>
      <c r="O524" s="109" t="s">
        <v>779</v>
      </c>
      <c r="P524" s="109" t="s">
        <v>779</v>
      </c>
    </row>
    <row r="525" spans="1:16" hidden="1" x14ac:dyDescent="0.25">
      <c r="A525" s="511"/>
      <c r="B525" s="113" t="str">
        <f ca="1">Supporto!F423</f>
        <v>IfcFlowController</v>
      </c>
      <c r="C525" s="148" t="str">
        <f ca="1">Supporto!H423</f>
        <v>ElementoDocumenti</v>
      </c>
      <c r="D525" s="148" t="str">
        <f ca="1">Supporto!K423</f>
        <v>CertProd</v>
      </c>
      <c r="E525" s="125"/>
      <c r="F525" s="125"/>
      <c r="G525" s="162"/>
      <c r="H525" s="110"/>
      <c r="I525" s="109" t="s">
        <v>779</v>
      </c>
      <c r="J525" s="109"/>
      <c r="K525" s="109"/>
      <c r="L525" s="109"/>
      <c r="M525" s="109"/>
      <c r="N525" s="109" t="s">
        <v>779</v>
      </c>
      <c r="O525" s="109" t="s">
        <v>779</v>
      </c>
      <c r="P525" s="109" t="s">
        <v>779</v>
      </c>
    </row>
    <row r="526" spans="1:16" hidden="1" x14ac:dyDescent="0.25">
      <c r="A526" s="511"/>
      <c r="B526" s="113" t="str">
        <f ca="1">Supporto!F424</f>
        <v>IfcFlowController</v>
      </c>
      <c r="C526" s="148" t="str">
        <f ca="1">Supporto!H424</f>
        <v>ElementoDocumenti</v>
      </c>
      <c r="D526" s="148" t="str">
        <f ca="1">Supporto!K424</f>
        <v>SertSupl</v>
      </c>
      <c r="E526" s="125"/>
      <c r="F526" s="125"/>
      <c r="G526" s="162"/>
      <c r="H526" s="110"/>
      <c r="I526" s="109"/>
      <c r="J526" s="109"/>
      <c r="K526" s="109"/>
      <c r="L526" s="109"/>
      <c r="M526" s="109"/>
      <c r="N526" s="109"/>
      <c r="O526" s="109" t="s">
        <v>779</v>
      </c>
      <c r="P526" s="109" t="s">
        <v>779</v>
      </c>
    </row>
    <row r="527" spans="1:16" hidden="1" x14ac:dyDescent="0.25">
      <c r="A527" s="511"/>
      <c r="B527" s="113" t="str">
        <f ca="1">Supporto!F425</f>
        <v>IfcFlowController</v>
      </c>
      <c r="C527" s="148" t="str">
        <f ca="1">Supporto!H425</f>
        <v>ElementoDocumenti</v>
      </c>
      <c r="D527" s="148" t="str">
        <f ca="1">Supporto!K425</f>
        <v>CertOmo</v>
      </c>
      <c r="E527" s="125"/>
      <c r="F527" s="125"/>
      <c r="G527" s="162"/>
      <c r="H527" s="110"/>
      <c r="I527" s="109" t="s">
        <v>779</v>
      </c>
      <c r="J527" s="109"/>
      <c r="K527" s="109"/>
      <c r="L527" s="109"/>
      <c r="M527" s="109"/>
      <c r="N527" s="109" t="s">
        <v>779</v>
      </c>
      <c r="O527" s="109" t="s">
        <v>779</v>
      </c>
      <c r="P527" s="109" t="s">
        <v>779</v>
      </c>
    </row>
    <row r="528" spans="1:16" hidden="1" x14ac:dyDescent="0.25">
      <c r="A528" s="511"/>
      <c r="B528" s="113" t="str">
        <f ca="1">Supporto!F426</f>
        <v>IfcFlowController</v>
      </c>
      <c r="C528" s="148" t="str">
        <f ca="1">Supporto!H426</f>
        <v>ElementoDocumenti</v>
      </c>
      <c r="D528" s="148" t="str">
        <f ca="1">Supporto!K426</f>
        <v>SchedaMontaggio</v>
      </c>
      <c r="E528" s="125"/>
      <c r="F528" s="125"/>
      <c r="G528" s="162"/>
      <c r="H528" s="110"/>
      <c r="I528" s="109"/>
      <c r="J528" s="109"/>
      <c r="K528" s="109"/>
      <c r="L528" s="109"/>
      <c r="M528" s="109"/>
      <c r="N528" s="109"/>
      <c r="O528" s="109" t="s">
        <v>779</v>
      </c>
      <c r="P528" s="109" t="s">
        <v>779</v>
      </c>
    </row>
    <row r="529" spans="1:16" hidden="1" x14ac:dyDescent="0.25">
      <c r="A529" s="511"/>
      <c r="B529" s="113" t="str">
        <f ca="1">Supporto!F427</f>
        <v>IfcFlowController</v>
      </c>
      <c r="C529" s="148" t="str">
        <f ca="1">Supporto!H427</f>
        <v>ElementoDocumenti</v>
      </c>
      <c r="D529" s="148" t="str">
        <f ca="1">Supporto!K427</f>
        <v>Installazione</v>
      </c>
      <c r="E529" s="125"/>
      <c r="F529" s="125"/>
      <c r="G529" s="162"/>
      <c r="H529" s="110"/>
      <c r="I529" s="109"/>
      <c r="J529" s="109"/>
      <c r="K529" s="109"/>
      <c r="L529" s="109"/>
      <c r="M529" s="109"/>
      <c r="N529" s="109"/>
      <c r="O529" s="109" t="s">
        <v>779</v>
      </c>
      <c r="P529" s="109" t="s">
        <v>779</v>
      </c>
    </row>
    <row r="530" spans="1:16" hidden="1" x14ac:dyDescent="0.25">
      <c r="A530" s="511"/>
      <c r="B530" s="113" t="str">
        <f ca="1">Supporto!F428</f>
        <v>IfcFlowController</v>
      </c>
      <c r="C530" s="148" t="str">
        <f ca="1">Supporto!H428</f>
        <v>ElementoDocumenti</v>
      </c>
      <c r="D530" s="148" t="str">
        <f ca="1">Supporto!K428</f>
        <v>MatSupp</v>
      </c>
      <c r="E530" s="125"/>
      <c r="F530" s="125"/>
      <c r="G530" s="162"/>
      <c r="H530" s="110"/>
      <c r="I530" s="109"/>
      <c r="J530" s="109"/>
      <c r="K530" s="109"/>
      <c r="L530" s="109"/>
      <c r="M530" s="109"/>
      <c r="N530" s="109"/>
      <c r="O530" s="109" t="s">
        <v>779</v>
      </c>
      <c r="P530" s="109" t="s">
        <v>779</v>
      </c>
    </row>
    <row r="531" spans="1:16" hidden="1" x14ac:dyDescent="0.25">
      <c r="A531" s="511"/>
      <c r="B531" s="113" t="str">
        <f ca="1">Supporto!F429</f>
        <v>IfcFlowController</v>
      </c>
      <c r="C531" s="148" t="str">
        <f ca="1">Supporto!H429</f>
        <v>ElementoDocumenti</v>
      </c>
      <c r="D531" s="148" t="str">
        <f ca="1">Supporto!K429</f>
        <v>Collaudo</v>
      </c>
      <c r="E531" s="125"/>
      <c r="F531" s="125"/>
      <c r="G531" s="162"/>
      <c r="H531" s="110"/>
      <c r="I531" s="109" t="s">
        <v>779</v>
      </c>
      <c r="J531" s="109"/>
      <c r="K531" s="109"/>
      <c r="L531" s="109"/>
      <c r="M531" s="109"/>
      <c r="N531" s="109"/>
      <c r="O531" s="109" t="s">
        <v>779</v>
      </c>
      <c r="P531" s="109" t="s">
        <v>779</v>
      </c>
    </row>
    <row r="532" spans="1:16" hidden="1" x14ac:dyDescent="0.25">
      <c r="A532" s="511"/>
      <c r="B532" s="115" t="str">
        <f ca="1">Supporto!F430</f>
        <v>IfcFlowController</v>
      </c>
      <c r="C532" s="149" t="str">
        <f ca="1">Supporto!H430</f>
        <v>ElementoDocumenti</v>
      </c>
      <c r="D532" s="149" t="str">
        <f ca="1">Supporto!K430</f>
        <v>Conformità</v>
      </c>
      <c r="E532" s="124"/>
      <c r="F532" s="124"/>
      <c r="G532" s="163"/>
      <c r="H532" s="117"/>
      <c r="I532" s="116" t="s">
        <v>779</v>
      </c>
      <c r="J532" s="513"/>
      <c r="K532" s="116"/>
      <c r="L532" s="116"/>
      <c r="M532" s="116"/>
      <c r="N532" s="116"/>
      <c r="O532" s="116" t="s">
        <v>779</v>
      </c>
      <c r="P532" s="116" t="s">
        <v>779</v>
      </c>
    </row>
    <row r="533" spans="1:16" hidden="1" x14ac:dyDescent="0.25">
      <c r="A533" s="511"/>
      <c r="B533" s="113" t="str">
        <f ca="1">Supporto!F431</f>
        <v>IfcFlowFitting</v>
      </c>
      <c r="C533" s="148" t="str">
        <f ca="1">Supporto!H431</f>
        <v>ElementoDatiAnagrafici</v>
      </c>
      <c r="D533" s="148" t="str">
        <f ca="1">Supporto!K431</f>
        <v>Numero_di_serie</v>
      </c>
      <c r="E533" s="125"/>
      <c r="F533" s="125"/>
      <c r="G533" s="162"/>
      <c r="H533" s="110"/>
      <c r="I533" s="109"/>
      <c r="J533" s="109"/>
      <c r="K533" s="109"/>
      <c r="L533" s="109"/>
      <c r="M533" s="109"/>
      <c r="N533" s="109"/>
      <c r="O533" s="109" t="s">
        <v>779</v>
      </c>
      <c r="P533" s="109" t="s">
        <v>779</v>
      </c>
    </row>
    <row r="534" spans="1:16" hidden="1" x14ac:dyDescent="0.25">
      <c r="A534" s="511"/>
      <c r="B534" s="113" t="str">
        <f ca="1">Supporto!F432</f>
        <v>IfcFlowFitting</v>
      </c>
      <c r="C534" s="148" t="str">
        <f ca="1">Supporto!H432</f>
        <v>ElementoDatiAnagrafici</v>
      </c>
      <c r="D534" s="148" t="str">
        <f ca="1">Supporto!K432</f>
        <v>Fornitore</v>
      </c>
      <c r="E534" s="125"/>
      <c r="F534" s="125"/>
      <c r="G534" s="162"/>
      <c r="H534" s="110"/>
      <c r="I534" s="109"/>
      <c r="J534" s="109"/>
      <c r="K534" s="109"/>
      <c r="L534" s="109"/>
      <c r="M534" s="109"/>
      <c r="N534" s="109"/>
      <c r="O534" s="109" t="s">
        <v>779</v>
      </c>
      <c r="P534" s="109" t="s">
        <v>779</v>
      </c>
    </row>
    <row r="535" spans="1:16" hidden="1" x14ac:dyDescent="0.25">
      <c r="A535" s="511"/>
      <c r="B535" s="113" t="str">
        <f ca="1">Supporto!F433</f>
        <v>IfcFlowFitting</v>
      </c>
      <c r="C535" s="148" t="str">
        <f ca="1">Supporto!H433</f>
        <v>ElementoDatiAnagrafici</v>
      </c>
      <c r="D535" s="148" t="str">
        <f ca="1">Supporto!K433</f>
        <v>Installatore</v>
      </c>
      <c r="E535" s="125"/>
      <c r="F535" s="125"/>
      <c r="G535" s="162"/>
      <c r="H535" s="110"/>
      <c r="I535" s="109"/>
      <c r="J535" s="109"/>
      <c r="K535" s="109"/>
      <c r="L535" s="109"/>
      <c r="M535" s="109"/>
      <c r="N535" s="109"/>
      <c r="O535" s="109" t="s">
        <v>779</v>
      </c>
      <c r="P535" s="109" t="s">
        <v>779</v>
      </c>
    </row>
    <row r="536" spans="1:16" x14ac:dyDescent="0.25">
      <c r="A536" s="511"/>
      <c r="B536" s="113" t="str">
        <f ca="1">Supporto!F434</f>
        <v>IfcFlowFitting</v>
      </c>
      <c r="C536" s="148" t="str">
        <f ca="1">Supporto!H434</f>
        <v>ElementoDatiAnagrafici</v>
      </c>
      <c r="D536" s="148" t="str">
        <f ca="1">Supporto!K434</f>
        <v>Descrizione</v>
      </c>
      <c r="E536" s="125"/>
      <c r="F536" s="125"/>
      <c r="G536" s="162"/>
      <c r="H536" s="110"/>
      <c r="I536" s="109"/>
      <c r="J536" s="109" t="s">
        <v>779</v>
      </c>
      <c r="K536" s="109"/>
      <c r="L536" s="109" t="s">
        <v>779</v>
      </c>
      <c r="M536" s="109" t="s">
        <v>779</v>
      </c>
      <c r="N536" s="109" t="s">
        <v>779</v>
      </c>
      <c r="O536" s="109" t="s">
        <v>779</v>
      </c>
      <c r="P536" s="109" t="s">
        <v>779</v>
      </c>
    </row>
    <row r="537" spans="1:16" x14ac:dyDescent="0.25">
      <c r="A537" s="511"/>
      <c r="B537" s="113" t="str">
        <f ca="1">Supporto!F435</f>
        <v>IfcFlowFitting</v>
      </c>
      <c r="C537" s="148" t="str">
        <f ca="1">Supporto!H435</f>
        <v>ElementoDatiAnagrafici</v>
      </c>
      <c r="D537" s="148" t="str">
        <f ca="1">Supporto!K435</f>
        <v>Modello</v>
      </c>
      <c r="E537" s="125"/>
      <c r="F537" s="125"/>
      <c r="G537" s="162"/>
      <c r="H537" s="110"/>
      <c r="I537" s="109"/>
      <c r="J537" s="109" t="s">
        <v>779</v>
      </c>
      <c r="K537" s="109"/>
      <c r="L537" s="109"/>
      <c r="M537" s="109" t="s">
        <v>779</v>
      </c>
      <c r="N537" s="109" t="s">
        <v>779</v>
      </c>
      <c r="O537" s="109" t="s">
        <v>779</v>
      </c>
      <c r="P537" s="109" t="s">
        <v>779</v>
      </c>
    </row>
    <row r="538" spans="1:16" hidden="1" x14ac:dyDescent="0.25">
      <c r="A538" s="511"/>
      <c r="B538" s="113" t="str">
        <f ca="1">Supporto!F436</f>
        <v>IfcFlowFitting</v>
      </c>
      <c r="C538" s="148" t="str">
        <f ca="1">Supporto!H436</f>
        <v>ElementoDatiAnagrafici</v>
      </c>
      <c r="D538" s="148" t="str">
        <f ca="1">Supporto!K436</f>
        <v>Produttore</v>
      </c>
      <c r="E538" s="125"/>
      <c r="F538" s="125"/>
      <c r="G538" s="162"/>
      <c r="H538" s="110"/>
      <c r="I538" s="109"/>
      <c r="J538" s="109" t="s">
        <v>779</v>
      </c>
      <c r="K538" s="109"/>
      <c r="L538" s="109"/>
      <c r="M538" s="109"/>
      <c r="N538" s="109" t="s">
        <v>779</v>
      </c>
      <c r="O538" s="109" t="s">
        <v>779</v>
      </c>
      <c r="P538" s="109" t="s">
        <v>779</v>
      </c>
    </row>
    <row r="539" spans="1:16" x14ac:dyDescent="0.25">
      <c r="A539" s="511"/>
      <c r="B539" s="113" t="str">
        <f ca="1">Supporto!F437</f>
        <v>IfcFlowFitting</v>
      </c>
      <c r="C539" s="148" t="str">
        <f ca="1">Supporto!H437</f>
        <v>ElementoCodifica</v>
      </c>
      <c r="D539" s="148" t="str">
        <f ca="1">Supporto!K437</f>
        <v>ClasseElementoTecnico</v>
      </c>
      <c r="E539" s="125"/>
      <c r="F539" s="125"/>
      <c r="G539" s="162"/>
      <c r="H539" s="110"/>
      <c r="I539" s="109"/>
      <c r="J539" s="109" t="s">
        <v>779</v>
      </c>
      <c r="K539" s="109"/>
      <c r="L539" s="109" t="s">
        <v>779</v>
      </c>
      <c r="M539" s="109" t="s">
        <v>779</v>
      </c>
      <c r="N539" s="109" t="s">
        <v>779</v>
      </c>
      <c r="O539" s="109" t="s">
        <v>779</v>
      </c>
      <c r="P539" s="109" t="s">
        <v>779</v>
      </c>
    </row>
    <row r="540" spans="1:16" x14ac:dyDescent="0.25">
      <c r="A540" s="511"/>
      <c r="B540" s="113" t="str">
        <f ca="1">Supporto!F438</f>
        <v>IfcFlowFitting</v>
      </c>
      <c r="C540" s="148" t="str">
        <f ca="1">Supporto!H438</f>
        <v>ElementoFase</v>
      </c>
      <c r="D540" s="148" t="str">
        <f ca="1">Supporto!K438</f>
        <v>Stato</v>
      </c>
      <c r="E540" s="125"/>
      <c r="F540" s="125"/>
      <c r="G540" s="162"/>
      <c r="H540" s="110"/>
      <c r="I540" s="109"/>
      <c r="J540" s="109" t="s">
        <v>779</v>
      </c>
      <c r="K540" s="109"/>
      <c r="L540" s="109" t="s">
        <v>779</v>
      </c>
      <c r="M540" s="109" t="s">
        <v>779</v>
      </c>
      <c r="N540" s="109" t="s">
        <v>779</v>
      </c>
      <c r="O540" s="109" t="s">
        <v>779</v>
      </c>
      <c r="P540" s="109" t="s">
        <v>779</v>
      </c>
    </row>
    <row r="541" spans="1:16" hidden="1" x14ac:dyDescent="0.25">
      <c r="A541" s="511"/>
      <c r="B541" s="113" t="str">
        <f ca="1">Supporto!F439</f>
        <v>IfcFlowFitting</v>
      </c>
      <c r="C541" s="148" t="str">
        <f ca="1">Supporto!H439</f>
        <v>ElementoDocumenti</v>
      </c>
      <c r="D541" s="148" t="str">
        <f ca="1">Supporto!K439</f>
        <v>MUM</v>
      </c>
      <c r="E541" s="125"/>
      <c r="F541" s="125"/>
      <c r="G541" s="162"/>
      <c r="H541" s="110"/>
      <c r="I541" s="109"/>
      <c r="J541" s="109"/>
      <c r="K541" s="109"/>
      <c r="L541" s="109"/>
      <c r="M541" s="109"/>
      <c r="N541" s="109"/>
      <c r="O541" s="109" t="s">
        <v>779</v>
      </c>
      <c r="P541" s="109" t="s">
        <v>779</v>
      </c>
    </row>
    <row r="542" spans="1:16" x14ac:dyDescent="0.25">
      <c r="A542" s="511"/>
      <c r="B542" s="113" t="str">
        <f ca="1">Supporto!F440</f>
        <v>IfcFlowFitting</v>
      </c>
      <c r="C542" s="148" t="str">
        <f ca="1">Supporto!H440</f>
        <v>ElementoDocumenti</v>
      </c>
      <c r="D542" s="148" t="str">
        <f ca="1">Supporto!K440</f>
        <v>SchedaTecnica</v>
      </c>
      <c r="E542" s="125"/>
      <c r="F542" s="125"/>
      <c r="G542" s="162"/>
      <c r="H542" s="110"/>
      <c r="I542" s="109" t="s">
        <v>779</v>
      </c>
      <c r="J542" s="109"/>
      <c r="K542" s="109"/>
      <c r="L542" s="109"/>
      <c r="M542" s="109" t="s">
        <v>779</v>
      </c>
      <c r="N542" s="109" t="s">
        <v>779</v>
      </c>
      <c r="O542" s="109" t="s">
        <v>779</v>
      </c>
      <c r="P542" s="109" t="s">
        <v>779</v>
      </c>
    </row>
    <row r="543" spans="1:16" hidden="1" x14ac:dyDescent="0.25">
      <c r="A543" s="511"/>
      <c r="B543" s="113" t="str">
        <f ca="1">Supporto!F441</f>
        <v>IfcFlowFitting</v>
      </c>
      <c r="C543" s="148" t="str">
        <f ca="1">Supporto!H441</f>
        <v>ElementoDocumenti</v>
      </c>
      <c r="D543" s="148" t="str">
        <f ca="1">Supporto!K441</f>
        <v>Website</v>
      </c>
      <c r="E543" s="125"/>
      <c r="F543" s="125"/>
      <c r="G543" s="162"/>
      <c r="H543" s="110"/>
      <c r="I543" s="109" t="s">
        <v>779</v>
      </c>
      <c r="J543" s="109"/>
      <c r="K543" s="109"/>
      <c r="L543" s="109"/>
      <c r="M543" s="109"/>
      <c r="N543" s="109" t="s">
        <v>779</v>
      </c>
      <c r="O543" s="109" t="s">
        <v>779</v>
      </c>
      <c r="P543" s="109" t="s">
        <v>779</v>
      </c>
    </row>
    <row r="544" spans="1:16" hidden="1" x14ac:dyDescent="0.25">
      <c r="A544" s="511"/>
      <c r="B544" s="113" t="str">
        <f ca="1">Supporto!F442</f>
        <v>IfcFlowFitting</v>
      </c>
      <c r="C544" s="148" t="str">
        <f ca="1">Supporto!H442</f>
        <v>ElementoDocumenti</v>
      </c>
      <c r="D544" s="148" t="str">
        <f ca="1">Supporto!K442</f>
        <v>DB</v>
      </c>
      <c r="E544" s="125"/>
      <c r="F544" s="125"/>
      <c r="G544" s="162"/>
      <c r="H544" s="110"/>
      <c r="I544" s="109"/>
      <c r="J544" s="109"/>
      <c r="K544" s="109"/>
      <c r="L544" s="109"/>
      <c r="M544" s="109"/>
      <c r="N544" s="109"/>
      <c r="O544" s="109" t="s">
        <v>779</v>
      </c>
      <c r="P544" s="109" t="s">
        <v>779</v>
      </c>
    </row>
    <row r="545" spans="1:16" hidden="1" x14ac:dyDescent="0.25">
      <c r="A545" s="511"/>
      <c r="B545" s="113" t="str">
        <f ca="1">Supporto!F443</f>
        <v>IfcFlowFitting</v>
      </c>
      <c r="C545" s="148" t="str">
        <f ca="1">Supporto!H443</f>
        <v>ElementoDocumenti</v>
      </c>
      <c r="D545" s="148" t="str">
        <f ca="1">Supporto!K443</f>
        <v>CertProd</v>
      </c>
      <c r="E545" s="125"/>
      <c r="F545" s="125"/>
      <c r="G545" s="162"/>
      <c r="H545" s="110"/>
      <c r="I545" s="109"/>
      <c r="J545" s="109"/>
      <c r="K545" s="109"/>
      <c r="L545" s="109"/>
      <c r="M545" s="109"/>
      <c r="N545" s="109" t="s">
        <v>779</v>
      </c>
      <c r="O545" s="109" t="s">
        <v>779</v>
      </c>
      <c r="P545" s="109" t="s">
        <v>779</v>
      </c>
    </row>
    <row r="546" spans="1:16" hidden="1" x14ac:dyDescent="0.25">
      <c r="A546" s="511"/>
      <c r="B546" s="113" t="str">
        <f ca="1">Supporto!F444</f>
        <v>IfcFlowFitting</v>
      </c>
      <c r="C546" s="148" t="str">
        <f ca="1">Supporto!H444</f>
        <v>ElementoDocumenti</v>
      </c>
      <c r="D546" s="148" t="str">
        <f ca="1">Supporto!K444</f>
        <v>SertSupl</v>
      </c>
      <c r="E546" s="125"/>
      <c r="F546" s="125"/>
      <c r="G546" s="162"/>
      <c r="H546" s="110"/>
      <c r="I546" s="109"/>
      <c r="J546" s="109"/>
      <c r="K546" s="109"/>
      <c r="L546" s="109"/>
      <c r="M546" s="109"/>
      <c r="N546" s="109"/>
      <c r="O546" s="109" t="s">
        <v>779</v>
      </c>
      <c r="P546" s="109" t="s">
        <v>779</v>
      </c>
    </row>
    <row r="547" spans="1:16" hidden="1" x14ac:dyDescent="0.25">
      <c r="A547" s="511"/>
      <c r="B547" s="113" t="str">
        <f ca="1">Supporto!F445</f>
        <v>IfcFlowFitting</v>
      </c>
      <c r="C547" s="148" t="str">
        <f ca="1">Supporto!H445</f>
        <v>ElementoDocumenti</v>
      </c>
      <c r="D547" s="148" t="str">
        <f ca="1">Supporto!K445</f>
        <v>CertOmo</v>
      </c>
      <c r="E547" s="125"/>
      <c r="F547" s="125"/>
      <c r="G547" s="162"/>
      <c r="H547" s="110"/>
      <c r="I547" s="109" t="s">
        <v>779</v>
      </c>
      <c r="J547" s="109"/>
      <c r="K547" s="109"/>
      <c r="L547" s="109"/>
      <c r="M547" s="109"/>
      <c r="N547" s="109" t="s">
        <v>779</v>
      </c>
      <c r="O547" s="109" t="s">
        <v>779</v>
      </c>
      <c r="P547" s="109" t="s">
        <v>779</v>
      </c>
    </row>
    <row r="548" spans="1:16" hidden="1" x14ac:dyDescent="0.25">
      <c r="A548" s="511"/>
      <c r="B548" s="113" t="str">
        <f ca="1">Supporto!F446</f>
        <v>IfcFlowFitting</v>
      </c>
      <c r="C548" s="148" t="str">
        <f ca="1">Supporto!H446</f>
        <v>ElementoDocumenti</v>
      </c>
      <c r="D548" s="148" t="str">
        <f ca="1">Supporto!K446</f>
        <v>SchedaMontaggio</v>
      </c>
      <c r="E548" s="125"/>
      <c r="F548" s="125"/>
      <c r="G548" s="162"/>
      <c r="H548" s="110"/>
      <c r="I548" s="109"/>
      <c r="J548" s="109"/>
      <c r="K548" s="109"/>
      <c r="L548" s="109"/>
      <c r="M548" s="109"/>
      <c r="N548" s="109"/>
      <c r="O548" s="109" t="s">
        <v>779</v>
      </c>
      <c r="P548" s="109" t="s">
        <v>779</v>
      </c>
    </row>
    <row r="549" spans="1:16" hidden="1" x14ac:dyDescent="0.25">
      <c r="A549" s="511"/>
      <c r="B549" s="113" t="str">
        <f ca="1">Supporto!F447</f>
        <v>IfcFlowFitting</v>
      </c>
      <c r="C549" s="148" t="str">
        <f ca="1">Supporto!H447</f>
        <v>ElementoDocumenti</v>
      </c>
      <c r="D549" s="148" t="str">
        <f ca="1">Supporto!K447</f>
        <v>Installazione</v>
      </c>
      <c r="E549" s="125"/>
      <c r="F549" s="125"/>
      <c r="G549" s="162"/>
      <c r="H549" s="110"/>
      <c r="I549" s="109"/>
      <c r="J549" s="109"/>
      <c r="K549" s="109"/>
      <c r="L549" s="109"/>
      <c r="M549" s="109"/>
      <c r="N549" s="109"/>
      <c r="O549" s="109" t="s">
        <v>779</v>
      </c>
      <c r="P549" s="109" t="s">
        <v>779</v>
      </c>
    </row>
    <row r="550" spans="1:16" hidden="1" x14ac:dyDescent="0.25">
      <c r="A550" s="511"/>
      <c r="B550" s="113" t="str">
        <f ca="1">Supporto!F448</f>
        <v>IfcFlowFitting</v>
      </c>
      <c r="C550" s="148" t="str">
        <f ca="1">Supporto!H448</f>
        <v>ElementoDocumenti</v>
      </c>
      <c r="D550" s="148" t="str">
        <f ca="1">Supporto!K448</f>
        <v>MatSupp</v>
      </c>
      <c r="E550" s="125"/>
      <c r="F550" s="125"/>
      <c r="G550" s="162"/>
      <c r="H550" s="110"/>
      <c r="I550" s="109"/>
      <c r="J550" s="109"/>
      <c r="K550" s="109"/>
      <c r="L550" s="109"/>
      <c r="M550" s="109"/>
      <c r="N550" s="109"/>
      <c r="O550" s="109" t="s">
        <v>779</v>
      </c>
      <c r="P550" s="109" t="s">
        <v>779</v>
      </c>
    </row>
    <row r="551" spans="1:16" hidden="1" x14ac:dyDescent="0.25">
      <c r="A551" s="511"/>
      <c r="B551" s="115" t="str">
        <f ca="1">Supporto!F449</f>
        <v>IfcFlowFitting</v>
      </c>
      <c r="C551" s="149" t="str">
        <f ca="1">Supporto!H449</f>
        <v>ElementoDocumenti</v>
      </c>
      <c r="D551" s="149" t="str">
        <f ca="1">Supporto!K449</f>
        <v>Conformità</v>
      </c>
      <c r="E551" s="124"/>
      <c r="F551" s="124"/>
      <c r="G551" s="163"/>
      <c r="H551" s="117"/>
      <c r="I551" s="116" t="s">
        <v>779</v>
      </c>
      <c r="J551" s="513"/>
      <c r="K551" s="116"/>
      <c r="L551" s="116"/>
      <c r="M551" s="116"/>
      <c r="N551" s="116"/>
      <c r="O551" s="116" t="s">
        <v>779</v>
      </c>
      <c r="P551" s="116" t="s">
        <v>779</v>
      </c>
    </row>
    <row r="552" spans="1:16" hidden="1" x14ac:dyDescent="0.25">
      <c r="A552" s="511"/>
      <c r="B552" s="113" t="str">
        <f ca="1">Supporto!F450</f>
        <v>IfcFlowMovingDevice </v>
      </c>
      <c r="C552" s="148" t="str">
        <f ca="1">Supporto!H450</f>
        <v>ElementoDatiAnagrafici</v>
      </c>
      <c r="D552" s="148" t="str">
        <f ca="1">Supporto!K450</f>
        <v>Numero_di_serie</v>
      </c>
      <c r="E552" s="125"/>
      <c r="F552" s="125"/>
      <c r="G552" s="162"/>
      <c r="H552" s="110"/>
      <c r="I552" s="109"/>
      <c r="J552" s="109"/>
      <c r="K552" s="109"/>
      <c r="L552" s="109"/>
      <c r="M552" s="109"/>
      <c r="N552" s="109"/>
      <c r="O552" s="109" t="s">
        <v>779</v>
      </c>
      <c r="P552" s="109" t="s">
        <v>779</v>
      </c>
    </row>
    <row r="553" spans="1:16" hidden="1" x14ac:dyDescent="0.25">
      <c r="A553" s="511"/>
      <c r="B553" s="113" t="str">
        <f ca="1">Supporto!F451</f>
        <v>IfcFlowMovingDevice </v>
      </c>
      <c r="C553" s="148" t="str">
        <f ca="1">Supporto!H451</f>
        <v>ElementoDatiAnagrafici</v>
      </c>
      <c r="D553" s="148" t="str">
        <f ca="1">Supporto!K451</f>
        <v>Fornitore</v>
      </c>
      <c r="E553" s="125"/>
      <c r="F553" s="125"/>
      <c r="G553" s="162"/>
      <c r="H553" s="110"/>
      <c r="I553" s="109"/>
      <c r="J553" s="109"/>
      <c r="K553" s="109"/>
      <c r="L553" s="109"/>
      <c r="M553" s="109"/>
      <c r="N553" s="109"/>
      <c r="O553" s="109" t="s">
        <v>779</v>
      </c>
      <c r="P553" s="109" t="s">
        <v>779</v>
      </c>
    </row>
    <row r="554" spans="1:16" hidden="1" x14ac:dyDescent="0.25">
      <c r="A554" s="511"/>
      <c r="B554" s="113" t="str">
        <f ca="1">Supporto!F452</f>
        <v>IfcFlowMovingDevice </v>
      </c>
      <c r="C554" s="148" t="str">
        <f ca="1">Supporto!H452</f>
        <v>ElementoDatiAnagrafici</v>
      </c>
      <c r="D554" s="148" t="str">
        <f ca="1">Supporto!K452</f>
        <v>Installatore</v>
      </c>
      <c r="E554" s="125"/>
      <c r="F554" s="125"/>
      <c r="G554" s="162"/>
      <c r="H554" s="110"/>
      <c r="I554" s="109"/>
      <c r="J554" s="109"/>
      <c r="K554" s="109"/>
      <c r="L554" s="109"/>
      <c r="M554" s="109"/>
      <c r="N554" s="109"/>
      <c r="O554" s="109" t="s">
        <v>779</v>
      </c>
      <c r="P554" s="109" t="s">
        <v>779</v>
      </c>
    </row>
    <row r="555" spans="1:16" x14ac:dyDescent="0.25">
      <c r="A555" s="511"/>
      <c r="B555" s="113" t="str">
        <f ca="1">Supporto!F453</f>
        <v>IfcFlowMovingDevice </v>
      </c>
      <c r="C555" s="148" t="str">
        <f ca="1">Supporto!H453</f>
        <v>ElementoDatiAnagrafici</v>
      </c>
      <c r="D555" s="148" t="str">
        <f ca="1">Supporto!K453</f>
        <v>Descrizione</v>
      </c>
      <c r="E555" s="125"/>
      <c r="F555" s="125"/>
      <c r="G555" s="162"/>
      <c r="H555" s="110"/>
      <c r="I555" s="109"/>
      <c r="J555" s="109" t="s">
        <v>779</v>
      </c>
      <c r="K555" s="109"/>
      <c r="L555" s="109" t="s">
        <v>779</v>
      </c>
      <c r="M555" s="109" t="s">
        <v>779</v>
      </c>
      <c r="N555" s="109" t="s">
        <v>779</v>
      </c>
      <c r="O555" s="109" t="s">
        <v>779</v>
      </c>
      <c r="P555" s="109" t="s">
        <v>779</v>
      </c>
    </row>
    <row r="556" spans="1:16" x14ac:dyDescent="0.25">
      <c r="A556" s="511"/>
      <c r="B556" s="113" t="str">
        <f ca="1">Supporto!F454</f>
        <v>IfcFlowMovingDevice </v>
      </c>
      <c r="C556" s="148" t="str">
        <f ca="1">Supporto!H454</f>
        <v>ElementoDatiAnagrafici</v>
      </c>
      <c r="D556" s="148" t="str">
        <f ca="1">Supporto!K454</f>
        <v>Modello</v>
      </c>
      <c r="E556" s="125"/>
      <c r="F556" s="125"/>
      <c r="G556" s="162"/>
      <c r="H556" s="110"/>
      <c r="I556" s="109"/>
      <c r="J556" s="109" t="s">
        <v>779</v>
      </c>
      <c r="K556" s="109"/>
      <c r="L556" s="109"/>
      <c r="M556" s="109" t="s">
        <v>779</v>
      </c>
      <c r="N556" s="109" t="s">
        <v>779</v>
      </c>
      <c r="O556" s="109" t="s">
        <v>779</v>
      </c>
      <c r="P556" s="109" t="s">
        <v>779</v>
      </c>
    </row>
    <row r="557" spans="1:16" hidden="1" x14ac:dyDescent="0.25">
      <c r="A557" s="511"/>
      <c r="B557" s="113" t="str">
        <f ca="1">Supporto!F455</f>
        <v>IfcFlowMovingDevice </v>
      </c>
      <c r="C557" s="148" t="str">
        <f ca="1">Supporto!H455</f>
        <v>ElementoDatiAnagrafici</v>
      </c>
      <c r="D557" s="148" t="str">
        <f ca="1">Supporto!K455</f>
        <v>Produttore</v>
      </c>
      <c r="E557" s="125"/>
      <c r="F557" s="125"/>
      <c r="G557" s="162"/>
      <c r="H557" s="110"/>
      <c r="I557" s="109"/>
      <c r="J557" s="109" t="s">
        <v>779</v>
      </c>
      <c r="K557" s="109"/>
      <c r="L557" s="109"/>
      <c r="M557" s="109"/>
      <c r="N557" s="109" t="s">
        <v>779</v>
      </c>
      <c r="O557" s="109" t="s">
        <v>779</v>
      </c>
      <c r="P557" s="109" t="s">
        <v>779</v>
      </c>
    </row>
    <row r="558" spans="1:16" x14ac:dyDescent="0.25">
      <c r="A558" s="511"/>
      <c r="B558" s="113" t="str">
        <f ca="1">Supporto!F456</f>
        <v>IfcFlowMovingDevice </v>
      </c>
      <c r="C558" s="148" t="str">
        <f ca="1">Supporto!H456</f>
        <v>ElementoCodifica</v>
      </c>
      <c r="D558" s="148" t="str">
        <f ca="1">Supporto!K456</f>
        <v>ClasseElementoTecnico</v>
      </c>
      <c r="E558" s="125"/>
      <c r="F558" s="125"/>
      <c r="G558" s="162"/>
      <c r="H558" s="110"/>
      <c r="I558" s="109"/>
      <c r="J558" s="109" t="s">
        <v>779</v>
      </c>
      <c r="K558" s="109"/>
      <c r="L558" s="109" t="s">
        <v>779</v>
      </c>
      <c r="M558" s="109" t="s">
        <v>779</v>
      </c>
      <c r="N558" s="109" t="s">
        <v>779</v>
      </c>
      <c r="O558" s="109" t="s">
        <v>779</v>
      </c>
      <c r="P558" s="109" t="s">
        <v>779</v>
      </c>
    </row>
    <row r="559" spans="1:16" x14ac:dyDescent="0.25">
      <c r="A559" s="511"/>
      <c r="B559" s="113" t="str">
        <f ca="1">Supporto!F457</f>
        <v>IfcFlowMovingDevice </v>
      </c>
      <c r="C559" s="148" t="str">
        <f ca="1">Supporto!H457</f>
        <v>ElementoFase</v>
      </c>
      <c r="D559" s="148" t="str">
        <f ca="1">Supporto!K457</f>
        <v>Stato</v>
      </c>
      <c r="E559" s="125"/>
      <c r="F559" s="125"/>
      <c r="G559" s="162"/>
      <c r="H559" s="110"/>
      <c r="I559" s="109"/>
      <c r="J559" s="109" t="s">
        <v>779</v>
      </c>
      <c r="K559" s="109"/>
      <c r="L559" s="109" t="s">
        <v>779</v>
      </c>
      <c r="M559" s="109" t="s">
        <v>779</v>
      </c>
      <c r="N559" s="109" t="s">
        <v>779</v>
      </c>
      <c r="O559" s="109" t="s">
        <v>779</v>
      </c>
      <c r="P559" s="109" t="s">
        <v>779</v>
      </c>
    </row>
    <row r="560" spans="1:16" hidden="1" x14ac:dyDescent="0.25">
      <c r="A560" s="511"/>
      <c r="B560" s="113" t="str">
        <f ca="1">Supporto!F458</f>
        <v>IfcFlowMovingDevice </v>
      </c>
      <c r="C560" s="148" t="str">
        <f ca="1">Supporto!H458</f>
        <v>ElementoDocumenti</v>
      </c>
      <c r="D560" s="148" t="str">
        <f ca="1">Supporto!K458</f>
        <v>MUM</v>
      </c>
      <c r="E560" s="125"/>
      <c r="F560" s="125"/>
      <c r="G560" s="162"/>
      <c r="H560" s="110"/>
      <c r="I560" s="109"/>
      <c r="J560" s="109"/>
      <c r="K560" s="109"/>
      <c r="L560" s="109"/>
      <c r="M560" s="109"/>
      <c r="N560" s="109"/>
      <c r="O560" s="109" t="s">
        <v>779</v>
      </c>
      <c r="P560" s="109" t="s">
        <v>779</v>
      </c>
    </row>
    <row r="561" spans="1:16" x14ac:dyDescent="0.25">
      <c r="A561" s="511"/>
      <c r="B561" s="113" t="str">
        <f ca="1">Supporto!F459</f>
        <v>IfcFlowMovingDevice </v>
      </c>
      <c r="C561" s="148" t="str">
        <f ca="1">Supporto!H459</f>
        <v>ElementoDocumenti</v>
      </c>
      <c r="D561" s="148" t="str">
        <f ca="1">Supporto!K459</f>
        <v>SchedaTecnica</v>
      </c>
      <c r="E561" s="125"/>
      <c r="F561" s="125"/>
      <c r="G561" s="162"/>
      <c r="H561" s="110"/>
      <c r="I561" s="109" t="s">
        <v>779</v>
      </c>
      <c r="J561" s="109"/>
      <c r="K561" s="109"/>
      <c r="L561" s="109"/>
      <c r="M561" s="109" t="s">
        <v>779</v>
      </c>
      <c r="N561" s="109" t="s">
        <v>779</v>
      </c>
      <c r="O561" s="109" t="s">
        <v>779</v>
      </c>
      <c r="P561" s="109" t="s">
        <v>779</v>
      </c>
    </row>
    <row r="562" spans="1:16" hidden="1" x14ac:dyDescent="0.25">
      <c r="A562" s="511"/>
      <c r="B562" s="113" t="str">
        <f ca="1">Supporto!F460</f>
        <v>IfcFlowMovingDevice </v>
      </c>
      <c r="C562" s="148" t="str">
        <f ca="1">Supporto!H460</f>
        <v>ElementoDocumenti</v>
      </c>
      <c r="D562" s="148" t="str">
        <f ca="1">Supporto!K460</f>
        <v>Website</v>
      </c>
      <c r="E562" s="125"/>
      <c r="F562" s="125"/>
      <c r="G562" s="162"/>
      <c r="H562" s="110"/>
      <c r="I562" s="109" t="s">
        <v>779</v>
      </c>
      <c r="J562" s="109"/>
      <c r="K562" s="109"/>
      <c r="L562" s="109"/>
      <c r="M562" s="109"/>
      <c r="N562" s="109" t="s">
        <v>779</v>
      </c>
      <c r="O562" s="109" t="s">
        <v>779</v>
      </c>
      <c r="P562" s="109" t="s">
        <v>779</v>
      </c>
    </row>
    <row r="563" spans="1:16" hidden="1" x14ac:dyDescent="0.25">
      <c r="A563" s="511"/>
      <c r="B563" s="113" t="str">
        <f ca="1">Supporto!F461</f>
        <v>IfcFlowMovingDevice </v>
      </c>
      <c r="C563" s="148" t="str">
        <f ca="1">Supporto!H461</f>
        <v>ElementoDocumenti</v>
      </c>
      <c r="D563" s="148" t="str">
        <f ca="1">Supporto!K461</f>
        <v>DB</v>
      </c>
      <c r="E563" s="125"/>
      <c r="F563" s="125"/>
      <c r="G563" s="162"/>
      <c r="H563" s="110"/>
      <c r="I563" s="109"/>
      <c r="J563" s="109"/>
      <c r="K563" s="109"/>
      <c r="L563" s="109"/>
      <c r="M563" s="109"/>
      <c r="N563" s="109"/>
      <c r="O563" s="109" t="s">
        <v>779</v>
      </c>
      <c r="P563" s="109" t="s">
        <v>779</v>
      </c>
    </row>
    <row r="564" spans="1:16" hidden="1" x14ac:dyDescent="0.25">
      <c r="A564" s="511"/>
      <c r="B564" s="113" t="str">
        <f ca="1">Supporto!F462</f>
        <v>IfcFlowMovingDevice </v>
      </c>
      <c r="C564" s="148" t="str">
        <f ca="1">Supporto!H462</f>
        <v>ElementoDocumenti</v>
      </c>
      <c r="D564" s="148" t="str">
        <f ca="1">Supporto!K462</f>
        <v>CertProd</v>
      </c>
      <c r="E564" s="125"/>
      <c r="F564" s="125"/>
      <c r="G564" s="162"/>
      <c r="H564" s="110"/>
      <c r="I564" s="109" t="s">
        <v>779</v>
      </c>
      <c r="J564" s="109"/>
      <c r="K564" s="109"/>
      <c r="L564" s="109"/>
      <c r="M564" s="109"/>
      <c r="N564" s="109" t="s">
        <v>779</v>
      </c>
      <c r="O564" s="109" t="s">
        <v>779</v>
      </c>
      <c r="P564" s="109" t="s">
        <v>779</v>
      </c>
    </row>
    <row r="565" spans="1:16" hidden="1" x14ac:dyDescent="0.25">
      <c r="A565" s="511"/>
      <c r="B565" s="113" t="str">
        <f ca="1">Supporto!F463</f>
        <v>IfcFlowMovingDevice </v>
      </c>
      <c r="C565" s="148" t="str">
        <f ca="1">Supporto!H463</f>
        <v>ElementoDocumenti</v>
      </c>
      <c r="D565" s="148" t="str">
        <f ca="1">Supporto!K463</f>
        <v>SertSupl</v>
      </c>
      <c r="E565" s="125"/>
      <c r="F565" s="125"/>
      <c r="G565" s="162"/>
      <c r="H565" s="110"/>
      <c r="I565" s="109"/>
      <c r="J565" s="109"/>
      <c r="K565" s="109"/>
      <c r="L565" s="109"/>
      <c r="M565" s="109"/>
      <c r="N565" s="109"/>
      <c r="O565" s="109" t="s">
        <v>779</v>
      </c>
      <c r="P565" s="109" t="s">
        <v>779</v>
      </c>
    </row>
    <row r="566" spans="1:16" hidden="1" x14ac:dyDescent="0.25">
      <c r="A566" s="511"/>
      <c r="B566" s="113" t="str">
        <f ca="1">Supporto!F464</f>
        <v>IfcFlowMovingDevice </v>
      </c>
      <c r="C566" s="148" t="str">
        <f ca="1">Supporto!H464</f>
        <v>ElementoDocumenti</v>
      </c>
      <c r="D566" s="148" t="str">
        <f ca="1">Supporto!K464</f>
        <v>CertOmo</v>
      </c>
      <c r="E566" s="125"/>
      <c r="F566" s="125"/>
      <c r="G566" s="162"/>
      <c r="H566" s="110"/>
      <c r="I566" s="109" t="s">
        <v>779</v>
      </c>
      <c r="J566" s="109"/>
      <c r="K566" s="109"/>
      <c r="L566" s="109"/>
      <c r="M566" s="109"/>
      <c r="N566" s="109" t="s">
        <v>779</v>
      </c>
      <c r="O566" s="109" t="s">
        <v>779</v>
      </c>
      <c r="P566" s="109" t="s">
        <v>779</v>
      </c>
    </row>
    <row r="567" spans="1:16" hidden="1" x14ac:dyDescent="0.25">
      <c r="A567" s="511"/>
      <c r="B567" s="113" t="str">
        <f ca="1">Supporto!F465</f>
        <v>IfcFlowMovingDevice </v>
      </c>
      <c r="C567" s="148" t="str">
        <f ca="1">Supporto!H465</f>
        <v>ElementoDocumenti</v>
      </c>
      <c r="D567" s="148" t="str">
        <f ca="1">Supporto!K465</f>
        <v>SchedaMontaggio</v>
      </c>
      <c r="E567" s="125"/>
      <c r="F567" s="125"/>
      <c r="G567" s="162"/>
      <c r="H567" s="110"/>
      <c r="I567" s="109"/>
      <c r="J567" s="109"/>
      <c r="K567" s="109"/>
      <c r="L567" s="109"/>
      <c r="M567" s="109"/>
      <c r="N567" s="109"/>
      <c r="O567" s="109" t="s">
        <v>779</v>
      </c>
      <c r="P567" s="109" t="s">
        <v>779</v>
      </c>
    </row>
    <row r="568" spans="1:16" hidden="1" x14ac:dyDescent="0.25">
      <c r="A568" s="511"/>
      <c r="B568" s="113" t="str">
        <f ca="1">Supporto!F466</f>
        <v>IfcFlowMovingDevice </v>
      </c>
      <c r="C568" s="148" t="str">
        <f ca="1">Supporto!H466</f>
        <v>ElementoDocumenti</v>
      </c>
      <c r="D568" s="148" t="str">
        <f ca="1">Supporto!K466</f>
        <v>Installazione</v>
      </c>
      <c r="E568" s="125"/>
      <c r="F568" s="125"/>
      <c r="G568" s="162"/>
      <c r="H568" s="110"/>
      <c r="I568" s="109"/>
      <c r="J568" s="109"/>
      <c r="K568" s="109"/>
      <c r="L568" s="109"/>
      <c r="M568" s="109"/>
      <c r="N568" s="109"/>
      <c r="O568" s="109" t="s">
        <v>779</v>
      </c>
      <c r="P568" s="109" t="s">
        <v>779</v>
      </c>
    </row>
    <row r="569" spans="1:16" hidden="1" x14ac:dyDescent="0.25">
      <c r="A569" s="511"/>
      <c r="B569" s="113" t="str">
        <f ca="1">Supporto!F467</f>
        <v>IfcFlowMovingDevice </v>
      </c>
      <c r="C569" s="148" t="str">
        <f ca="1">Supporto!H467</f>
        <v>ElementoDocumenti</v>
      </c>
      <c r="D569" s="148" t="str">
        <f ca="1">Supporto!K467</f>
        <v>MatSupp</v>
      </c>
      <c r="E569" s="125"/>
      <c r="F569" s="125"/>
      <c r="G569" s="162"/>
      <c r="H569" s="110"/>
      <c r="I569" s="109"/>
      <c r="J569" s="109"/>
      <c r="K569" s="109"/>
      <c r="L569" s="109"/>
      <c r="M569" s="109"/>
      <c r="N569" s="109"/>
      <c r="O569" s="109" t="s">
        <v>779</v>
      </c>
      <c r="P569" s="109" t="s">
        <v>779</v>
      </c>
    </row>
    <row r="570" spans="1:16" hidden="1" x14ac:dyDescent="0.25">
      <c r="A570" s="511"/>
      <c r="B570" s="113" t="str">
        <f ca="1">Supporto!F468</f>
        <v>IfcFlowMovingDevice </v>
      </c>
      <c r="C570" s="148" t="str">
        <f ca="1">Supporto!H468</f>
        <v>ElementoDocumenti</v>
      </c>
      <c r="D570" s="148" t="str">
        <f ca="1">Supporto!K468</f>
        <v>Collaudo</v>
      </c>
      <c r="E570" s="125"/>
      <c r="F570" s="125"/>
      <c r="G570" s="162"/>
      <c r="H570" s="110"/>
      <c r="I570" s="109" t="s">
        <v>779</v>
      </c>
      <c r="J570" s="109"/>
      <c r="K570" s="109"/>
      <c r="L570" s="109"/>
      <c r="M570" s="109"/>
      <c r="N570" s="109"/>
      <c r="O570" s="109" t="s">
        <v>779</v>
      </c>
      <c r="P570" s="109" t="s">
        <v>779</v>
      </c>
    </row>
    <row r="571" spans="1:16" hidden="1" x14ac:dyDescent="0.25">
      <c r="A571" s="511"/>
      <c r="B571" s="115" t="str">
        <f ca="1">Supporto!F469</f>
        <v>IfcFlowMovingDevice </v>
      </c>
      <c r="C571" s="149" t="str">
        <f ca="1">Supporto!H469</f>
        <v>ElementoDocumenti</v>
      </c>
      <c r="D571" s="149" t="str">
        <f ca="1">Supporto!K469</f>
        <v>Conformità</v>
      </c>
      <c r="E571" s="124"/>
      <c r="F571" s="124"/>
      <c r="G571" s="163"/>
      <c r="H571" s="117"/>
      <c r="I571" s="116" t="s">
        <v>779</v>
      </c>
      <c r="J571" s="513"/>
      <c r="K571" s="116"/>
      <c r="L571" s="116"/>
      <c r="M571" s="116"/>
      <c r="N571" s="116"/>
      <c r="O571" s="116" t="s">
        <v>779</v>
      </c>
      <c r="P571" s="116" t="s">
        <v>779</v>
      </c>
    </row>
    <row r="572" spans="1:16" hidden="1" x14ac:dyDescent="0.25">
      <c r="A572" s="511"/>
      <c r="B572" s="113" t="str">
        <f ca="1">Supporto!F470</f>
        <v>IfcFlowSegment</v>
      </c>
      <c r="C572" s="148" t="str">
        <f ca="1">Supporto!H470</f>
        <v>ElementoDatiAnagrafici</v>
      </c>
      <c r="D572" s="148" t="str">
        <f ca="1">Supporto!K470</f>
        <v>Numero_di_serie</v>
      </c>
      <c r="E572" s="125"/>
      <c r="F572" s="125"/>
      <c r="G572" s="162"/>
      <c r="H572" s="110"/>
      <c r="I572" s="109"/>
      <c r="J572" s="109"/>
      <c r="K572" s="109"/>
      <c r="L572" s="109"/>
      <c r="M572" s="109"/>
      <c r="N572" s="109"/>
      <c r="O572" s="109" t="s">
        <v>779</v>
      </c>
      <c r="P572" s="109" t="s">
        <v>779</v>
      </c>
    </row>
    <row r="573" spans="1:16" hidden="1" x14ac:dyDescent="0.25">
      <c r="A573" s="511"/>
      <c r="B573" s="113" t="str">
        <f ca="1">Supporto!F471</f>
        <v>IfcFlowSegment</v>
      </c>
      <c r="C573" s="148" t="str">
        <f ca="1">Supporto!H471</f>
        <v>ElementoDatiAnagrafici</v>
      </c>
      <c r="D573" s="148" t="str">
        <f ca="1">Supporto!K471</f>
        <v>Fornitore</v>
      </c>
      <c r="E573" s="125"/>
      <c r="F573" s="125"/>
      <c r="G573" s="162"/>
      <c r="H573" s="110"/>
      <c r="I573" s="109"/>
      <c r="J573" s="109"/>
      <c r="K573" s="109"/>
      <c r="L573" s="109"/>
      <c r="M573" s="109"/>
      <c r="N573" s="109"/>
      <c r="O573" s="109" t="s">
        <v>779</v>
      </c>
      <c r="P573" s="109" t="s">
        <v>779</v>
      </c>
    </row>
    <row r="574" spans="1:16" hidden="1" x14ac:dyDescent="0.25">
      <c r="A574" s="511"/>
      <c r="B574" s="113" t="str">
        <f ca="1">Supporto!F472</f>
        <v>IfcFlowSegment</v>
      </c>
      <c r="C574" s="148" t="str">
        <f ca="1">Supporto!H472</f>
        <v>ElementoDatiAnagrafici</v>
      </c>
      <c r="D574" s="148" t="str">
        <f ca="1">Supporto!K472</f>
        <v>Installatore</v>
      </c>
      <c r="E574" s="125"/>
      <c r="F574" s="125"/>
      <c r="G574" s="162"/>
      <c r="H574" s="110"/>
      <c r="I574" s="109"/>
      <c r="J574" s="109"/>
      <c r="K574" s="109"/>
      <c r="L574" s="109"/>
      <c r="M574" s="109"/>
      <c r="N574" s="109"/>
      <c r="O574" s="109" t="s">
        <v>779</v>
      </c>
      <c r="P574" s="109" t="s">
        <v>779</v>
      </c>
    </row>
    <row r="575" spans="1:16" x14ac:dyDescent="0.25">
      <c r="A575" s="511"/>
      <c r="B575" s="113" t="str">
        <f ca="1">Supporto!F473</f>
        <v>IfcFlowSegment</v>
      </c>
      <c r="C575" s="148" t="str">
        <f ca="1">Supporto!H473</f>
        <v>ElementoDatiAnagrafici</v>
      </c>
      <c r="D575" s="148" t="str">
        <f ca="1">Supporto!K473</f>
        <v>Descrizione</v>
      </c>
      <c r="E575" s="125"/>
      <c r="F575" s="125"/>
      <c r="G575" s="162"/>
      <c r="H575" s="110"/>
      <c r="I575" s="109"/>
      <c r="J575" s="109" t="s">
        <v>779</v>
      </c>
      <c r="K575" s="109"/>
      <c r="L575" s="109" t="s">
        <v>779</v>
      </c>
      <c r="M575" s="109" t="s">
        <v>779</v>
      </c>
      <c r="N575" s="109" t="s">
        <v>779</v>
      </c>
      <c r="O575" s="109" t="s">
        <v>779</v>
      </c>
      <c r="P575" s="109" t="s">
        <v>779</v>
      </c>
    </row>
    <row r="576" spans="1:16" x14ac:dyDescent="0.25">
      <c r="A576" s="511"/>
      <c r="B576" s="113" t="str">
        <f ca="1">Supporto!F474</f>
        <v>IfcFlowSegment</v>
      </c>
      <c r="C576" s="148" t="str">
        <f ca="1">Supporto!H474</f>
        <v>ElementoDatiAnagrafici</v>
      </c>
      <c r="D576" s="148" t="str">
        <f ca="1">Supporto!K474</f>
        <v>Modello</v>
      </c>
      <c r="E576" s="125"/>
      <c r="F576" s="125"/>
      <c r="G576" s="162"/>
      <c r="H576" s="110"/>
      <c r="I576" s="109"/>
      <c r="J576" s="109" t="s">
        <v>779</v>
      </c>
      <c r="K576" s="109"/>
      <c r="L576" s="109"/>
      <c r="M576" s="109" t="s">
        <v>779</v>
      </c>
      <c r="N576" s="109" t="s">
        <v>779</v>
      </c>
      <c r="O576" s="109" t="s">
        <v>779</v>
      </c>
      <c r="P576" s="109" t="s">
        <v>779</v>
      </c>
    </row>
    <row r="577" spans="1:16" hidden="1" x14ac:dyDescent="0.25">
      <c r="A577" s="511"/>
      <c r="B577" s="113" t="str">
        <f ca="1">Supporto!F475</f>
        <v>IfcFlowSegment</v>
      </c>
      <c r="C577" s="148" t="str">
        <f ca="1">Supporto!H475</f>
        <v>ElementoDatiAnagrafici</v>
      </c>
      <c r="D577" s="148" t="str">
        <f ca="1">Supporto!K475</f>
        <v>Produttore</v>
      </c>
      <c r="E577" s="125"/>
      <c r="F577" s="125"/>
      <c r="G577" s="162"/>
      <c r="H577" s="110"/>
      <c r="I577" s="109"/>
      <c r="J577" s="109" t="s">
        <v>779</v>
      </c>
      <c r="K577" s="109"/>
      <c r="L577" s="109"/>
      <c r="M577" s="109"/>
      <c r="N577" s="109" t="s">
        <v>779</v>
      </c>
      <c r="O577" s="109" t="s">
        <v>779</v>
      </c>
      <c r="P577" s="109" t="s">
        <v>779</v>
      </c>
    </row>
    <row r="578" spans="1:16" x14ac:dyDescent="0.25">
      <c r="A578" s="511"/>
      <c r="B578" s="113" t="str">
        <f ca="1">Supporto!F476</f>
        <v>IfcFlowSegment</v>
      </c>
      <c r="C578" s="148" t="str">
        <f ca="1">Supporto!H476</f>
        <v>ElementoCodifica</v>
      </c>
      <c r="D578" s="148" t="str">
        <f ca="1">Supporto!K476</f>
        <v>ClasseElementoTecnico</v>
      </c>
      <c r="E578" s="125"/>
      <c r="F578" s="125"/>
      <c r="G578" s="162"/>
      <c r="H578" s="110"/>
      <c r="I578" s="109"/>
      <c r="J578" s="109" t="s">
        <v>779</v>
      </c>
      <c r="K578" s="109"/>
      <c r="L578" s="109" t="s">
        <v>779</v>
      </c>
      <c r="M578" s="109" t="s">
        <v>779</v>
      </c>
      <c r="N578" s="109" t="s">
        <v>779</v>
      </c>
      <c r="O578" s="109" t="s">
        <v>779</v>
      </c>
      <c r="P578" s="109" t="s">
        <v>779</v>
      </c>
    </row>
    <row r="579" spans="1:16" x14ac:dyDescent="0.25">
      <c r="A579" s="511"/>
      <c r="B579" s="113" t="str">
        <f ca="1">Supporto!F477</f>
        <v>IfcFlowSegment</v>
      </c>
      <c r="C579" s="148" t="str">
        <f ca="1">Supporto!H477</f>
        <v>ElementoFase</v>
      </c>
      <c r="D579" s="148" t="str">
        <f ca="1">Supporto!K477</f>
        <v>Stato</v>
      </c>
      <c r="E579" s="125"/>
      <c r="F579" s="125"/>
      <c r="G579" s="162"/>
      <c r="H579" s="110"/>
      <c r="I579" s="109"/>
      <c r="J579" s="109" t="s">
        <v>779</v>
      </c>
      <c r="K579" s="109"/>
      <c r="L579" s="109" t="s">
        <v>779</v>
      </c>
      <c r="M579" s="109" t="s">
        <v>779</v>
      </c>
      <c r="N579" s="109" t="s">
        <v>779</v>
      </c>
      <c r="O579" s="109" t="s">
        <v>779</v>
      </c>
      <c r="P579" s="109" t="s">
        <v>779</v>
      </c>
    </row>
    <row r="580" spans="1:16" hidden="1" x14ac:dyDescent="0.25">
      <c r="A580" s="511"/>
      <c r="B580" s="113" t="str">
        <f ca="1">Supporto!F478</f>
        <v>IfcFlowSegment</v>
      </c>
      <c r="C580" s="148" t="str">
        <f ca="1">Supporto!H478</f>
        <v>ElementoDocumenti</v>
      </c>
      <c r="D580" s="148" t="str">
        <f ca="1">Supporto!K478</f>
        <v>MUM</v>
      </c>
      <c r="E580" s="125"/>
      <c r="F580" s="125"/>
      <c r="G580" s="162"/>
      <c r="H580" s="110"/>
      <c r="I580" s="109"/>
      <c r="J580" s="109"/>
      <c r="K580" s="109"/>
      <c r="L580" s="109"/>
      <c r="M580" s="109"/>
      <c r="N580" s="109"/>
      <c r="O580" s="109" t="s">
        <v>779</v>
      </c>
      <c r="P580" s="109" t="s">
        <v>779</v>
      </c>
    </row>
    <row r="581" spans="1:16" x14ac:dyDescent="0.25">
      <c r="A581" s="511"/>
      <c r="B581" s="113" t="str">
        <f ca="1">Supporto!F479</f>
        <v>IfcFlowSegment</v>
      </c>
      <c r="C581" s="148" t="str">
        <f ca="1">Supporto!H479</f>
        <v>ElementoDocumenti</v>
      </c>
      <c r="D581" s="148" t="str">
        <f ca="1">Supporto!K479</f>
        <v>SchedaTecnica</v>
      </c>
      <c r="E581" s="125"/>
      <c r="F581" s="125"/>
      <c r="G581" s="162"/>
      <c r="H581" s="110"/>
      <c r="I581" s="109" t="s">
        <v>779</v>
      </c>
      <c r="J581" s="109"/>
      <c r="K581" s="109"/>
      <c r="L581" s="109"/>
      <c r="M581" s="109" t="s">
        <v>779</v>
      </c>
      <c r="N581" s="109" t="s">
        <v>779</v>
      </c>
      <c r="O581" s="109" t="s">
        <v>779</v>
      </c>
      <c r="P581" s="109" t="s">
        <v>779</v>
      </c>
    </row>
    <row r="582" spans="1:16" hidden="1" x14ac:dyDescent="0.25">
      <c r="A582" s="511"/>
      <c r="B582" s="113" t="str">
        <f ca="1">Supporto!F480</f>
        <v>IfcFlowSegment</v>
      </c>
      <c r="C582" s="148" t="str">
        <f ca="1">Supporto!H480</f>
        <v>ElementoDocumenti</v>
      </c>
      <c r="D582" s="148" t="str">
        <f ca="1">Supporto!K480</f>
        <v>Website</v>
      </c>
      <c r="E582" s="125"/>
      <c r="F582" s="125"/>
      <c r="G582" s="162"/>
      <c r="H582" s="110"/>
      <c r="I582" s="109" t="s">
        <v>779</v>
      </c>
      <c r="J582" s="109"/>
      <c r="K582" s="109"/>
      <c r="L582" s="109"/>
      <c r="M582" s="109"/>
      <c r="N582" s="109" t="s">
        <v>779</v>
      </c>
      <c r="O582" s="109" t="s">
        <v>779</v>
      </c>
      <c r="P582" s="109" t="s">
        <v>779</v>
      </c>
    </row>
    <row r="583" spans="1:16" hidden="1" x14ac:dyDescent="0.25">
      <c r="A583" s="511"/>
      <c r="B583" s="113" t="str">
        <f ca="1">Supporto!F481</f>
        <v>IfcFlowSegment</v>
      </c>
      <c r="C583" s="148" t="str">
        <f ca="1">Supporto!H481</f>
        <v>ElementoDocumenti</v>
      </c>
      <c r="D583" s="148" t="str">
        <f ca="1">Supporto!K481</f>
        <v>DB</v>
      </c>
      <c r="E583" s="125"/>
      <c r="F583" s="125"/>
      <c r="G583" s="162"/>
      <c r="H583" s="110"/>
      <c r="I583" s="109"/>
      <c r="J583" s="109"/>
      <c r="K583" s="109"/>
      <c r="L583" s="109"/>
      <c r="M583" s="109"/>
      <c r="N583" s="109"/>
      <c r="O583" s="109" t="s">
        <v>779</v>
      </c>
      <c r="P583" s="109" t="s">
        <v>779</v>
      </c>
    </row>
    <row r="584" spans="1:16" hidden="1" x14ac:dyDescent="0.25">
      <c r="A584" s="511"/>
      <c r="B584" s="113" t="str">
        <f ca="1">Supporto!F482</f>
        <v>IfcFlowSegment</v>
      </c>
      <c r="C584" s="148" t="str">
        <f ca="1">Supporto!H482</f>
        <v>ElementoDocumenti</v>
      </c>
      <c r="D584" s="148" t="str">
        <f ca="1">Supporto!K482</f>
        <v>CertProd</v>
      </c>
      <c r="E584" s="125"/>
      <c r="F584" s="125"/>
      <c r="G584" s="162"/>
      <c r="H584" s="110"/>
      <c r="I584" s="109" t="s">
        <v>779</v>
      </c>
      <c r="J584" s="109"/>
      <c r="K584" s="109"/>
      <c r="L584" s="109"/>
      <c r="M584" s="109"/>
      <c r="N584" s="109" t="s">
        <v>779</v>
      </c>
      <c r="O584" s="109" t="s">
        <v>779</v>
      </c>
      <c r="P584" s="109" t="s">
        <v>779</v>
      </c>
    </row>
    <row r="585" spans="1:16" hidden="1" x14ac:dyDescent="0.25">
      <c r="A585" s="511"/>
      <c r="B585" s="113" t="str">
        <f ca="1">Supporto!F483</f>
        <v>IfcFlowSegment</v>
      </c>
      <c r="C585" s="148" t="str">
        <f ca="1">Supporto!H483</f>
        <v>ElementoDocumenti</v>
      </c>
      <c r="D585" s="148" t="str">
        <f ca="1">Supporto!K483</f>
        <v>SertSupl</v>
      </c>
      <c r="E585" s="125"/>
      <c r="F585" s="125"/>
      <c r="G585" s="162"/>
      <c r="H585" s="110"/>
      <c r="I585" s="109"/>
      <c r="J585" s="109"/>
      <c r="K585" s="109"/>
      <c r="L585" s="109"/>
      <c r="M585" s="109"/>
      <c r="N585" s="109"/>
      <c r="O585" s="109" t="s">
        <v>779</v>
      </c>
      <c r="P585" s="109" t="s">
        <v>779</v>
      </c>
    </row>
    <row r="586" spans="1:16" hidden="1" x14ac:dyDescent="0.25">
      <c r="A586" s="511"/>
      <c r="B586" s="113" t="str">
        <f ca="1">Supporto!F484</f>
        <v>IfcFlowSegment</v>
      </c>
      <c r="C586" s="148" t="str">
        <f ca="1">Supporto!H484</f>
        <v>ElementoDocumenti</v>
      </c>
      <c r="D586" s="148" t="str">
        <f ca="1">Supporto!K484</f>
        <v>CertOmo</v>
      </c>
      <c r="E586" s="125"/>
      <c r="F586" s="125"/>
      <c r="G586" s="162"/>
      <c r="H586" s="110"/>
      <c r="I586" s="109" t="s">
        <v>779</v>
      </c>
      <c r="J586" s="109"/>
      <c r="K586" s="109"/>
      <c r="L586" s="109"/>
      <c r="M586" s="109"/>
      <c r="N586" s="109" t="s">
        <v>779</v>
      </c>
      <c r="O586" s="109" t="s">
        <v>779</v>
      </c>
      <c r="P586" s="109" t="s">
        <v>779</v>
      </c>
    </row>
    <row r="587" spans="1:16" hidden="1" x14ac:dyDescent="0.25">
      <c r="A587" s="511"/>
      <c r="B587" s="113" t="str">
        <f ca="1">Supporto!F485</f>
        <v>IfcFlowSegment</v>
      </c>
      <c r="C587" s="148" t="str">
        <f ca="1">Supporto!H485</f>
        <v>ElementoDocumenti</v>
      </c>
      <c r="D587" s="148" t="str">
        <f ca="1">Supporto!K485</f>
        <v>SchedaMontaggio</v>
      </c>
      <c r="E587" s="125"/>
      <c r="F587" s="125"/>
      <c r="G587" s="162"/>
      <c r="H587" s="110"/>
      <c r="I587" s="109"/>
      <c r="J587" s="109"/>
      <c r="K587" s="109"/>
      <c r="L587" s="109"/>
      <c r="M587" s="109"/>
      <c r="N587" s="109"/>
      <c r="O587" s="109" t="s">
        <v>779</v>
      </c>
      <c r="P587" s="109" t="s">
        <v>779</v>
      </c>
    </row>
    <row r="588" spans="1:16" hidden="1" x14ac:dyDescent="0.25">
      <c r="A588" s="511"/>
      <c r="B588" s="113" t="str">
        <f ca="1">Supporto!F486</f>
        <v>IfcFlowSegment</v>
      </c>
      <c r="C588" s="148" t="str">
        <f ca="1">Supporto!H486</f>
        <v>ElementoDocumenti</v>
      </c>
      <c r="D588" s="148" t="str">
        <f ca="1">Supporto!K486</f>
        <v>Installazione</v>
      </c>
      <c r="E588" s="125"/>
      <c r="F588" s="125"/>
      <c r="G588" s="162"/>
      <c r="H588" s="110"/>
      <c r="I588" s="109"/>
      <c r="J588" s="109"/>
      <c r="K588" s="109"/>
      <c r="L588" s="109"/>
      <c r="M588" s="109"/>
      <c r="N588" s="109"/>
      <c r="O588" s="109" t="s">
        <v>779</v>
      </c>
      <c r="P588" s="109" t="s">
        <v>779</v>
      </c>
    </row>
    <row r="589" spans="1:16" hidden="1" x14ac:dyDescent="0.25">
      <c r="A589" s="511"/>
      <c r="B589" s="113" t="str">
        <f ca="1">Supporto!F487</f>
        <v>IfcFlowSegment</v>
      </c>
      <c r="C589" s="148" t="str">
        <f ca="1">Supporto!H487</f>
        <v>ElementoDocumenti</v>
      </c>
      <c r="D589" s="148" t="str">
        <f ca="1">Supporto!K487</f>
        <v>MatSupp</v>
      </c>
      <c r="E589" s="125"/>
      <c r="F589" s="125"/>
      <c r="G589" s="162"/>
      <c r="H589" s="110"/>
      <c r="I589" s="109"/>
      <c r="J589" s="109"/>
      <c r="K589" s="109"/>
      <c r="L589" s="109"/>
      <c r="M589" s="109"/>
      <c r="N589" s="109"/>
      <c r="O589" s="109" t="s">
        <v>779</v>
      </c>
      <c r="P589" s="109" t="s">
        <v>779</v>
      </c>
    </row>
    <row r="590" spans="1:16" hidden="1" x14ac:dyDescent="0.25">
      <c r="A590" s="511"/>
      <c r="B590" s="115" t="str">
        <f ca="1">Supporto!F488</f>
        <v>IfcFlowSegment</v>
      </c>
      <c r="C590" s="149" t="str">
        <f ca="1">Supporto!H488</f>
        <v>ElementoDocumenti</v>
      </c>
      <c r="D590" s="149" t="str">
        <f ca="1">Supporto!K488</f>
        <v>Conformità</v>
      </c>
      <c r="E590" s="124"/>
      <c r="F590" s="124"/>
      <c r="G590" s="163"/>
      <c r="H590" s="117"/>
      <c r="I590" s="116" t="s">
        <v>779</v>
      </c>
      <c r="J590" s="513"/>
      <c r="K590" s="116"/>
      <c r="L590" s="116"/>
      <c r="M590" s="116"/>
      <c r="N590" s="116"/>
      <c r="O590" s="116" t="s">
        <v>779</v>
      </c>
      <c r="P590" s="116" t="s">
        <v>779</v>
      </c>
    </row>
    <row r="591" spans="1:16" hidden="1" x14ac:dyDescent="0.25">
      <c r="A591" s="511"/>
      <c r="B591" s="113" t="str">
        <f ca="1">Supporto!F489</f>
        <v>IfcFlowStorageDevice</v>
      </c>
      <c r="C591" s="148" t="str">
        <f ca="1">Supporto!H489</f>
        <v>ElementoDatiAnagrafici</v>
      </c>
      <c r="D591" s="148" t="str">
        <f ca="1">Supporto!K489</f>
        <v>Numero_di_serie</v>
      </c>
      <c r="E591" s="125"/>
      <c r="F591" s="125"/>
      <c r="G591" s="162"/>
      <c r="H591" s="110"/>
      <c r="I591" s="109"/>
      <c r="J591" s="109"/>
      <c r="K591" s="109"/>
      <c r="L591" s="109"/>
      <c r="M591" s="109"/>
      <c r="N591" s="109"/>
      <c r="O591" s="109" t="s">
        <v>779</v>
      </c>
      <c r="P591" s="109" t="s">
        <v>779</v>
      </c>
    </row>
    <row r="592" spans="1:16" hidden="1" x14ac:dyDescent="0.25">
      <c r="A592" s="511"/>
      <c r="B592" s="113" t="str">
        <f ca="1">Supporto!F490</f>
        <v>IfcFlowStorageDevice</v>
      </c>
      <c r="C592" s="148" t="str">
        <f ca="1">Supporto!H490</f>
        <v>ElementoDatiAnagrafici</v>
      </c>
      <c r="D592" s="148" t="str">
        <f ca="1">Supporto!K490</f>
        <v>Fornitore</v>
      </c>
      <c r="E592" s="125"/>
      <c r="F592" s="125"/>
      <c r="G592" s="162"/>
      <c r="H592" s="110"/>
      <c r="I592" s="109"/>
      <c r="J592" s="109"/>
      <c r="K592" s="109"/>
      <c r="L592" s="109"/>
      <c r="M592" s="109"/>
      <c r="N592" s="109"/>
      <c r="O592" s="109" t="s">
        <v>779</v>
      </c>
      <c r="P592" s="109" t="s">
        <v>779</v>
      </c>
    </row>
    <row r="593" spans="1:16" hidden="1" x14ac:dyDescent="0.25">
      <c r="A593" s="511"/>
      <c r="B593" s="113" t="str">
        <f ca="1">Supporto!F491</f>
        <v>IfcFlowStorageDevice</v>
      </c>
      <c r="C593" s="148" t="str">
        <f ca="1">Supporto!H491</f>
        <v>ElementoDatiAnagrafici</v>
      </c>
      <c r="D593" s="148" t="str">
        <f ca="1">Supporto!K491</f>
        <v>Installatore</v>
      </c>
      <c r="E593" s="125"/>
      <c r="F593" s="125"/>
      <c r="G593" s="162"/>
      <c r="H593" s="110"/>
      <c r="I593" s="109"/>
      <c r="J593" s="109"/>
      <c r="K593" s="109"/>
      <c r="L593" s="109"/>
      <c r="M593" s="109"/>
      <c r="N593" s="109"/>
      <c r="O593" s="109" t="s">
        <v>779</v>
      </c>
      <c r="P593" s="109" t="s">
        <v>779</v>
      </c>
    </row>
    <row r="594" spans="1:16" x14ac:dyDescent="0.25">
      <c r="A594" s="511"/>
      <c r="B594" s="113" t="str">
        <f ca="1">Supporto!F492</f>
        <v>IfcFlowStorageDevice</v>
      </c>
      <c r="C594" s="148" t="str">
        <f ca="1">Supporto!H492</f>
        <v>ElementoDatiAnagrafici</v>
      </c>
      <c r="D594" s="148" t="str">
        <f ca="1">Supporto!K492</f>
        <v>Descrizione</v>
      </c>
      <c r="E594" s="125"/>
      <c r="F594" s="125"/>
      <c r="G594" s="162"/>
      <c r="H594" s="110"/>
      <c r="I594" s="109"/>
      <c r="J594" s="109" t="s">
        <v>779</v>
      </c>
      <c r="K594" s="109"/>
      <c r="L594" s="109" t="s">
        <v>779</v>
      </c>
      <c r="M594" s="109" t="s">
        <v>779</v>
      </c>
      <c r="N594" s="109" t="s">
        <v>779</v>
      </c>
      <c r="O594" s="109" t="s">
        <v>779</v>
      </c>
      <c r="P594" s="109" t="s">
        <v>779</v>
      </c>
    </row>
    <row r="595" spans="1:16" x14ac:dyDescent="0.25">
      <c r="A595" s="511"/>
      <c r="B595" s="113" t="str">
        <f ca="1">Supporto!F493</f>
        <v>IfcFlowStorageDevice</v>
      </c>
      <c r="C595" s="148" t="str">
        <f ca="1">Supporto!H493</f>
        <v>ElementoDatiAnagrafici</v>
      </c>
      <c r="D595" s="148" t="str">
        <f ca="1">Supporto!K493</f>
        <v>Modello</v>
      </c>
      <c r="E595" s="125"/>
      <c r="F595" s="125"/>
      <c r="G595" s="162"/>
      <c r="H595" s="110"/>
      <c r="I595" s="109"/>
      <c r="J595" s="109" t="s">
        <v>779</v>
      </c>
      <c r="K595" s="109"/>
      <c r="L595" s="109"/>
      <c r="M595" s="109" t="s">
        <v>779</v>
      </c>
      <c r="N595" s="109" t="s">
        <v>779</v>
      </c>
      <c r="O595" s="109" t="s">
        <v>779</v>
      </c>
      <c r="P595" s="109" t="s">
        <v>779</v>
      </c>
    </row>
    <row r="596" spans="1:16" hidden="1" x14ac:dyDescent="0.25">
      <c r="A596" s="511"/>
      <c r="B596" s="113" t="str">
        <f ca="1">Supporto!F494</f>
        <v>IfcFlowStorageDevice</v>
      </c>
      <c r="C596" s="148" t="str">
        <f ca="1">Supporto!H494</f>
        <v>ElementoDatiAnagrafici</v>
      </c>
      <c r="D596" s="148" t="str">
        <f ca="1">Supporto!K494</f>
        <v>Produttore</v>
      </c>
      <c r="E596" s="125"/>
      <c r="F596" s="125"/>
      <c r="G596" s="162"/>
      <c r="H596" s="110"/>
      <c r="I596" s="109"/>
      <c r="J596" s="109" t="s">
        <v>779</v>
      </c>
      <c r="K596" s="109"/>
      <c r="L596" s="109"/>
      <c r="M596" s="109"/>
      <c r="N596" s="109" t="s">
        <v>779</v>
      </c>
      <c r="O596" s="109" t="s">
        <v>779</v>
      </c>
      <c r="P596" s="109" t="s">
        <v>779</v>
      </c>
    </row>
    <row r="597" spans="1:16" x14ac:dyDescent="0.25">
      <c r="A597" s="511"/>
      <c r="B597" s="113" t="str">
        <f ca="1">Supporto!F495</f>
        <v>IfcFlowStorageDevice</v>
      </c>
      <c r="C597" s="148" t="str">
        <f ca="1">Supporto!H495</f>
        <v>ElementoCodifica</v>
      </c>
      <c r="D597" s="148" t="str">
        <f ca="1">Supporto!K495</f>
        <v>ClasseElementoTecnico</v>
      </c>
      <c r="E597" s="125"/>
      <c r="F597" s="125"/>
      <c r="G597" s="162"/>
      <c r="H597" s="110"/>
      <c r="I597" s="109"/>
      <c r="J597" s="109" t="s">
        <v>779</v>
      </c>
      <c r="K597" s="109"/>
      <c r="L597" s="109" t="s">
        <v>779</v>
      </c>
      <c r="M597" s="109" t="s">
        <v>779</v>
      </c>
      <c r="N597" s="109" t="s">
        <v>779</v>
      </c>
      <c r="O597" s="109" t="s">
        <v>779</v>
      </c>
      <c r="P597" s="109" t="s">
        <v>779</v>
      </c>
    </row>
    <row r="598" spans="1:16" x14ac:dyDescent="0.25">
      <c r="A598" s="511"/>
      <c r="B598" s="113" t="str">
        <f ca="1">Supporto!F496</f>
        <v>IfcFlowStorageDevice</v>
      </c>
      <c r="C598" s="148" t="str">
        <f ca="1">Supporto!H496</f>
        <v>ElementoFase</v>
      </c>
      <c r="D598" s="148" t="str">
        <f ca="1">Supporto!K496</f>
        <v>Stato</v>
      </c>
      <c r="E598" s="125"/>
      <c r="F598" s="125"/>
      <c r="G598" s="162"/>
      <c r="H598" s="110"/>
      <c r="I598" s="109"/>
      <c r="J598" s="109" t="s">
        <v>779</v>
      </c>
      <c r="K598" s="109"/>
      <c r="L598" s="109" t="s">
        <v>779</v>
      </c>
      <c r="M598" s="109" t="s">
        <v>779</v>
      </c>
      <c r="N598" s="109" t="s">
        <v>779</v>
      </c>
      <c r="O598" s="109" t="s">
        <v>779</v>
      </c>
      <c r="P598" s="109" t="s">
        <v>779</v>
      </c>
    </row>
    <row r="599" spans="1:16" hidden="1" x14ac:dyDescent="0.25">
      <c r="A599" s="511"/>
      <c r="B599" s="113" t="str">
        <f ca="1">Supporto!F497</f>
        <v>IfcFlowStorageDevice</v>
      </c>
      <c r="C599" s="148" t="str">
        <f ca="1">Supporto!H497</f>
        <v>ElementoDocumenti</v>
      </c>
      <c r="D599" s="148" t="str">
        <f ca="1">Supporto!K497</f>
        <v>MUM</v>
      </c>
      <c r="E599" s="125"/>
      <c r="F599" s="125"/>
      <c r="G599" s="162"/>
      <c r="H599" s="110"/>
      <c r="I599" s="109"/>
      <c r="J599" s="109"/>
      <c r="K599" s="109"/>
      <c r="L599" s="109"/>
      <c r="M599" s="109"/>
      <c r="N599" s="109"/>
      <c r="O599" s="109" t="s">
        <v>779</v>
      </c>
      <c r="P599" s="109" t="s">
        <v>779</v>
      </c>
    </row>
    <row r="600" spans="1:16" x14ac:dyDescent="0.25">
      <c r="A600" s="511"/>
      <c r="B600" s="113" t="str">
        <f ca="1">Supporto!F498</f>
        <v>IfcFlowStorageDevice</v>
      </c>
      <c r="C600" s="148" t="str">
        <f ca="1">Supporto!H498</f>
        <v>ElementoDocumenti</v>
      </c>
      <c r="D600" s="148" t="str">
        <f ca="1">Supporto!K498</f>
        <v>SchedaTecnica</v>
      </c>
      <c r="E600" s="125"/>
      <c r="F600" s="125"/>
      <c r="G600" s="162"/>
      <c r="H600" s="110"/>
      <c r="I600" s="109" t="s">
        <v>779</v>
      </c>
      <c r="J600" s="109"/>
      <c r="K600" s="109"/>
      <c r="L600" s="109"/>
      <c r="M600" s="109" t="s">
        <v>779</v>
      </c>
      <c r="N600" s="109" t="s">
        <v>779</v>
      </c>
      <c r="O600" s="109" t="s">
        <v>779</v>
      </c>
      <c r="P600" s="109" t="s">
        <v>779</v>
      </c>
    </row>
    <row r="601" spans="1:16" hidden="1" x14ac:dyDescent="0.25">
      <c r="A601" s="511"/>
      <c r="B601" s="113" t="str">
        <f ca="1">Supporto!F499</f>
        <v>IfcFlowStorageDevice</v>
      </c>
      <c r="C601" s="148" t="str">
        <f ca="1">Supporto!H499</f>
        <v>ElementoDocumenti</v>
      </c>
      <c r="D601" s="148" t="str">
        <f ca="1">Supporto!K499</f>
        <v>Website</v>
      </c>
      <c r="E601" s="125"/>
      <c r="F601" s="125"/>
      <c r="G601" s="162"/>
      <c r="H601" s="110"/>
      <c r="I601" s="109" t="s">
        <v>779</v>
      </c>
      <c r="J601" s="109"/>
      <c r="K601" s="109"/>
      <c r="L601" s="109"/>
      <c r="M601" s="109"/>
      <c r="N601" s="109" t="s">
        <v>779</v>
      </c>
      <c r="O601" s="109" t="s">
        <v>779</v>
      </c>
      <c r="P601" s="109" t="s">
        <v>779</v>
      </c>
    </row>
    <row r="602" spans="1:16" hidden="1" x14ac:dyDescent="0.25">
      <c r="A602" s="511"/>
      <c r="B602" s="113" t="str">
        <f ca="1">Supporto!F500</f>
        <v>IfcFlowStorageDevice</v>
      </c>
      <c r="C602" s="148" t="str">
        <f ca="1">Supporto!H500</f>
        <v>ElementoDocumenti</v>
      </c>
      <c r="D602" s="148" t="str">
        <f ca="1">Supporto!K500</f>
        <v>DB</v>
      </c>
      <c r="E602" s="125"/>
      <c r="F602" s="125"/>
      <c r="G602" s="162"/>
      <c r="H602" s="110"/>
      <c r="I602" s="109"/>
      <c r="J602" s="109"/>
      <c r="K602" s="109"/>
      <c r="L602" s="109"/>
      <c r="M602" s="109"/>
      <c r="N602" s="109"/>
      <c r="O602" s="109" t="s">
        <v>779</v>
      </c>
      <c r="P602" s="109" t="s">
        <v>779</v>
      </c>
    </row>
    <row r="603" spans="1:16" hidden="1" x14ac:dyDescent="0.25">
      <c r="A603" s="511"/>
      <c r="B603" s="113" t="str">
        <f ca="1">Supporto!F501</f>
        <v>IfcFlowStorageDevice</v>
      </c>
      <c r="C603" s="148" t="str">
        <f ca="1">Supporto!H501</f>
        <v>ElementoDocumenti</v>
      </c>
      <c r="D603" s="148" t="str">
        <f ca="1">Supporto!K501</f>
        <v>CertProd</v>
      </c>
      <c r="E603" s="125"/>
      <c r="F603" s="125"/>
      <c r="G603" s="162"/>
      <c r="H603" s="110"/>
      <c r="I603" s="109" t="s">
        <v>779</v>
      </c>
      <c r="J603" s="109"/>
      <c r="K603" s="109"/>
      <c r="L603" s="109"/>
      <c r="M603" s="109"/>
      <c r="N603" s="109" t="s">
        <v>779</v>
      </c>
      <c r="O603" s="109" t="s">
        <v>779</v>
      </c>
      <c r="P603" s="109" t="s">
        <v>779</v>
      </c>
    </row>
    <row r="604" spans="1:16" hidden="1" x14ac:dyDescent="0.25">
      <c r="A604" s="511"/>
      <c r="B604" s="113" t="str">
        <f ca="1">Supporto!F502</f>
        <v>IfcFlowStorageDevice</v>
      </c>
      <c r="C604" s="148" t="str">
        <f ca="1">Supporto!H502</f>
        <v>ElementoDocumenti</v>
      </c>
      <c r="D604" s="148" t="str">
        <f ca="1">Supporto!K502</f>
        <v>SertSupl</v>
      </c>
      <c r="E604" s="125"/>
      <c r="F604" s="125"/>
      <c r="G604" s="162"/>
      <c r="H604" s="110"/>
      <c r="I604" s="109"/>
      <c r="J604" s="109"/>
      <c r="K604" s="109"/>
      <c r="L604" s="109"/>
      <c r="M604" s="109"/>
      <c r="N604" s="109"/>
      <c r="O604" s="109" t="s">
        <v>779</v>
      </c>
      <c r="P604" s="109" t="s">
        <v>779</v>
      </c>
    </row>
    <row r="605" spans="1:16" hidden="1" x14ac:dyDescent="0.25">
      <c r="A605" s="511"/>
      <c r="B605" s="113" t="str">
        <f ca="1">Supporto!F503</f>
        <v>IfcFlowStorageDevice</v>
      </c>
      <c r="C605" s="148" t="str">
        <f ca="1">Supporto!H503</f>
        <v>ElementoDocumenti</v>
      </c>
      <c r="D605" s="148" t="str">
        <f ca="1">Supporto!K503</f>
        <v>CertOmo</v>
      </c>
      <c r="E605" s="125"/>
      <c r="F605" s="125"/>
      <c r="G605" s="162"/>
      <c r="H605" s="110"/>
      <c r="I605" s="109" t="s">
        <v>779</v>
      </c>
      <c r="J605" s="109"/>
      <c r="K605" s="109"/>
      <c r="L605" s="109"/>
      <c r="M605" s="109"/>
      <c r="N605" s="109" t="s">
        <v>779</v>
      </c>
      <c r="O605" s="109" t="s">
        <v>779</v>
      </c>
      <c r="P605" s="109" t="s">
        <v>779</v>
      </c>
    </row>
    <row r="606" spans="1:16" hidden="1" x14ac:dyDescent="0.25">
      <c r="A606" s="511"/>
      <c r="B606" s="113" t="str">
        <f ca="1">Supporto!F504</f>
        <v>IfcFlowStorageDevice</v>
      </c>
      <c r="C606" s="148" t="str">
        <f ca="1">Supporto!H504</f>
        <v>ElementoDocumenti</v>
      </c>
      <c r="D606" s="148" t="str">
        <f ca="1">Supporto!K504</f>
        <v>SchedaMontaggio</v>
      </c>
      <c r="E606" s="125"/>
      <c r="F606" s="125"/>
      <c r="G606" s="162"/>
      <c r="H606" s="110"/>
      <c r="I606" s="109"/>
      <c r="J606" s="109"/>
      <c r="K606" s="109"/>
      <c r="L606" s="109"/>
      <c r="M606" s="109"/>
      <c r="N606" s="109"/>
      <c r="O606" s="109" t="s">
        <v>779</v>
      </c>
      <c r="P606" s="109" t="s">
        <v>779</v>
      </c>
    </row>
    <row r="607" spans="1:16" hidden="1" x14ac:dyDescent="0.25">
      <c r="A607" s="511"/>
      <c r="B607" s="113" t="str">
        <f ca="1">Supporto!F505</f>
        <v>IfcFlowStorageDevice</v>
      </c>
      <c r="C607" s="148" t="str">
        <f ca="1">Supporto!H505</f>
        <v>ElementoDocumenti</v>
      </c>
      <c r="D607" s="148" t="str">
        <f ca="1">Supporto!K505</f>
        <v>Installazione</v>
      </c>
      <c r="E607" s="125"/>
      <c r="F607" s="125"/>
      <c r="G607" s="162"/>
      <c r="H607" s="110"/>
      <c r="I607" s="109"/>
      <c r="J607" s="109"/>
      <c r="K607" s="109"/>
      <c r="L607" s="109"/>
      <c r="M607" s="109"/>
      <c r="N607" s="109"/>
      <c r="O607" s="109" t="s">
        <v>779</v>
      </c>
      <c r="P607" s="109" t="s">
        <v>779</v>
      </c>
    </row>
    <row r="608" spans="1:16" hidden="1" x14ac:dyDescent="0.25">
      <c r="A608" s="511"/>
      <c r="B608" s="113" t="str">
        <f ca="1">Supporto!F506</f>
        <v>IfcFlowStorageDevice</v>
      </c>
      <c r="C608" s="148" t="str">
        <f ca="1">Supporto!H506</f>
        <v>ElementoDocumenti</v>
      </c>
      <c r="D608" s="148" t="str">
        <f ca="1">Supporto!K506</f>
        <v>MatSupp</v>
      </c>
      <c r="E608" s="125"/>
      <c r="F608" s="125"/>
      <c r="G608" s="162"/>
      <c r="H608" s="110"/>
      <c r="I608" s="109"/>
      <c r="J608" s="109"/>
      <c r="K608" s="109"/>
      <c r="L608" s="109"/>
      <c r="M608" s="109"/>
      <c r="N608" s="109"/>
      <c r="O608" s="109" t="s">
        <v>779</v>
      </c>
      <c r="P608" s="109" t="s">
        <v>779</v>
      </c>
    </row>
    <row r="609" spans="1:16" hidden="1" x14ac:dyDescent="0.25">
      <c r="A609" s="511"/>
      <c r="B609" s="113" t="str">
        <f ca="1">Supporto!F507</f>
        <v>IfcFlowStorageDevice</v>
      </c>
      <c r="C609" s="148" t="str">
        <f ca="1">Supporto!H507</f>
        <v>ElementoDocumenti</v>
      </c>
      <c r="D609" s="148" t="str">
        <f ca="1">Supporto!K507</f>
        <v>Collaudo</v>
      </c>
      <c r="E609" s="125"/>
      <c r="F609" s="125"/>
      <c r="G609" s="162"/>
      <c r="H609" s="110"/>
      <c r="I609" s="109" t="s">
        <v>779</v>
      </c>
      <c r="J609" s="109"/>
      <c r="K609" s="109"/>
      <c r="L609" s="109"/>
      <c r="M609" s="109"/>
      <c r="N609" s="109"/>
      <c r="O609" s="109" t="s">
        <v>779</v>
      </c>
      <c r="P609" s="109" t="s">
        <v>779</v>
      </c>
    </row>
    <row r="610" spans="1:16" hidden="1" x14ac:dyDescent="0.25">
      <c r="A610" s="511"/>
      <c r="B610" s="115" t="str">
        <f ca="1">Supporto!F508</f>
        <v>IfcFlowStorageDevice</v>
      </c>
      <c r="C610" s="149" t="str">
        <f ca="1">Supporto!H508</f>
        <v>ElementoDocumenti</v>
      </c>
      <c r="D610" s="149" t="str">
        <f ca="1">Supporto!K508</f>
        <v>Conformità</v>
      </c>
      <c r="E610" s="124"/>
      <c r="F610" s="124"/>
      <c r="G610" s="163"/>
      <c r="H610" s="117"/>
      <c r="I610" s="116" t="s">
        <v>779</v>
      </c>
      <c r="J610" s="513"/>
      <c r="K610" s="116"/>
      <c r="L610" s="116"/>
      <c r="M610" s="116"/>
      <c r="N610" s="116"/>
      <c r="O610" s="116" t="s">
        <v>779</v>
      </c>
      <c r="P610" s="116" t="s">
        <v>779</v>
      </c>
    </row>
    <row r="611" spans="1:16" hidden="1" x14ac:dyDescent="0.25">
      <c r="A611" s="511"/>
      <c r="B611" s="113" t="str">
        <f ca="1">Supporto!F509</f>
        <v>IfcFlowTerminal</v>
      </c>
      <c r="C611" s="148" t="str">
        <f ca="1">Supporto!H509</f>
        <v>ElementoDatiAnagrafici</v>
      </c>
      <c r="D611" s="148" t="str">
        <f ca="1">Supporto!K509</f>
        <v>Numero_di_serie</v>
      </c>
      <c r="E611" s="125"/>
      <c r="F611" s="125"/>
      <c r="G611" s="162"/>
      <c r="H611" s="110"/>
      <c r="I611" s="109"/>
      <c r="J611" s="109"/>
      <c r="K611" s="109"/>
      <c r="L611" s="109"/>
      <c r="M611" s="109"/>
      <c r="N611" s="109"/>
      <c r="O611" s="109" t="s">
        <v>779</v>
      </c>
      <c r="P611" s="109" t="s">
        <v>779</v>
      </c>
    </row>
    <row r="612" spans="1:16" hidden="1" x14ac:dyDescent="0.25">
      <c r="A612" s="511"/>
      <c r="B612" s="113" t="str">
        <f ca="1">Supporto!F510</f>
        <v>IfcFlowTerminal</v>
      </c>
      <c r="C612" s="148" t="str">
        <f ca="1">Supporto!H510</f>
        <v>ElementoDatiAnagrafici</v>
      </c>
      <c r="D612" s="148" t="str">
        <f ca="1">Supporto!K510</f>
        <v>Fornitore</v>
      </c>
      <c r="E612" s="125"/>
      <c r="F612" s="125"/>
      <c r="G612" s="162"/>
      <c r="H612" s="110"/>
      <c r="I612" s="109"/>
      <c r="J612" s="109"/>
      <c r="K612" s="109"/>
      <c r="L612" s="109"/>
      <c r="M612" s="109"/>
      <c r="N612" s="109"/>
      <c r="O612" s="109" t="s">
        <v>779</v>
      </c>
      <c r="P612" s="109" t="s">
        <v>779</v>
      </c>
    </row>
    <row r="613" spans="1:16" hidden="1" x14ac:dyDescent="0.25">
      <c r="A613" s="511"/>
      <c r="B613" s="113" t="str">
        <f ca="1">Supporto!F511</f>
        <v>IfcFlowTerminal</v>
      </c>
      <c r="C613" s="148" t="str">
        <f ca="1">Supporto!H511</f>
        <v>ElementoDatiAnagrafici</v>
      </c>
      <c r="D613" s="148" t="str">
        <f ca="1">Supporto!K511</f>
        <v>Installatore</v>
      </c>
      <c r="E613" s="125"/>
      <c r="F613" s="125"/>
      <c r="G613" s="162"/>
      <c r="H613" s="110"/>
      <c r="I613" s="109"/>
      <c r="J613" s="109"/>
      <c r="K613" s="109"/>
      <c r="L613" s="109"/>
      <c r="M613" s="109"/>
      <c r="N613" s="109"/>
      <c r="O613" s="109" t="s">
        <v>779</v>
      </c>
      <c r="P613" s="109" t="s">
        <v>779</v>
      </c>
    </row>
    <row r="614" spans="1:16" x14ac:dyDescent="0.25">
      <c r="A614" s="511"/>
      <c r="B614" s="113" t="str">
        <f ca="1">Supporto!F512</f>
        <v>IfcFlowTerminal</v>
      </c>
      <c r="C614" s="148" t="str">
        <f ca="1">Supporto!H512</f>
        <v>ElementoDatiAnagrafici</v>
      </c>
      <c r="D614" s="148" t="str">
        <f ca="1">Supporto!K512</f>
        <v>Descrizione</v>
      </c>
      <c r="E614" s="125"/>
      <c r="F614" s="125"/>
      <c r="G614" s="162"/>
      <c r="H614" s="110"/>
      <c r="I614" s="109"/>
      <c r="J614" s="109" t="s">
        <v>779</v>
      </c>
      <c r="K614" s="109"/>
      <c r="L614" s="109" t="s">
        <v>779</v>
      </c>
      <c r="M614" s="109" t="s">
        <v>779</v>
      </c>
      <c r="N614" s="109" t="s">
        <v>779</v>
      </c>
      <c r="O614" s="109" t="s">
        <v>779</v>
      </c>
      <c r="P614" s="109" t="s">
        <v>779</v>
      </c>
    </row>
    <row r="615" spans="1:16" x14ac:dyDescent="0.25">
      <c r="A615" s="511"/>
      <c r="B615" s="113" t="str">
        <f ca="1">Supporto!F513</f>
        <v>IfcFlowTerminal</v>
      </c>
      <c r="C615" s="148" t="str">
        <f ca="1">Supporto!H513</f>
        <v>ElementoDatiAnagrafici</v>
      </c>
      <c r="D615" s="148" t="str">
        <f ca="1">Supporto!K513</f>
        <v>Modello</v>
      </c>
      <c r="E615" s="125"/>
      <c r="F615" s="125"/>
      <c r="G615" s="162"/>
      <c r="H615" s="110"/>
      <c r="I615" s="109"/>
      <c r="J615" s="109" t="s">
        <v>779</v>
      </c>
      <c r="K615" s="109"/>
      <c r="L615" s="109"/>
      <c r="M615" s="109" t="s">
        <v>779</v>
      </c>
      <c r="N615" s="109" t="s">
        <v>779</v>
      </c>
      <c r="O615" s="109" t="s">
        <v>779</v>
      </c>
      <c r="P615" s="109" t="s">
        <v>779</v>
      </c>
    </row>
    <row r="616" spans="1:16" hidden="1" x14ac:dyDescent="0.25">
      <c r="A616" s="511"/>
      <c r="B616" s="113" t="str">
        <f ca="1">Supporto!F514</f>
        <v>IfcFlowTerminal</v>
      </c>
      <c r="C616" s="148" t="str">
        <f ca="1">Supporto!H514</f>
        <v>ElementoDatiAnagrafici</v>
      </c>
      <c r="D616" s="148" t="str">
        <f ca="1">Supporto!K514</f>
        <v>Produttore</v>
      </c>
      <c r="E616" s="125"/>
      <c r="F616" s="125"/>
      <c r="G616" s="162"/>
      <c r="H616" s="110"/>
      <c r="I616" s="109"/>
      <c r="J616" s="109" t="s">
        <v>779</v>
      </c>
      <c r="K616" s="109"/>
      <c r="L616" s="109"/>
      <c r="M616" s="109"/>
      <c r="N616" s="109" t="s">
        <v>779</v>
      </c>
      <c r="O616" s="109" t="s">
        <v>779</v>
      </c>
      <c r="P616" s="109" t="s">
        <v>779</v>
      </c>
    </row>
    <row r="617" spans="1:16" x14ac:dyDescent="0.25">
      <c r="A617" s="511"/>
      <c r="B617" s="113" t="str">
        <f ca="1">Supporto!F515</f>
        <v>IfcFlowTerminal</v>
      </c>
      <c r="C617" s="148" t="str">
        <f ca="1">Supporto!H515</f>
        <v>ElementoDatiQualitativi</v>
      </c>
      <c r="D617" s="148" t="str">
        <f ca="1">Supporto!K515</f>
        <v>Esterno</v>
      </c>
      <c r="E617" s="125"/>
      <c r="F617" s="125"/>
      <c r="G617" s="162"/>
      <c r="H617" s="110"/>
      <c r="I617" s="109"/>
      <c r="J617" s="109" t="s">
        <v>779</v>
      </c>
      <c r="K617" s="109"/>
      <c r="L617" s="109" t="s">
        <v>779</v>
      </c>
      <c r="M617" s="109" t="s">
        <v>779</v>
      </c>
      <c r="N617" s="109" t="s">
        <v>779</v>
      </c>
      <c r="O617" s="109" t="s">
        <v>779</v>
      </c>
      <c r="P617" s="109" t="s">
        <v>779</v>
      </c>
    </row>
    <row r="618" spans="1:16" x14ac:dyDescent="0.25">
      <c r="A618" s="511"/>
      <c r="B618" s="113" t="str">
        <f ca="1">Supporto!F516</f>
        <v>IfcFlowTerminal</v>
      </c>
      <c r="C618" s="148" t="str">
        <f ca="1">Supporto!H516</f>
        <v>ElementoCodifica</v>
      </c>
      <c r="D618" s="148" t="str">
        <f ca="1">Supporto!K516</f>
        <v>ClasseElementoTecnico</v>
      </c>
      <c r="E618" s="125"/>
      <c r="F618" s="125"/>
      <c r="G618" s="162"/>
      <c r="H618" s="110"/>
      <c r="I618" s="109"/>
      <c r="J618" s="109" t="s">
        <v>779</v>
      </c>
      <c r="K618" s="109"/>
      <c r="L618" s="109" t="s">
        <v>779</v>
      </c>
      <c r="M618" s="109" t="s">
        <v>779</v>
      </c>
      <c r="N618" s="109" t="s">
        <v>779</v>
      </c>
      <c r="O618" s="109" t="s">
        <v>779</v>
      </c>
      <c r="P618" s="109" t="s">
        <v>779</v>
      </c>
    </row>
    <row r="619" spans="1:16" x14ac:dyDescent="0.25">
      <c r="A619" s="511"/>
      <c r="B619" s="113" t="str">
        <f ca="1">Supporto!F517</f>
        <v>IfcFlowTerminal</v>
      </c>
      <c r="C619" s="148" t="str">
        <f ca="1">Supporto!H517</f>
        <v>ElementoFase</v>
      </c>
      <c r="D619" s="148" t="str">
        <f ca="1">Supporto!K517</f>
        <v>Stato</v>
      </c>
      <c r="E619" s="125"/>
      <c r="F619" s="125"/>
      <c r="G619" s="162"/>
      <c r="H619" s="110"/>
      <c r="I619" s="109"/>
      <c r="J619" s="109" t="s">
        <v>779</v>
      </c>
      <c r="K619" s="109"/>
      <c r="L619" s="109" t="s">
        <v>779</v>
      </c>
      <c r="M619" s="109" t="s">
        <v>779</v>
      </c>
      <c r="N619" s="109" t="s">
        <v>779</v>
      </c>
      <c r="O619" s="109" t="s">
        <v>779</v>
      </c>
      <c r="P619" s="109" t="s">
        <v>779</v>
      </c>
    </row>
    <row r="620" spans="1:16" hidden="1" x14ac:dyDescent="0.25">
      <c r="A620" s="511"/>
      <c r="B620" s="113" t="str">
        <f ca="1">Supporto!F518</f>
        <v>IfcFlowTerminal</v>
      </c>
      <c r="C620" s="148" t="str">
        <f ca="1">Supporto!H518</f>
        <v>ElementoDocumenti</v>
      </c>
      <c r="D620" s="148" t="str">
        <f ca="1">Supporto!K518</f>
        <v>MUM</v>
      </c>
      <c r="E620" s="125"/>
      <c r="F620" s="125"/>
      <c r="G620" s="162"/>
      <c r="H620" s="110"/>
      <c r="I620" s="109"/>
      <c r="J620" s="109"/>
      <c r="K620" s="109"/>
      <c r="L620" s="109"/>
      <c r="M620" s="109"/>
      <c r="N620" s="109"/>
      <c r="O620" s="109" t="s">
        <v>779</v>
      </c>
      <c r="P620" s="109" t="s">
        <v>779</v>
      </c>
    </row>
    <row r="621" spans="1:16" x14ac:dyDescent="0.25">
      <c r="A621" s="511"/>
      <c r="B621" s="113" t="str">
        <f ca="1">Supporto!F519</f>
        <v>IfcFlowTerminal</v>
      </c>
      <c r="C621" s="148" t="str">
        <f ca="1">Supporto!H519</f>
        <v>ElementoDocumenti</v>
      </c>
      <c r="D621" s="148" t="str">
        <f ca="1">Supporto!K519</f>
        <v>SchedaTecnica</v>
      </c>
      <c r="E621" s="125"/>
      <c r="F621" s="125"/>
      <c r="G621" s="162"/>
      <c r="H621" s="110"/>
      <c r="I621" s="109" t="s">
        <v>779</v>
      </c>
      <c r="J621" s="109"/>
      <c r="K621" s="109"/>
      <c r="L621" s="109"/>
      <c r="M621" s="109" t="s">
        <v>779</v>
      </c>
      <c r="N621" s="109" t="s">
        <v>779</v>
      </c>
      <c r="O621" s="109" t="s">
        <v>779</v>
      </c>
      <c r="P621" s="109" t="s">
        <v>779</v>
      </c>
    </row>
    <row r="622" spans="1:16" hidden="1" x14ac:dyDescent="0.25">
      <c r="A622" s="511"/>
      <c r="B622" s="113" t="str">
        <f ca="1">Supporto!F520</f>
        <v>IfcFlowTerminal</v>
      </c>
      <c r="C622" s="148" t="str">
        <f ca="1">Supporto!H520</f>
        <v>ElementoDocumenti</v>
      </c>
      <c r="D622" s="148" t="str">
        <f ca="1">Supporto!K520</f>
        <v>Website</v>
      </c>
      <c r="E622" s="125"/>
      <c r="F622" s="125"/>
      <c r="G622" s="162"/>
      <c r="H622" s="110"/>
      <c r="I622" s="109" t="s">
        <v>779</v>
      </c>
      <c r="J622" s="109"/>
      <c r="K622" s="109"/>
      <c r="L622" s="109"/>
      <c r="M622" s="109"/>
      <c r="N622" s="109" t="s">
        <v>779</v>
      </c>
      <c r="O622" s="109" t="s">
        <v>779</v>
      </c>
      <c r="P622" s="109" t="s">
        <v>779</v>
      </c>
    </row>
    <row r="623" spans="1:16" hidden="1" x14ac:dyDescent="0.25">
      <c r="A623" s="511"/>
      <c r="B623" s="113" t="str">
        <f ca="1">Supporto!F521</f>
        <v>IfcFlowTerminal</v>
      </c>
      <c r="C623" s="148" t="str">
        <f ca="1">Supporto!H521</f>
        <v>ElementoDocumenti</v>
      </c>
      <c r="D623" s="148" t="str">
        <f ca="1">Supporto!K521</f>
        <v>DB</v>
      </c>
      <c r="E623" s="125"/>
      <c r="F623" s="125"/>
      <c r="G623" s="162"/>
      <c r="H623" s="110"/>
      <c r="I623" s="109"/>
      <c r="J623" s="109"/>
      <c r="K623" s="109"/>
      <c r="L623" s="109"/>
      <c r="M623" s="109"/>
      <c r="N623" s="109"/>
      <c r="O623" s="109" t="s">
        <v>779</v>
      </c>
      <c r="P623" s="109" t="s">
        <v>779</v>
      </c>
    </row>
    <row r="624" spans="1:16" hidden="1" x14ac:dyDescent="0.25">
      <c r="A624" s="511"/>
      <c r="B624" s="113" t="str">
        <f ca="1">Supporto!F522</f>
        <v>IfcFlowTerminal</v>
      </c>
      <c r="C624" s="148" t="str">
        <f ca="1">Supporto!H522</f>
        <v>ElementoDocumenti</v>
      </c>
      <c r="D624" s="148" t="str">
        <f ca="1">Supporto!K522</f>
        <v>CertProd</v>
      </c>
      <c r="E624" s="125"/>
      <c r="F624" s="125"/>
      <c r="G624" s="162"/>
      <c r="H624" s="110"/>
      <c r="I624" s="109" t="s">
        <v>779</v>
      </c>
      <c r="J624" s="109"/>
      <c r="K624" s="109"/>
      <c r="L624" s="109"/>
      <c r="M624" s="109"/>
      <c r="N624" s="109" t="s">
        <v>779</v>
      </c>
      <c r="O624" s="109" t="s">
        <v>779</v>
      </c>
      <c r="P624" s="109" t="s">
        <v>779</v>
      </c>
    </row>
    <row r="625" spans="1:16" hidden="1" x14ac:dyDescent="0.25">
      <c r="A625" s="511"/>
      <c r="B625" s="113" t="str">
        <f ca="1">Supporto!F523</f>
        <v>IfcFlowTerminal</v>
      </c>
      <c r="C625" s="148" t="str">
        <f ca="1">Supporto!H523</f>
        <v>ElementoDocumenti</v>
      </c>
      <c r="D625" s="148" t="str">
        <f ca="1">Supporto!K523</f>
        <v>SertSupl</v>
      </c>
      <c r="E625" s="125"/>
      <c r="F625" s="125"/>
      <c r="G625" s="162"/>
      <c r="H625" s="110"/>
      <c r="I625" s="109"/>
      <c r="J625" s="109"/>
      <c r="K625" s="109"/>
      <c r="L625" s="109"/>
      <c r="M625" s="109"/>
      <c r="N625" s="109"/>
      <c r="O625" s="109" t="s">
        <v>779</v>
      </c>
      <c r="P625" s="109" t="s">
        <v>779</v>
      </c>
    </row>
    <row r="626" spans="1:16" hidden="1" x14ac:dyDescent="0.25">
      <c r="A626" s="511"/>
      <c r="B626" s="113" t="str">
        <f ca="1">Supporto!F524</f>
        <v>IfcFlowTerminal</v>
      </c>
      <c r="C626" s="148" t="str">
        <f ca="1">Supporto!H524</f>
        <v>ElementoDocumenti</v>
      </c>
      <c r="D626" s="148" t="str">
        <f ca="1">Supporto!K524</f>
        <v>CertOmo</v>
      </c>
      <c r="E626" s="125"/>
      <c r="F626" s="125"/>
      <c r="G626" s="162"/>
      <c r="H626" s="110"/>
      <c r="I626" s="109" t="s">
        <v>779</v>
      </c>
      <c r="J626" s="109"/>
      <c r="K626" s="109"/>
      <c r="L626" s="109"/>
      <c r="M626" s="109"/>
      <c r="N626" s="109" t="s">
        <v>779</v>
      </c>
      <c r="O626" s="109" t="s">
        <v>779</v>
      </c>
      <c r="P626" s="109" t="s">
        <v>779</v>
      </c>
    </row>
    <row r="627" spans="1:16" hidden="1" x14ac:dyDescent="0.25">
      <c r="A627" s="511"/>
      <c r="B627" s="113" t="str">
        <f ca="1">Supporto!F525</f>
        <v>IfcFlowTerminal</v>
      </c>
      <c r="C627" s="148" t="str">
        <f ca="1">Supporto!H525</f>
        <v>ElementoDocumenti</v>
      </c>
      <c r="D627" s="148" t="str">
        <f ca="1">Supporto!K525</f>
        <v>SchedaMontaggio</v>
      </c>
      <c r="E627" s="125"/>
      <c r="F627" s="125"/>
      <c r="G627" s="162"/>
      <c r="H627" s="110"/>
      <c r="I627" s="109"/>
      <c r="J627" s="109"/>
      <c r="K627" s="109"/>
      <c r="L627" s="109"/>
      <c r="M627" s="109"/>
      <c r="N627" s="109"/>
      <c r="O627" s="109" t="s">
        <v>779</v>
      </c>
      <c r="P627" s="109" t="s">
        <v>779</v>
      </c>
    </row>
    <row r="628" spans="1:16" hidden="1" x14ac:dyDescent="0.25">
      <c r="A628" s="511"/>
      <c r="B628" s="113" t="str">
        <f ca="1">Supporto!F526</f>
        <v>IfcFlowTerminal</v>
      </c>
      <c r="C628" s="148" t="str">
        <f ca="1">Supporto!H526</f>
        <v>ElementoDocumenti</v>
      </c>
      <c r="D628" s="148" t="str">
        <f ca="1">Supporto!K526</f>
        <v>Installazione</v>
      </c>
      <c r="E628" s="125"/>
      <c r="F628" s="125"/>
      <c r="G628" s="162"/>
      <c r="H628" s="110"/>
      <c r="I628" s="109" t="s">
        <v>779</v>
      </c>
      <c r="J628" s="109"/>
      <c r="K628" s="109"/>
      <c r="L628" s="109"/>
      <c r="M628" s="109"/>
      <c r="N628" s="109"/>
      <c r="O628" s="109" t="s">
        <v>779</v>
      </c>
      <c r="P628" s="109" t="s">
        <v>779</v>
      </c>
    </row>
    <row r="629" spans="1:16" hidden="1" x14ac:dyDescent="0.25">
      <c r="A629" s="511"/>
      <c r="B629" s="113" t="str">
        <f ca="1">Supporto!F527</f>
        <v>IfcFlowTerminal</v>
      </c>
      <c r="C629" s="148" t="str">
        <f ca="1">Supporto!H527</f>
        <v>ElementoDocumenti</v>
      </c>
      <c r="D629" s="148" t="str">
        <f ca="1">Supporto!K527</f>
        <v>MatSupp</v>
      </c>
      <c r="E629" s="125"/>
      <c r="F629" s="125"/>
      <c r="G629" s="162"/>
      <c r="H629" s="110"/>
      <c r="I629" s="109"/>
      <c r="J629" s="109"/>
      <c r="K629" s="109"/>
      <c r="L629" s="109"/>
      <c r="M629" s="109"/>
      <c r="N629" s="109"/>
      <c r="O629" s="109" t="s">
        <v>779</v>
      </c>
      <c r="P629" s="109" t="s">
        <v>779</v>
      </c>
    </row>
    <row r="630" spans="1:16" hidden="1" x14ac:dyDescent="0.25">
      <c r="A630" s="511"/>
      <c r="B630" s="113" t="str">
        <f ca="1">Supporto!F528</f>
        <v>IfcFlowTerminal</v>
      </c>
      <c r="C630" s="148" t="str">
        <f ca="1">Supporto!H528</f>
        <v>ElementoDocumenti</v>
      </c>
      <c r="D630" s="148" t="str">
        <f ca="1">Supporto!K528</f>
        <v>Collaudo</v>
      </c>
      <c r="E630" s="125"/>
      <c r="F630" s="125"/>
      <c r="G630" s="162"/>
      <c r="H630" s="110"/>
      <c r="I630" s="109" t="s">
        <v>779</v>
      </c>
      <c r="J630" s="109"/>
      <c r="K630" s="109"/>
      <c r="L630" s="109"/>
      <c r="M630" s="109"/>
      <c r="N630" s="109"/>
      <c r="O630" s="109" t="s">
        <v>779</v>
      </c>
      <c r="P630" s="109" t="s">
        <v>779</v>
      </c>
    </row>
    <row r="631" spans="1:16" hidden="1" x14ac:dyDescent="0.25">
      <c r="A631" s="511"/>
      <c r="B631" s="115" t="str">
        <f ca="1">Supporto!F529</f>
        <v>IfcFlowTerminal</v>
      </c>
      <c r="C631" s="149" t="str">
        <f ca="1">Supporto!H529</f>
        <v>ElementoDocumenti</v>
      </c>
      <c r="D631" s="149" t="str">
        <f ca="1">Supporto!K529</f>
        <v>Conformità</v>
      </c>
      <c r="E631" s="124"/>
      <c r="F631" s="124"/>
      <c r="G631" s="163"/>
      <c r="H631" s="117"/>
      <c r="I631" s="116" t="s">
        <v>779</v>
      </c>
      <c r="J631" s="513"/>
      <c r="K631" s="116"/>
      <c r="L631" s="116"/>
      <c r="M631" s="116"/>
      <c r="N631" s="116"/>
      <c r="O631" s="116" t="s">
        <v>779</v>
      </c>
      <c r="P631" s="116" t="s">
        <v>779</v>
      </c>
    </row>
    <row r="632" spans="1:16" hidden="1" x14ac:dyDescent="0.25">
      <c r="A632" s="511"/>
      <c r="B632" s="113" t="str">
        <f ca="1">Supporto!F530</f>
        <v>IfcFlowTreatmentDevice</v>
      </c>
      <c r="C632" s="148" t="str">
        <f ca="1">Supporto!H530</f>
        <v>ElementoDatiAnagrafici</v>
      </c>
      <c r="D632" s="148" t="str">
        <f ca="1">Supporto!K530</f>
        <v>Numero_di_serie</v>
      </c>
      <c r="E632" s="125"/>
      <c r="F632" s="125"/>
      <c r="G632" s="162"/>
      <c r="H632" s="110"/>
      <c r="I632" s="109"/>
      <c r="J632" s="109"/>
      <c r="K632" s="109"/>
      <c r="L632" s="109"/>
      <c r="M632" s="109"/>
      <c r="N632" s="109"/>
      <c r="O632" s="109" t="s">
        <v>779</v>
      </c>
      <c r="P632" s="109" t="s">
        <v>779</v>
      </c>
    </row>
    <row r="633" spans="1:16" hidden="1" x14ac:dyDescent="0.25">
      <c r="A633" s="511"/>
      <c r="B633" s="113" t="str">
        <f ca="1">Supporto!F531</f>
        <v>IfcFlowTreatmentDevice</v>
      </c>
      <c r="C633" s="148" t="str">
        <f ca="1">Supporto!H531</f>
        <v>ElementoDatiAnagrafici</v>
      </c>
      <c r="D633" s="148" t="str">
        <f ca="1">Supporto!K531</f>
        <v>Fornitore</v>
      </c>
      <c r="E633" s="125"/>
      <c r="F633" s="125"/>
      <c r="G633" s="162"/>
      <c r="H633" s="110"/>
      <c r="I633" s="109"/>
      <c r="J633" s="109"/>
      <c r="K633" s="109"/>
      <c r="L633" s="109"/>
      <c r="M633" s="109"/>
      <c r="N633" s="109"/>
      <c r="O633" s="109" t="s">
        <v>779</v>
      </c>
      <c r="P633" s="109" t="s">
        <v>779</v>
      </c>
    </row>
    <row r="634" spans="1:16" hidden="1" x14ac:dyDescent="0.25">
      <c r="A634" s="511"/>
      <c r="B634" s="113" t="str">
        <f ca="1">Supporto!F532</f>
        <v>IfcFlowTreatmentDevice</v>
      </c>
      <c r="C634" s="148" t="str">
        <f ca="1">Supporto!H532</f>
        <v>ElementoDatiAnagrafici</v>
      </c>
      <c r="D634" s="148" t="str">
        <f ca="1">Supporto!K532</f>
        <v>Installatore</v>
      </c>
      <c r="E634" s="125"/>
      <c r="F634" s="125"/>
      <c r="G634" s="162"/>
      <c r="H634" s="110"/>
      <c r="I634" s="109"/>
      <c r="J634" s="109"/>
      <c r="K634" s="109"/>
      <c r="L634" s="109"/>
      <c r="M634" s="109"/>
      <c r="N634" s="109"/>
      <c r="O634" s="109" t="s">
        <v>779</v>
      </c>
      <c r="P634" s="109" t="s">
        <v>779</v>
      </c>
    </row>
    <row r="635" spans="1:16" x14ac:dyDescent="0.25">
      <c r="A635" s="511"/>
      <c r="B635" s="113" t="str">
        <f ca="1">Supporto!F533</f>
        <v>IfcFlowTreatmentDevice</v>
      </c>
      <c r="C635" s="148" t="str">
        <f ca="1">Supporto!H533</f>
        <v>ElementoDatiAnagrafici</v>
      </c>
      <c r="D635" s="148" t="str">
        <f ca="1">Supporto!K533</f>
        <v>Descrizione</v>
      </c>
      <c r="E635" s="125"/>
      <c r="F635" s="125"/>
      <c r="G635" s="162"/>
      <c r="H635" s="110"/>
      <c r="I635" s="109"/>
      <c r="J635" s="109" t="s">
        <v>779</v>
      </c>
      <c r="K635" s="109"/>
      <c r="L635" s="109" t="s">
        <v>779</v>
      </c>
      <c r="M635" s="109" t="s">
        <v>779</v>
      </c>
      <c r="N635" s="109" t="s">
        <v>779</v>
      </c>
      <c r="O635" s="109" t="s">
        <v>779</v>
      </c>
      <c r="P635" s="109" t="s">
        <v>779</v>
      </c>
    </row>
    <row r="636" spans="1:16" x14ac:dyDescent="0.25">
      <c r="A636" s="511"/>
      <c r="B636" s="113" t="str">
        <f ca="1">Supporto!F534</f>
        <v>IfcFlowTreatmentDevice</v>
      </c>
      <c r="C636" s="148" t="str">
        <f ca="1">Supporto!H534</f>
        <v>ElementoDatiAnagrafici</v>
      </c>
      <c r="D636" s="148" t="str">
        <f ca="1">Supporto!K534</f>
        <v>Modello</v>
      </c>
      <c r="E636" s="125"/>
      <c r="F636" s="125"/>
      <c r="G636" s="162"/>
      <c r="H636" s="110"/>
      <c r="I636" s="109"/>
      <c r="J636" s="109" t="s">
        <v>779</v>
      </c>
      <c r="K636" s="109"/>
      <c r="L636" s="109"/>
      <c r="M636" s="109" t="s">
        <v>779</v>
      </c>
      <c r="N636" s="109" t="s">
        <v>779</v>
      </c>
      <c r="O636" s="109" t="s">
        <v>779</v>
      </c>
      <c r="P636" s="109" t="s">
        <v>779</v>
      </c>
    </row>
    <row r="637" spans="1:16" hidden="1" x14ac:dyDescent="0.25">
      <c r="A637" s="511"/>
      <c r="B637" s="113" t="str">
        <f ca="1">Supporto!F535</f>
        <v>IfcFlowTreatmentDevice</v>
      </c>
      <c r="C637" s="148" t="str">
        <f ca="1">Supporto!H535</f>
        <v>ElementoDatiAnagrafici</v>
      </c>
      <c r="D637" s="148" t="str">
        <f ca="1">Supporto!K535</f>
        <v>Produttore</v>
      </c>
      <c r="E637" s="125"/>
      <c r="F637" s="125"/>
      <c r="G637" s="162"/>
      <c r="H637" s="110"/>
      <c r="I637" s="109"/>
      <c r="J637" s="109" t="s">
        <v>779</v>
      </c>
      <c r="K637" s="109"/>
      <c r="L637" s="109"/>
      <c r="M637" s="109"/>
      <c r="N637" s="109" t="s">
        <v>779</v>
      </c>
      <c r="O637" s="109" t="s">
        <v>779</v>
      </c>
      <c r="P637" s="109" t="s">
        <v>779</v>
      </c>
    </row>
    <row r="638" spans="1:16" x14ac:dyDescent="0.25">
      <c r="A638" s="511"/>
      <c r="B638" s="113" t="str">
        <f ca="1">Supporto!F536</f>
        <v>IfcFlowTreatmentDevice</v>
      </c>
      <c r="C638" s="148" t="str">
        <f ca="1">Supporto!H536</f>
        <v>ElementoCodifica</v>
      </c>
      <c r="D638" s="148" t="str">
        <f ca="1">Supporto!K536</f>
        <v>ClasseElementoTecnico</v>
      </c>
      <c r="E638" s="125"/>
      <c r="F638" s="125"/>
      <c r="G638" s="162"/>
      <c r="H638" s="110"/>
      <c r="I638" s="109"/>
      <c r="J638" s="109" t="s">
        <v>779</v>
      </c>
      <c r="K638" s="109"/>
      <c r="L638" s="109" t="s">
        <v>779</v>
      </c>
      <c r="M638" s="109" t="s">
        <v>779</v>
      </c>
      <c r="N638" s="109" t="s">
        <v>779</v>
      </c>
      <c r="O638" s="109" t="s">
        <v>779</v>
      </c>
      <c r="P638" s="109" t="s">
        <v>779</v>
      </c>
    </row>
    <row r="639" spans="1:16" x14ac:dyDescent="0.25">
      <c r="A639" s="511"/>
      <c r="B639" s="113" t="str">
        <f ca="1">Supporto!F537</f>
        <v>IfcFlowTreatmentDevice</v>
      </c>
      <c r="C639" s="148" t="str">
        <f ca="1">Supporto!H537</f>
        <v>ElementoFase</v>
      </c>
      <c r="D639" s="148" t="str">
        <f ca="1">Supporto!K537</f>
        <v>Stato</v>
      </c>
      <c r="E639" s="125"/>
      <c r="F639" s="125"/>
      <c r="G639" s="162"/>
      <c r="H639" s="110"/>
      <c r="I639" s="109"/>
      <c r="J639" s="109" t="s">
        <v>779</v>
      </c>
      <c r="K639" s="109"/>
      <c r="L639" s="109" t="s">
        <v>779</v>
      </c>
      <c r="M639" s="109" t="s">
        <v>779</v>
      </c>
      <c r="N639" s="109" t="s">
        <v>779</v>
      </c>
      <c r="O639" s="109" t="s">
        <v>779</v>
      </c>
      <c r="P639" s="109" t="s">
        <v>779</v>
      </c>
    </row>
    <row r="640" spans="1:16" hidden="1" x14ac:dyDescent="0.25">
      <c r="A640" s="511"/>
      <c r="B640" s="113" t="str">
        <f ca="1">Supporto!F538</f>
        <v>IfcFlowTreatmentDevice</v>
      </c>
      <c r="C640" s="148" t="str">
        <f ca="1">Supporto!H538</f>
        <v>ElementoDocumenti</v>
      </c>
      <c r="D640" s="148" t="str">
        <f ca="1">Supporto!K538</f>
        <v>MUM</v>
      </c>
      <c r="E640" s="125"/>
      <c r="F640" s="125"/>
      <c r="G640" s="162"/>
      <c r="H640" s="110"/>
      <c r="I640" s="109"/>
      <c r="J640" s="109"/>
      <c r="K640" s="109"/>
      <c r="L640" s="109"/>
      <c r="M640" s="109"/>
      <c r="N640" s="109"/>
      <c r="O640" s="109" t="s">
        <v>779</v>
      </c>
      <c r="P640" s="109" t="s">
        <v>779</v>
      </c>
    </row>
    <row r="641" spans="1:16" x14ac:dyDescent="0.25">
      <c r="A641" s="511"/>
      <c r="B641" s="113" t="str">
        <f ca="1">Supporto!F539</f>
        <v>IfcFlowTreatmentDevice</v>
      </c>
      <c r="C641" s="148" t="str">
        <f ca="1">Supporto!H539</f>
        <v>ElementoDocumenti</v>
      </c>
      <c r="D641" s="148" t="str">
        <f ca="1">Supporto!K539</f>
        <v>SchedaTecnica</v>
      </c>
      <c r="E641" s="125"/>
      <c r="F641" s="125"/>
      <c r="G641" s="162"/>
      <c r="H641" s="110"/>
      <c r="I641" s="109" t="s">
        <v>779</v>
      </c>
      <c r="J641" s="109"/>
      <c r="K641" s="109"/>
      <c r="L641" s="109"/>
      <c r="M641" s="109" t="s">
        <v>779</v>
      </c>
      <c r="N641" s="109" t="s">
        <v>779</v>
      </c>
      <c r="O641" s="109" t="s">
        <v>779</v>
      </c>
      <c r="P641" s="109" t="s">
        <v>779</v>
      </c>
    </row>
    <row r="642" spans="1:16" hidden="1" x14ac:dyDescent="0.25">
      <c r="A642" s="511"/>
      <c r="B642" s="113" t="str">
        <f ca="1">Supporto!F540</f>
        <v>IfcFlowTreatmentDevice</v>
      </c>
      <c r="C642" s="148" t="str">
        <f ca="1">Supporto!H540</f>
        <v>ElementoDocumenti</v>
      </c>
      <c r="D642" s="148" t="str">
        <f ca="1">Supporto!K540</f>
        <v>Website</v>
      </c>
      <c r="E642" s="125"/>
      <c r="F642" s="125"/>
      <c r="G642" s="162"/>
      <c r="H642" s="110"/>
      <c r="I642" s="109" t="s">
        <v>779</v>
      </c>
      <c r="J642" s="109"/>
      <c r="K642" s="109"/>
      <c r="L642" s="109"/>
      <c r="M642" s="109"/>
      <c r="N642" s="109" t="s">
        <v>779</v>
      </c>
      <c r="O642" s="109" t="s">
        <v>779</v>
      </c>
      <c r="P642" s="109" t="s">
        <v>779</v>
      </c>
    </row>
    <row r="643" spans="1:16" hidden="1" x14ac:dyDescent="0.25">
      <c r="A643" s="511"/>
      <c r="B643" s="113" t="str">
        <f ca="1">Supporto!F541</f>
        <v>IfcFlowTreatmentDevice</v>
      </c>
      <c r="C643" s="148" t="str">
        <f ca="1">Supporto!H541</f>
        <v>ElementoDocumenti</v>
      </c>
      <c r="D643" s="148" t="str">
        <f ca="1">Supporto!K541</f>
        <v>DB</v>
      </c>
      <c r="E643" s="125"/>
      <c r="F643" s="125"/>
      <c r="G643" s="162"/>
      <c r="H643" s="110"/>
      <c r="I643" s="109"/>
      <c r="J643" s="109"/>
      <c r="K643" s="109"/>
      <c r="L643" s="109"/>
      <c r="M643" s="109"/>
      <c r="N643" s="109"/>
      <c r="O643" s="109" t="s">
        <v>779</v>
      </c>
      <c r="P643" s="109" t="s">
        <v>779</v>
      </c>
    </row>
    <row r="644" spans="1:16" hidden="1" x14ac:dyDescent="0.25">
      <c r="A644" s="511"/>
      <c r="B644" s="113" t="str">
        <f ca="1">Supporto!F542</f>
        <v>IfcFlowTreatmentDevice</v>
      </c>
      <c r="C644" s="148" t="str">
        <f ca="1">Supporto!H542</f>
        <v>ElementoDocumenti</v>
      </c>
      <c r="D644" s="148" t="str">
        <f ca="1">Supporto!K542</f>
        <v>CertProd</v>
      </c>
      <c r="E644" s="125"/>
      <c r="F644" s="125"/>
      <c r="G644" s="162"/>
      <c r="H644" s="110"/>
      <c r="I644" s="109" t="s">
        <v>779</v>
      </c>
      <c r="J644" s="109"/>
      <c r="K644" s="109"/>
      <c r="L644" s="109"/>
      <c r="M644" s="109"/>
      <c r="N644" s="109" t="s">
        <v>779</v>
      </c>
      <c r="O644" s="109" t="s">
        <v>779</v>
      </c>
      <c r="P644" s="109" t="s">
        <v>779</v>
      </c>
    </row>
    <row r="645" spans="1:16" hidden="1" x14ac:dyDescent="0.25">
      <c r="A645" s="511"/>
      <c r="B645" s="113" t="str">
        <f ca="1">Supporto!F543</f>
        <v>IfcFlowTreatmentDevice</v>
      </c>
      <c r="C645" s="148" t="str">
        <f ca="1">Supporto!H543</f>
        <v>ElementoDocumenti</v>
      </c>
      <c r="D645" s="148" t="str">
        <f ca="1">Supporto!K543</f>
        <v>SertSupl</v>
      </c>
      <c r="E645" s="125"/>
      <c r="F645" s="125"/>
      <c r="G645" s="162"/>
      <c r="H645" s="110"/>
      <c r="I645" s="109"/>
      <c r="J645" s="109"/>
      <c r="K645" s="109"/>
      <c r="L645" s="109"/>
      <c r="M645" s="109"/>
      <c r="N645" s="109"/>
      <c r="O645" s="109" t="s">
        <v>779</v>
      </c>
      <c r="P645" s="109" t="s">
        <v>779</v>
      </c>
    </row>
    <row r="646" spans="1:16" hidden="1" x14ac:dyDescent="0.25">
      <c r="A646" s="511"/>
      <c r="B646" s="113" t="str">
        <f ca="1">Supporto!F544</f>
        <v>IfcFlowTreatmentDevice</v>
      </c>
      <c r="C646" s="148" t="str">
        <f ca="1">Supporto!H544</f>
        <v>ElementoDocumenti</v>
      </c>
      <c r="D646" s="148" t="str">
        <f ca="1">Supporto!K544</f>
        <v>CertOmo</v>
      </c>
      <c r="E646" s="125"/>
      <c r="F646" s="125"/>
      <c r="G646" s="162"/>
      <c r="H646" s="110"/>
      <c r="I646" s="109" t="s">
        <v>779</v>
      </c>
      <c r="J646" s="109"/>
      <c r="K646" s="109"/>
      <c r="L646" s="109"/>
      <c r="M646" s="109"/>
      <c r="N646" s="109" t="s">
        <v>779</v>
      </c>
      <c r="O646" s="109" t="s">
        <v>779</v>
      </c>
      <c r="P646" s="109" t="s">
        <v>779</v>
      </c>
    </row>
    <row r="647" spans="1:16" hidden="1" x14ac:dyDescent="0.25">
      <c r="A647" s="511"/>
      <c r="B647" s="113" t="str">
        <f ca="1">Supporto!F545</f>
        <v>IfcFlowTreatmentDevice</v>
      </c>
      <c r="C647" s="148" t="str">
        <f ca="1">Supporto!H545</f>
        <v>ElementoDocumenti</v>
      </c>
      <c r="D647" s="148" t="str">
        <f ca="1">Supporto!K545</f>
        <v>SchedaMontaggio</v>
      </c>
      <c r="E647" s="125"/>
      <c r="F647" s="125"/>
      <c r="G647" s="162"/>
      <c r="H647" s="110"/>
      <c r="I647" s="109"/>
      <c r="J647" s="109"/>
      <c r="K647" s="109"/>
      <c r="L647" s="109"/>
      <c r="M647" s="109"/>
      <c r="N647" s="109"/>
      <c r="O647" s="109" t="s">
        <v>779</v>
      </c>
      <c r="P647" s="109" t="s">
        <v>779</v>
      </c>
    </row>
    <row r="648" spans="1:16" hidden="1" x14ac:dyDescent="0.25">
      <c r="A648" s="511"/>
      <c r="B648" s="113" t="str">
        <f ca="1">Supporto!F546</f>
        <v>IfcFlowTreatmentDevice</v>
      </c>
      <c r="C648" s="148" t="str">
        <f ca="1">Supporto!H546</f>
        <v>ElementoDocumenti</v>
      </c>
      <c r="D648" s="148" t="str">
        <f ca="1">Supporto!K546</f>
        <v>Installazione</v>
      </c>
      <c r="E648" s="125"/>
      <c r="F648" s="125"/>
      <c r="G648" s="162"/>
      <c r="H648" s="110"/>
      <c r="I648" s="109"/>
      <c r="J648" s="109"/>
      <c r="K648" s="109"/>
      <c r="L648" s="109"/>
      <c r="M648" s="109"/>
      <c r="N648" s="109"/>
      <c r="O648" s="109" t="s">
        <v>779</v>
      </c>
      <c r="P648" s="109" t="s">
        <v>779</v>
      </c>
    </row>
    <row r="649" spans="1:16" hidden="1" x14ac:dyDescent="0.25">
      <c r="A649" s="511"/>
      <c r="B649" s="113" t="str">
        <f ca="1">Supporto!F547</f>
        <v>IfcFlowTreatmentDevice</v>
      </c>
      <c r="C649" s="148" t="str">
        <f ca="1">Supporto!H547</f>
        <v>ElementoDocumenti</v>
      </c>
      <c r="D649" s="148" t="str">
        <f ca="1">Supporto!K547</f>
        <v>MatSupp</v>
      </c>
      <c r="E649" s="125"/>
      <c r="F649" s="125"/>
      <c r="G649" s="162"/>
      <c r="H649" s="110"/>
      <c r="I649" s="109"/>
      <c r="J649" s="109"/>
      <c r="K649" s="109"/>
      <c r="L649" s="109"/>
      <c r="M649" s="109"/>
      <c r="N649" s="109"/>
      <c r="O649" s="109" t="s">
        <v>779</v>
      </c>
      <c r="P649" s="109" t="s">
        <v>779</v>
      </c>
    </row>
    <row r="650" spans="1:16" hidden="1" x14ac:dyDescent="0.25">
      <c r="A650" s="511"/>
      <c r="B650" s="113" t="str">
        <f ca="1">Supporto!F548</f>
        <v>IfcFlowTreatmentDevice</v>
      </c>
      <c r="C650" s="148" t="str">
        <f ca="1">Supporto!H548</f>
        <v>ElementoDocumenti</v>
      </c>
      <c r="D650" s="148" t="str">
        <f ca="1">Supporto!K548</f>
        <v>Collaudo</v>
      </c>
      <c r="E650" s="125"/>
      <c r="F650" s="125"/>
      <c r="G650" s="162"/>
      <c r="H650" s="110"/>
      <c r="I650" s="109" t="s">
        <v>779</v>
      </c>
      <c r="J650" s="109"/>
      <c r="K650" s="109"/>
      <c r="L650" s="109"/>
      <c r="M650" s="109"/>
      <c r="N650" s="109"/>
      <c r="O650" s="109" t="s">
        <v>779</v>
      </c>
      <c r="P650" s="109" t="s">
        <v>779</v>
      </c>
    </row>
    <row r="651" spans="1:16" hidden="1" x14ac:dyDescent="0.25">
      <c r="A651" s="511"/>
      <c r="B651" s="115" t="str">
        <f ca="1">Supporto!F549</f>
        <v>IfcFlowTreatmentDevice</v>
      </c>
      <c r="C651" s="149" t="str">
        <f ca="1">Supporto!H549</f>
        <v>ElementoDocumenti</v>
      </c>
      <c r="D651" s="149" t="str">
        <f ca="1">Supporto!K549</f>
        <v>Conformità</v>
      </c>
      <c r="E651" s="124"/>
      <c r="F651" s="124"/>
      <c r="G651" s="163"/>
      <c r="H651" s="117"/>
      <c r="I651" s="116" t="s">
        <v>779</v>
      </c>
      <c r="J651" s="513"/>
      <c r="K651" s="116"/>
      <c r="L651" s="116"/>
      <c r="M651" s="116"/>
      <c r="N651" s="116"/>
      <c r="O651" s="116" t="s">
        <v>779</v>
      </c>
      <c r="P651" s="116" t="s">
        <v>779</v>
      </c>
    </row>
    <row r="652" spans="1:16" hidden="1" x14ac:dyDescent="0.25">
      <c r="A652" s="511"/>
      <c r="B652" s="113" t="str">
        <f ca="1">Supporto!F550</f>
        <v>IfcTransportElement</v>
      </c>
      <c r="C652" s="148" t="str">
        <f ca="1">Supporto!H550</f>
        <v>ElementoDatiAnagrafici</v>
      </c>
      <c r="D652" s="148" t="str">
        <f ca="1">Supporto!K550</f>
        <v>Numero_di_serie</v>
      </c>
      <c r="E652" s="125"/>
      <c r="F652" s="125"/>
      <c r="G652" s="162"/>
      <c r="H652" s="110"/>
      <c r="I652" s="109"/>
      <c r="J652" s="109"/>
      <c r="K652" s="109"/>
      <c r="L652" s="109"/>
      <c r="M652" s="109"/>
      <c r="N652" s="109"/>
      <c r="O652" s="109" t="s">
        <v>779</v>
      </c>
      <c r="P652" s="109" t="s">
        <v>779</v>
      </c>
    </row>
    <row r="653" spans="1:16" hidden="1" x14ac:dyDescent="0.25">
      <c r="A653" s="511"/>
      <c r="B653" s="113" t="str">
        <f ca="1">Supporto!F551</f>
        <v>IfcTransportElement</v>
      </c>
      <c r="C653" s="148" t="str">
        <f ca="1">Supporto!H551</f>
        <v>ElementoDatiAnagrafici</v>
      </c>
      <c r="D653" s="148" t="str">
        <f ca="1">Supporto!K551</f>
        <v>Fornitore</v>
      </c>
      <c r="E653" s="125"/>
      <c r="F653" s="125"/>
      <c r="G653" s="162"/>
      <c r="H653" s="110"/>
      <c r="I653" s="109"/>
      <c r="J653" s="109"/>
      <c r="K653" s="109"/>
      <c r="L653" s="109"/>
      <c r="M653" s="109"/>
      <c r="N653" s="109"/>
      <c r="O653" s="109" t="s">
        <v>779</v>
      </c>
      <c r="P653" s="109" t="s">
        <v>779</v>
      </c>
    </row>
    <row r="654" spans="1:16" hidden="1" x14ac:dyDescent="0.25">
      <c r="A654" s="511"/>
      <c r="B654" s="113" t="str">
        <f ca="1">Supporto!F552</f>
        <v>IfcTransportElement</v>
      </c>
      <c r="C654" s="148" t="str">
        <f ca="1">Supporto!H552</f>
        <v>ElementoDatiAnagrafici</v>
      </c>
      <c r="D654" s="148" t="str">
        <f ca="1">Supporto!K552</f>
        <v>Installatore</v>
      </c>
      <c r="E654" s="125"/>
      <c r="F654" s="125"/>
      <c r="G654" s="162"/>
      <c r="H654" s="110"/>
      <c r="I654" s="109"/>
      <c r="J654" s="109"/>
      <c r="K654" s="109"/>
      <c r="L654" s="109"/>
      <c r="M654" s="109"/>
      <c r="N654" s="109"/>
      <c r="O654" s="109" t="s">
        <v>779</v>
      </c>
      <c r="P654" s="109" t="s">
        <v>779</v>
      </c>
    </row>
    <row r="655" spans="1:16" x14ac:dyDescent="0.25">
      <c r="A655" s="511"/>
      <c r="B655" s="113" t="str">
        <f ca="1">Supporto!F553</f>
        <v>IfcTransportElement</v>
      </c>
      <c r="C655" s="148" t="str">
        <f ca="1">Supporto!H553</f>
        <v>ElementoDatiAnagrafici</v>
      </c>
      <c r="D655" s="148" t="str">
        <f ca="1">Supporto!K553</f>
        <v>Descrizione</v>
      </c>
      <c r="E655" s="125"/>
      <c r="F655" s="125"/>
      <c r="G655" s="162"/>
      <c r="H655" s="110"/>
      <c r="I655" s="109"/>
      <c r="J655" s="109" t="s">
        <v>779</v>
      </c>
      <c r="K655" s="109"/>
      <c r="L655" s="109" t="s">
        <v>779</v>
      </c>
      <c r="M655" s="109" t="s">
        <v>779</v>
      </c>
      <c r="N655" s="109" t="s">
        <v>779</v>
      </c>
      <c r="O655" s="109" t="s">
        <v>779</v>
      </c>
      <c r="P655" s="109" t="s">
        <v>779</v>
      </c>
    </row>
    <row r="656" spans="1:16" x14ac:dyDescent="0.25">
      <c r="A656" s="511"/>
      <c r="B656" s="113" t="str">
        <f ca="1">Supporto!F554</f>
        <v>IfcTransportElement</v>
      </c>
      <c r="C656" s="148" t="str">
        <f ca="1">Supporto!H554</f>
        <v>ElementoDatiAnagrafici</v>
      </c>
      <c r="D656" s="148" t="str">
        <f ca="1">Supporto!K554</f>
        <v>Modello</v>
      </c>
      <c r="E656" s="111"/>
      <c r="F656" s="111"/>
      <c r="G656" s="111"/>
      <c r="H656" s="110"/>
      <c r="I656" s="109"/>
      <c r="J656" s="109" t="s">
        <v>779</v>
      </c>
      <c r="K656" s="109"/>
      <c r="L656" s="109"/>
      <c r="M656" s="109" t="s">
        <v>779</v>
      </c>
      <c r="N656" s="109" t="s">
        <v>779</v>
      </c>
      <c r="O656" s="109" t="s">
        <v>779</v>
      </c>
      <c r="P656" s="109" t="s">
        <v>779</v>
      </c>
    </row>
    <row r="657" spans="1:16" hidden="1" x14ac:dyDescent="0.25">
      <c r="A657" s="511"/>
      <c r="B657" s="113" t="str">
        <f ca="1">Supporto!F555</f>
        <v>IfcTransportElement</v>
      </c>
      <c r="C657" s="148" t="str">
        <f ca="1">Supporto!H555</f>
        <v>ElementoDatiAnagrafici</v>
      </c>
      <c r="D657" s="148" t="str">
        <f ca="1">Supporto!K555</f>
        <v>Produttore</v>
      </c>
      <c r="E657" s="111"/>
      <c r="F657" s="111"/>
      <c r="G657" s="111"/>
      <c r="H657" s="110"/>
      <c r="I657" s="109"/>
      <c r="J657" s="109" t="s">
        <v>779</v>
      </c>
      <c r="K657" s="109"/>
      <c r="L657" s="109"/>
      <c r="M657" s="109"/>
      <c r="N657" s="109" t="s">
        <v>779</v>
      </c>
      <c r="O657" s="109" t="s">
        <v>779</v>
      </c>
      <c r="P657" s="109" t="s">
        <v>779</v>
      </c>
    </row>
    <row r="658" spans="1:16" x14ac:dyDescent="0.25">
      <c r="A658" s="511"/>
      <c r="B658" s="113" t="str">
        <f ca="1">Supporto!F556</f>
        <v>IfcTransportElement</v>
      </c>
      <c r="C658" s="148" t="str">
        <f ca="1">Supporto!H556</f>
        <v>ElementoDatiQualitativi</v>
      </c>
      <c r="D658" s="148" t="str">
        <f ca="1">Supporto!K556</f>
        <v>AccessibilitaDisabili</v>
      </c>
      <c r="E658" s="111"/>
      <c r="F658" s="111"/>
      <c r="G658" s="111"/>
      <c r="H658" s="110"/>
      <c r="I658" s="109"/>
      <c r="J658" s="109"/>
      <c r="K658" s="109" t="s">
        <v>779</v>
      </c>
      <c r="L658" s="109" t="s">
        <v>779</v>
      </c>
      <c r="M658" s="109" t="s">
        <v>779</v>
      </c>
      <c r="N658" s="109" t="s">
        <v>779</v>
      </c>
      <c r="O658" s="109" t="s">
        <v>779</v>
      </c>
      <c r="P658" s="109" t="s">
        <v>779</v>
      </c>
    </row>
    <row r="659" spans="1:16" x14ac:dyDescent="0.25">
      <c r="A659" s="511"/>
      <c r="B659" s="113" t="str">
        <f ca="1">Supporto!F557</f>
        <v>IfcTransportElement</v>
      </c>
      <c r="C659" s="148" t="str">
        <f ca="1">Supporto!H557</f>
        <v>ElementoDatiQualitativi</v>
      </c>
      <c r="D659" s="148" t="str">
        <f ca="1">Supporto!K557</f>
        <v>Esterno</v>
      </c>
      <c r="E659" s="111"/>
      <c r="F659" s="111"/>
      <c r="G659" s="111"/>
      <c r="H659" s="110"/>
      <c r="I659" s="109"/>
      <c r="J659" s="109" t="s">
        <v>779</v>
      </c>
      <c r="K659" s="109"/>
      <c r="L659" s="109" t="s">
        <v>779</v>
      </c>
      <c r="M659" s="109" t="s">
        <v>779</v>
      </c>
      <c r="N659" s="109" t="s">
        <v>779</v>
      </c>
      <c r="O659" s="109" t="s">
        <v>779</v>
      </c>
      <c r="P659" s="109" t="s">
        <v>779</v>
      </c>
    </row>
    <row r="660" spans="1:16" x14ac:dyDescent="0.25">
      <c r="A660" s="511"/>
      <c r="B660" s="113" t="str">
        <f ca="1">Supporto!F558</f>
        <v>IfcTransportElement</v>
      </c>
      <c r="C660" s="148" t="str">
        <f ca="1">Supporto!H558</f>
        <v>ElementoCodifica</v>
      </c>
      <c r="D660" s="148" t="str">
        <f ca="1">Supporto!K558</f>
        <v>ClasseElementoTecnico</v>
      </c>
      <c r="E660" s="111"/>
      <c r="F660" s="111"/>
      <c r="G660" s="111"/>
      <c r="H660" s="110"/>
      <c r="I660" s="109"/>
      <c r="J660" s="109" t="s">
        <v>779</v>
      </c>
      <c r="K660" s="109"/>
      <c r="L660" s="109" t="s">
        <v>779</v>
      </c>
      <c r="M660" s="109" t="s">
        <v>779</v>
      </c>
      <c r="N660" s="109" t="s">
        <v>779</v>
      </c>
      <c r="O660" s="109" t="s">
        <v>779</v>
      </c>
      <c r="P660" s="109" t="s">
        <v>779</v>
      </c>
    </row>
    <row r="661" spans="1:16" x14ac:dyDescent="0.25">
      <c r="A661" s="511"/>
      <c r="B661" s="113" t="str">
        <f ca="1">Supporto!F559</f>
        <v>IfcTransportElement</v>
      </c>
      <c r="C661" s="148" t="str">
        <f ca="1">Supporto!H559</f>
        <v>ElementoFase</v>
      </c>
      <c r="D661" s="148" t="str">
        <f ca="1">Supporto!K559</f>
        <v>Stato</v>
      </c>
      <c r="E661" s="111"/>
      <c r="F661" s="111"/>
      <c r="G661" s="111"/>
      <c r="H661" s="110"/>
      <c r="I661" s="109"/>
      <c r="J661" s="109" t="s">
        <v>779</v>
      </c>
      <c r="K661" s="109"/>
      <c r="L661" s="109" t="s">
        <v>779</v>
      </c>
      <c r="M661" s="109" t="s">
        <v>779</v>
      </c>
      <c r="N661" s="109" t="s">
        <v>779</v>
      </c>
      <c r="O661" s="109" t="s">
        <v>779</v>
      </c>
      <c r="P661" s="109" t="s">
        <v>779</v>
      </c>
    </row>
    <row r="662" spans="1:16" hidden="1" x14ac:dyDescent="0.25">
      <c r="A662" s="511"/>
      <c r="B662" s="113" t="str">
        <f ca="1">Supporto!F560</f>
        <v>IfcTransportElement</v>
      </c>
      <c r="C662" s="148" t="str">
        <f ca="1">Supporto!H560</f>
        <v>ElementoDocumenti</v>
      </c>
      <c r="D662" s="148" t="str">
        <f ca="1">Supporto!K560</f>
        <v>MUM</v>
      </c>
      <c r="E662" s="111"/>
      <c r="F662" s="111"/>
      <c r="G662" s="111"/>
      <c r="H662" s="110"/>
      <c r="I662" s="109"/>
      <c r="J662" s="109"/>
      <c r="K662" s="109"/>
      <c r="L662" s="109"/>
      <c r="M662" s="109"/>
      <c r="N662" s="109"/>
      <c r="O662" s="109" t="s">
        <v>779</v>
      </c>
      <c r="P662" s="109" t="s">
        <v>779</v>
      </c>
    </row>
    <row r="663" spans="1:16" x14ac:dyDescent="0.25">
      <c r="A663" s="511"/>
      <c r="B663" s="113" t="str">
        <f ca="1">Supporto!F561</f>
        <v>IfcTransportElement</v>
      </c>
      <c r="C663" s="148" t="str">
        <f ca="1">Supporto!H561</f>
        <v>ElementoDocumenti</v>
      </c>
      <c r="D663" s="148" t="str">
        <f ca="1">Supporto!K561</f>
        <v>SchedaTecnica</v>
      </c>
      <c r="E663" s="111"/>
      <c r="F663" s="111"/>
      <c r="G663" s="111"/>
      <c r="H663" s="110"/>
      <c r="I663" s="109" t="s">
        <v>779</v>
      </c>
      <c r="J663" s="109"/>
      <c r="K663" s="109"/>
      <c r="L663" s="109"/>
      <c r="M663" s="109" t="s">
        <v>779</v>
      </c>
      <c r="N663" s="109" t="s">
        <v>779</v>
      </c>
      <c r="O663" s="109" t="s">
        <v>779</v>
      </c>
      <c r="P663" s="109" t="s">
        <v>779</v>
      </c>
    </row>
    <row r="664" spans="1:16" hidden="1" x14ac:dyDescent="0.25">
      <c r="A664" s="511"/>
      <c r="B664" s="113" t="str">
        <f ca="1">Supporto!F562</f>
        <v>IfcTransportElement</v>
      </c>
      <c r="C664" s="148" t="str">
        <f ca="1">Supporto!H562</f>
        <v>ElementoDocumenti</v>
      </c>
      <c r="D664" s="148" t="str">
        <f ca="1">Supporto!K562</f>
        <v>Website</v>
      </c>
      <c r="E664" s="111"/>
      <c r="F664" s="111"/>
      <c r="G664" s="111"/>
      <c r="H664" s="110"/>
      <c r="I664" s="109" t="s">
        <v>779</v>
      </c>
      <c r="J664" s="109"/>
      <c r="K664" s="109"/>
      <c r="L664" s="109"/>
      <c r="M664" s="109"/>
      <c r="N664" s="109" t="s">
        <v>779</v>
      </c>
      <c r="O664" s="109" t="s">
        <v>779</v>
      </c>
      <c r="P664" s="109" t="s">
        <v>779</v>
      </c>
    </row>
    <row r="665" spans="1:16" hidden="1" x14ac:dyDescent="0.25">
      <c r="A665" s="511"/>
      <c r="B665" s="113" t="str">
        <f ca="1">Supporto!F563</f>
        <v>IfcTransportElement</v>
      </c>
      <c r="C665" s="148" t="str">
        <f ca="1">Supporto!H563</f>
        <v>ElementoDocumenti</v>
      </c>
      <c r="D665" s="148" t="str">
        <f ca="1">Supporto!K563</f>
        <v>DB</v>
      </c>
      <c r="E665" s="111"/>
      <c r="F665" s="111"/>
      <c r="G665" s="111"/>
      <c r="H665" s="110"/>
      <c r="I665" s="109"/>
      <c r="J665" s="109"/>
      <c r="K665" s="109"/>
      <c r="L665" s="109"/>
      <c r="M665" s="109"/>
      <c r="N665" s="109"/>
      <c r="O665" s="109" t="s">
        <v>779</v>
      </c>
      <c r="P665" s="109" t="s">
        <v>779</v>
      </c>
    </row>
    <row r="666" spans="1:16" hidden="1" x14ac:dyDescent="0.25">
      <c r="A666" s="511"/>
      <c r="B666" s="113" t="str">
        <f ca="1">Supporto!F564</f>
        <v>IfcTransportElement</v>
      </c>
      <c r="C666" s="148" t="str">
        <f ca="1">Supporto!H564</f>
        <v>ElementoDocumenti</v>
      </c>
      <c r="D666" s="148" t="str">
        <f ca="1">Supporto!K564</f>
        <v>CertProd</v>
      </c>
      <c r="E666" s="111"/>
      <c r="F666" s="111"/>
      <c r="G666" s="111"/>
      <c r="H666" s="110"/>
      <c r="I666" s="109" t="s">
        <v>779</v>
      </c>
      <c r="J666" s="109"/>
      <c r="K666" s="109"/>
      <c r="L666" s="109"/>
      <c r="M666" s="109"/>
      <c r="N666" s="109" t="s">
        <v>779</v>
      </c>
      <c r="O666" s="109" t="s">
        <v>779</v>
      </c>
      <c r="P666" s="109" t="s">
        <v>779</v>
      </c>
    </row>
    <row r="667" spans="1:16" hidden="1" x14ac:dyDescent="0.25">
      <c r="A667" s="511"/>
      <c r="B667" s="113" t="str">
        <f ca="1">Supporto!F565</f>
        <v>IfcTransportElement</v>
      </c>
      <c r="C667" s="148" t="str">
        <f ca="1">Supporto!H565</f>
        <v>ElementoDocumenti</v>
      </c>
      <c r="D667" s="148" t="str">
        <f ca="1">Supporto!K565</f>
        <v>SchedaMontaggio</v>
      </c>
      <c r="E667" s="125"/>
      <c r="F667" s="125"/>
      <c r="G667" s="162"/>
      <c r="H667" s="110"/>
      <c r="I667" s="109"/>
      <c r="J667" s="109"/>
      <c r="K667" s="109"/>
      <c r="L667" s="109"/>
      <c r="M667" s="109"/>
      <c r="N667" s="109"/>
      <c r="O667" s="109" t="s">
        <v>779</v>
      </c>
      <c r="P667" s="109" t="s">
        <v>779</v>
      </c>
    </row>
    <row r="668" spans="1:16" hidden="1" x14ac:dyDescent="0.25">
      <c r="A668" s="511"/>
      <c r="B668" s="113" t="str">
        <f ca="1">Supporto!F566</f>
        <v>IfcTransportElement</v>
      </c>
      <c r="C668" s="148" t="str">
        <f ca="1">Supporto!H566</f>
        <v>ElementoDocumenti</v>
      </c>
      <c r="D668" s="148" t="str">
        <f ca="1">Supporto!K566</f>
        <v>Installazione</v>
      </c>
      <c r="E668" s="125"/>
      <c r="F668" s="125"/>
      <c r="G668" s="162"/>
      <c r="H668" s="110"/>
      <c r="I668" s="109"/>
      <c r="J668" s="109"/>
      <c r="K668" s="109"/>
      <c r="L668" s="109"/>
      <c r="M668" s="109"/>
      <c r="N668" s="109"/>
      <c r="O668" s="109" t="s">
        <v>779</v>
      </c>
      <c r="P668" s="109" t="s">
        <v>779</v>
      </c>
    </row>
    <row r="669" spans="1:16" hidden="1" x14ac:dyDescent="0.25">
      <c r="A669" s="511"/>
      <c r="B669" s="113" t="str">
        <f ca="1">Supporto!F567</f>
        <v>IfcTransportElement</v>
      </c>
      <c r="C669" s="148" t="str">
        <f ca="1">Supporto!H567</f>
        <v>ElementoDocumenti</v>
      </c>
      <c r="D669" s="148" t="str">
        <f ca="1">Supporto!K567</f>
        <v>MatSupp</v>
      </c>
      <c r="E669" s="125"/>
      <c r="F669" s="125"/>
      <c r="G669" s="162"/>
      <c r="H669" s="110"/>
      <c r="I669" s="109"/>
      <c r="J669" s="109"/>
      <c r="K669" s="109"/>
      <c r="L669" s="109"/>
      <c r="M669" s="109"/>
      <c r="N669" s="109"/>
      <c r="O669" s="109" t="s">
        <v>779</v>
      </c>
      <c r="P669" s="109" t="s">
        <v>779</v>
      </c>
    </row>
    <row r="670" spans="1:16" hidden="1" x14ac:dyDescent="0.25">
      <c r="A670" s="511"/>
      <c r="B670" s="113" t="str">
        <f ca="1">Supporto!F568</f>
        <v>IfcTransportElement</v>
      </c>
      <c r="C670" s="148" t="str">
        <f ca="1">Supporto!H568</f>
        <v>ElementoDocumenti</v>
      </c>
      <c r="D670" s="148" t="str">
        <f ca="1">Supporto!K568</f>
        <v>Collaudo</v>
      </c>
      <c r="E670" s="125"/>
      <c r="F670" s="125"/>
      <c r="G670" s="162"/>
      <c r="H670" s="110"/>
      <c r="I670" s="109"/>
      <c r="J670" s="109"/>
      <c r="K670" s="109"/>
      <c r="L670" s="109"/>
      <c r="M670" s="109"/>
      <c r="N670" s="109"/>
      <c r="O670" s="109" t="s">
        <v>779</v>
      </c>
      <c r="P670" s="109" t="s">
        <v>779</v>
      </c>
    </row>
    <row r="671" spans="1:16" hidden="1" x14ac:dyDescent="0.25">
      <c r="A671" s="511"/>
      <c r="B671" s="115" t="str">
        <f ca="1">Supporto!F569</f>
        <v>IfcTransportElement</v>
      </c>
      <c r="C671" s="149" t="str">
        <f ca="1">Supporto!H569</f>
        <v>ElementoDocumenti</v>
      </c>
      <c r="D671" s="149" t="str">
        <f ca="1">Supporto!K569</f>
        <v>Conformità</v>
      </c>
      <c r="E671" s="124"/>
      <c r="F671" s="124"/>
      <c r="G671" s="163"/>
      <c r="H671" s="117"/>
      <c r="I671" s="116"/>
      <c r="J671" s="116"/>
      <c r="K671" s="116"/>
      <c r="L671" s="116"/>
      <c r="M671" s="116"/>
      <c r="N671" s="116"/>
      <c r="O671" s="116" t="s">
        <v>779</v>
      </c>
      <c r="P671" s="116" t="s">
        <v>779</v>
      </c>
    </row>
    <row r="672" spans="1:16" hidden="1" x14ac:dyDescent="0.25">
      <c r="A672" s="511"/>
      <c r="B672" s="113" t="str">
        <f ca="1">Supporto!F570</f>
        <v>IfcFurnishingElement</v>
      </c>
      <c r="C672" s="148" t="str">
        <f ca="1">Supporto!H570</f>
        <v>ElementoDatiAnagrafici</v>
      </c>
      <c r="D672" s="148" t="str">
        <f ca="1">Supporto!K570</f>
        <v>Numero_di_serie</v>
      </c>
      <c r="E672" s="125"/>
      <c r="F672" s="125"/>
      <c r="G672" s="162"/>
      <c r="H672" s="110"/>
      <c r="I672" s="109"/>
      <c r="J672" s="109"/>
      <c r="K672" s="109"/>
      <c r="L672" s="109"/>
      <c r="M672" s="109"/>
      <c r="N672" s="109"/>
      <c r="O672" s="109" t="s">
        <v>779</v>
      </c>
      <c r="P672" s="109" t="s">
        <v>779</v>
      </c>
    </row>
    <row r="673" spans="1:16" hidden="1" x14ac:dyDescent="0.25">
      <c r="A673" s="511"/>
      <c r="B673" s="113" t="str">
        <f ca="1">Supporto!F571</f>
        <v>IfcFurnishingElement</v>
      </c>
      <c r="C673" s="148" t="str">
        <f ca="1">Supporto!H571</f>
        <v>ElementoDatiAnagrafici</v>
      </c>
      <c r="D673" s="148" t="str">
        <f ca="1">Supporto!K571</f>
        <v>Fornitore</v>
      </c>
      <c r="E673" s="125"/>
      <c r="F673" s="125"/>
      <c r="G673" s="162"/>
      <c r="H673" s="110"/>
      <c r="I673" s="109"/>
      <c r="J673" s="109"/>
      <c r="K673" s="109"/>
      <c r="L673" s="109"/>
      <c r="M673" s="109"/>
      <c r="N673" s="109"/>
      <c r="O673" s="109" t="s">
        <v>779</v>
      </c>
      <c r="P673" s="109" t="s">
        <v>779</v>
      </c>
    </row>
    <row r="674" spans="1:16" hidden="1" x14ac:dyDescent="0.25">
      <c r="A674" s="511"/>
      <c r="B674" s="113" t="str">
        <f ca="1">Supporto!F572</f>
        <v>IfcFurnishingElement</v>
      </c>
      <c r="C674" s="148" t="str">
        <f ca="1">Supporto!H572</f>
        <v>ElementoDatiAnagrafici</v>
      </c>
      <c r="D674" s="148" t="str">
        <f ca="1">Supporto!K572</f>
        <v>Installatore</v>
      </c>
      <c r="E674" s="125"/>
      <c r="F674" s="125"/>
      <c r="G674" s="162"/>
      <c r="H674" s="110"/>
      <c r="I674" s="109"/>
      <c r="J674" s="109"/>
      <c r="K674" s="109"/>
      <c r="L674" s="109"/>
      <c r="M674" s="109"/>
      <c r="N674" s="109"/>
      <c r="O674" s="109" t="s">
        <v>779</v>
      </c>
      <c r="P674" s="109" t="s">
        <v>779</v>
      </c>
    </row>
    <row r="675" spans="1:16" x14ac:dyDescent="0.25">
      <c r="A675" s="511"/>
      <c r="B675" s="113" t="str">
        <f ca="1">Supporto!F573</f>
        <v>IfcFurnishingElement</v>
      </c>
      <c r="C675" s="148" t="str">
        <f ca="1">Supporto!H573</f>
        <v>ElementoDatiAnagrafici</v>
      </c>
      <c r="D675" s="148" t="str">
        <f ca="1">Supporto!K573</f>
        <v>Descrizione</v>
      </c>
      <c r="E675" s="125"/>
      <c r="F675" s="125"/>
      <c r="G675" s="162"/>
      <c r="H675" s="110"/>
      <c r="I675" s="109"/>
      <c r="J675" s="109"/>
      <c r="K675" s="109"/>
      <c r="L675" s="109" t="s">
        <v>779</v>
      </c>
      <c r="M675" s="109" t="s">
        <v>779</v>
      </c>
      <c r="N675" s="109" t="s">
        <v>779</v>
      </c>
      <c r="O675" s="109" t="s">
        <v>779</v>
      </c>
      <c r="P675" s="109" t="s">
        <v>779</v>
      </c>
    </row>
    <row r="676" spans="1:16" hidden="1" x14ac:dyDescent="0.25">
      <c r="A676" s="511"/>
      <c r="B676" s="113" t="str">
        <f ca="1">Supporto!F574</f>
        <v>IfcFurnishingElement</v>
      </c>
      <c r="C676" s="148" t="str">
        <f ca="1">Supporto!H574</f>
        <v>ElementoDatiAnagrafici</v>
      </c>
      <c r="D676" s="148" t="str">
        <f ca="1">Supporto!K574</f>
        <v>Modello</v>
      </c>
      <c r="E676" s="125"/>
      <c r="F676" s="125"/>
      <c r="G676" s="162"/>
      <c r="H676" s="110"/>
      <c r="I676" s="109"/>
      <c r="J676" s="109"/>
      <c r="K676" s="109"/>
      <c r="L676" s="109"/>
      <c r="M676" s="109"/>
      <c r="N676" s="109" t="s">
        <v>779</v>
      </c>
      <c r="O676" s="109" t="s">
        <v>779</v>
      </c>
      <c r="P676" s="109" t="s">
        <v>779</v>
      </c>
    </row>
    <row r="677" spans="1:16" hidden="1" x14ac:dyDescent="0.25">
      <c r="A677" s="511"/>
      <c r="B677" s="113" t="str">
        <f ca="1">Supporto!F575</f>
        <v>IfcFurnishingElement</v>
      </c>
      <c r="C677" s="148" t="str">
        <f ca="1">Supporto!H575</f>
        <v>ElementoDatiAnagrafici</v>
      </c>
      <c r="D677" s="148" t="str">
        <f ca="1">Supporto!K575</f>
        <v>Produttore</v>
      </c>
      <c r="E677" s="125"/>
      <c r="F677" s="125"/>
      <c r="G677" s="162"/>
      <c r="H677" s="110"/>
      <c r="I677" s="109"/>
      <c r="J677" s="109"/>
      <c r="K677" s="109"/>
      <c r="L677" s="109"/>
      <c r="M677" s="109"/>
      <c r="N677" s="109" t="s">
        <v>779</v>
      </c>
      <c r="O677" s="109" t="s">
        <v>779</v>
      </c>
      <c r="P677" s="109" t="s">
        <v>779</v>
      </c>
    </row>
    <row r="678" spans="1:16" x14ac:dyDescent="0.25">
      <c r="A678" s="511"/>
      <c r="B678" s="113" t="str">
        <f ca="1">Supporto!F576</f>
        <v>IfcFurnishingElement</v>
      </c>
      <c r="C678" s="148" t="str">
        <f ca="1">Supporto!H576</f>
        <v>ElementoDatiQualitativi</v>
      </c>
      <c r="D678" s="148" t="str">
        <f ca="1">Supporto!K576</f>
        <v>Esterno</v>
      </c>
      <c r="E678" s="125"/>
      <c r="F678" s="125"/>
      <c r="G678" s="162"/>
      <c r="H678" s="110"/>
      <c r="I678" s="109"/>
      <c r="J678" s="109"/>
      <c r="K678" s="109"/>
      <c r="L678" s="109" t="s">
        <v>779</v>
      </c>
      <c r="M678" s="109" t="s">
        <v>779</v>
      </c>
      <c r="N678" s="109" t="s">
        <v>779</v>
      </c>
      <c r="O678" s="109" t="s">
        <v>779</v>
      </c>
      <c r="P678" s="109" t="s">
        <v>779</v>
      </c>
    </row>
    <row r="679" spans="1:16" hidden="1" x14ac:dyDescent="0.25">
      <c r="A679" s="511"/>
      <c r="B679" s="113" t="str">
        <f ca="1">Supporto!F577</f>
        <v>IfcFurnishingElement</v>
      </c>
      <c r="C679" s="148" t="str">
        <f ca="1">Supporto!H577</f>
        <v>ElementoDatiAntincendio</v>
      </c>
      <c r="D679" s="148" t="str">
        <f ca="1">Supporto!K577</f>
        <v>Combustibile</v>
      </c>
      <c r="E679" s="125"/>
      <c r="F679" s="125"/>
      <c r="G679" s="162"/>
      <c r="H679" s="110"/>
      <c r="I679" s="109"/>
      <c r="J679" s="109"/>
      <c r="K679" s="109"/>
      <c r="L679" s="109"/>
      <c r="M679" s="109"/>
      <c r="N679" s="109" t="s">
        <v>779</v>
      </c>
      <c r="O679" s="109" t="s">
        <v>779</v>
      </c>
      <c r="P679" s="109" t="s">
        <v>779</v>
      </c>
    </row>
    <row r="680" spans="1:16" x14ac:dyDescent="0.25">
      <c r="A680" s="511"/>
      <c r="B680" s="113" t="str">
        <f ca="1">Supporto!F578</f>
        <v>IfcFurnishingElement</v>
      </c>
      <c r="C680" s="148" t="str">
        <f ca="1">Supporto!H578</f>
        <v>ElementoCodifica</v>
      </c>
      <c r="D680" s="148" t="str">
        <f ca="1">Supporto!K578</f>
        <v>ClasseElementoTecnico</v>
      </c>
      <c r="E680" s="125"/>
      <c r="F680" s="125"/>
      <c r="G680" s="162"/>
      <c r="H680" s="110"/>
      <c r="I680" s="109"/>
      <c r="J680" s="109" t="s">
        <v>779</v>
      </c>
      <c r="K680" s="109"/>
      <c r="L680" s="109" t="s">
        <v>779</v>
      </c>
      <c r="M680" s="109" t="s">
        <v>779</v>
      </c>
      <c r="N680" s="109" t="s">
        <v>779</v>
      </c>
      <c r="O680" s="109" t="s">
        <v>779</v>
      </c>
      <c r="P680" s="109" t="s">
        <v>779</v>
      </c>
    </row>
    <row r="681" spans="1:16" x14ac:dyDescent="0.25">
      <c r="A681" s="511"/>
      <c r="B681" s="113" t="str">
        <f ca="1">Supporto!F579</f>
        <v>IfcFurnishingElement</v>
      </c>
      <c r="C681" s="148" t="str">
        <f ca="1">Supporto!H579</f>
        <v>ElementoFase</v>
      </c>
      <c r="D681" s="148" t="str">
        <f ca="1">Supporto!K579</f>
        <v>Stato</v>
      </c>
      <c r="E681" s="125"/>
      <c r="F681" s="125"/>
      <c r="G681" s="162"/>
      <c r="H681" s="110"/>
      <c r="I681" s="109"/>
      <c r="J681" s="109" t="s">
        <v>779</v>
      </c>
      <c r="K681" s="109"/>
      <c r="L681" s="109" t="s">
        <v>779</v>
      </c>
      <c r="M681" s="109" t="s">
        <v>779</v>
      </c>
      <c r="N681" s="109" t="s">
        <v>779</v>
      </c>
      <c r="O681" s="109" t="s">
        <v>779</v>
      </c>
      <c r="P681" s="109" t="s">
        <v>779</v>
      </c>
    </row>
    <row r="682" spans="1:16" hidden="1" x14ac:dyDescent="0.25">
      <c r="A682" s="511"/>
      <c r="B682" s="113" t="str">
        <f ca="1">Supporto!F580</f>
        <v>IfcFurnishingElement</v>
      </c>
      <c r="C682" s="148" t="str">
        <f ca="1">Supporto!H580</f>
        <v>ElementoDocumenti</v>
      </c>
      <c r="D682" s="148" t="str">
        <f ca="1">Supporto!K580</f>
        <v>SchedaTecnica</v>
      </c>
      <c r="E682" s="125"/>
      <c r="F682" s="125"/>
      <c r="G682" s="162"/>
      <c r="H682" s="110"/>
      <c r="I682" s="109"/>
      <c r="J682" s="109"/>
      <c r="K682" s="109"/>
      <c r="L682" s="109"/>
      <c r="M682" s="109"/>
      <c r="N682" s="109" t="s">
        <v>779</v>
      </c>
      <c r="O682" s="109" t="s">
        <v>779</v>
      </c>
      <c r="P682" s="109" t="s">
        <v>779</v>
      </c>
    </row>
    <row r="683" spans="1:16" hidden="1" x14ac:dyDescent="0.25">
      <c r="A683" s="511"/>
      <c r="B683" s="113" t="str">
        <f ca="1">Supporto!F581</f>
        <v>IfcFurnishingElement</v>
      </c>
      <c r="C683" s="148" t="str">
        <f ca="1">Supporto!H581</f>
        <v>ElementoDocumenti</v>
      </c>
      <c r="D683" s="148" t="str">
        <f ca="1">Supporto!K581</f>
        <v>Website</v>
      </c>
      <c r="E683" s="125"/>
      <c r="F683" s="125"/>
      <c r="G683" s="162"/>
      <c r="H683" s="110"/>
      <c r="I683" s="109"/>
      <c r="J683" s="109"/>
      <c r="K683" s="109"/>
      <c r="L683" s="109"/>
      <c r="M683" s="109"/>
      <c r="N683" s="109" t="s">
        <v>779</v>
      </c>
      <c r="O683" s="109" t="s">
        <v>779</v>
      </c>
      <c r="P683" s="109" t="s">
        <v>779</v>
      </c>
    </row>
    <row r="684" spans="1:16" hidden="1" x14ac:dyDescent="0.25">
      <c r="A684" s="511"/>
      <c r="B684" s="113" t="str">
        <f ca="1">Supporto!F582</f>
        <v>IfcFurnishingElement</v>
      </c>
      <c r="C684" s="148" t="str">
        <f ca="1">Supporto!H582</f>
        <v>ElementoDocumenti</v>
      </c>
      <c r="D684" s="148" t="str">
        <f ca="1">Supporto!K582</f>
        <v>DB</v>
      </c>
      <c r="E684" s="125"/>
      <c r="F684" s="125"/>
      <c r="G684" s="162"/>
      <c r="H684" s="110"/>
      <c r="I684" s="109"/>
      <c r="J684" s="109"/>
      <c r="K684" s="109"/>
      <c r="L684" s="109"/>
      <c r="M684" s="109"/>
      <c r="N684" s="109"/>
      <c r="O684" s="109" t="s">
        <v>779</v>
      </c>
      <c r="P684" s="109" t="s">
        <v>779</v>
      </c>
    </row>
    <row r="685" spans="1:16" hidden="1" x14ac:dyDescent="0.25">
      <c r="A685" s="511"/>
      <c r="B685" s="113" t="str">
        <f ca="1">Supporto!F583</f>
        <v>IfcFurnishingElement</v>
      </c>
      <c r="C685" s="148" t="str">
        <f ca="1">Supporto!H583</f>
        <v>ElementoDocumenti</v>
      </c>
      <c r="D685" s="148" t="str">
        <f ca="1">Supporto!K583</f>
        <v>CertProd</v>
      </c>
      <c r="E685" s="125"/>
      <c r="F685" s="125"/>
      <c r="G685" s="162"/>
      <c r="H685" s="110"/>
      <c r="I685" s="109"/>
      <c r="J685" s="109"/>
      <c r="K685" s="109"/>
      <c r="L685" s="109"/>
      <c r="M685" s="109"/>
      <c r="N685" s="109" t="s">
        <v>779</v>
      </c>
      <c r="O685" s="109" t="s">
        <v>779</v>
      </c>
      <c r="P685" s="109" t="s">
        <v>779</v>
      </c>
    </row>
    <row r="686" spans="1:16" hidden="1" x14ac:dyDescent="0.25">
      <c r="A686" s="511"/>
      <c r="B686" s="113" t="str">
        <f ca="1">Supporto!F584</f>
        <v>IfcFurnishingElement</v>
      </c>
      <c r="C686" s="148" t="str">
        <f ca="1">Supporto!H584</f>
        <v>ElementoDocumenti</v>
      </c>
      <c r="D686" s="148" t="str">
        <f ca="1">Supporto!K584</f>
        <v>SchedaMontaggio</v>
      </c>
      <c r="E686" s="125"/>
      <c r="F686" s="125"/>
      <c r="G686" s="162"/>
      <c r="H686" s="110"/>
      <c r="I686" s="109"/>
      <c r="J686" s="109"/>
      <c r="K686" s="109"/>
      <c r="L686" s="109"/>
      <c r="M686" s="109"/>
      <c r="N686" s="109"/>
      <c r="O686" s="109" t="s">
        <v>779</v>
      </c>
      <c r="P686" s="109" t="s">
        <v>779</v>
      </c>
    </row>
    <row r="687" spans="1:16" hidden="1" x14ac:dyDescent="0.25">
      <c r="A687" s="511"/>
      <c r="B687" s="115" t="str">
        <f ca="1">Supporto!F585</f>
        <v>IfcFurnishingElement</v>
      </c>
      <c r="C687" s="149" t="str">
        <f ca="1">Supporto!H585</f>
        <v>ElementoDocumenti</v>
      </c>
      <c r="D687" s="149" t="str">
        <f ca="1">Supporto!K585</f>
        <v>Installazione</v>
      </c>
      <c r="E687" s="124"/>
      <c r="F687" s="124"/>
      <c r="G687" s="163"/>
      <c r="H687" s="117"/>
      <c r="I687" s="116"/>
      <c r="J687" s="116"/>
      <c r="K687" s="116"/>
      <c r="L687" s="116"/>
      <c r="M687" s="116"/>
      <c r="N687" s="116"/>
      <c r="O687" s="116" t="s">
        <v>779</v>
      </c>
      <c r="P687" s="116" t="s">
        <v>779</v>
      </c>
    </row>
  </sheetData>
  <autoFilter ref="B4:P687">
    <filterColumn colId="6" showButton="0"/>
    <filterColumn colId="7" showButton="0"/>
    <filterColumn colId="8" showButton="0"/>
    <filterColumn colId="11">
      <filters>
        <filter val="X"/>
      </filters>
    </filterColumn>
  </autoFilter>
  <mergeCells count="14">
    <mergeCell ref="C116:D116"/>
    <mergeCell ref="C142:D142"/>
    <mergeCell ref="C1:P1"/>
    <mergeCell ref="H3:P3"/>
    <mergeCell ref="C5:D5"/>
    <mergeCell ref="C7:D7"/>
    <mergeCell ref="C31:D31"/>
    <mergeCell ref="C112:D112"/>
    <mergeCell ref="H4:K4"/>
    <mergeCell ref="L4:L5"/>
    <mergeCell ref="M4:M5"/>
    <mergeCell ref="N4:N5"/>
    <mergeCell ref="O4:O5"/>
    <mergeCell ref="P4:P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687"/>
  <sheetViews>
    <sheetView topLeftCell="B1" zoomScale="55" zoomScaleNormal="55" workbookViewId="0">
      <pane ySplit="5" topLeftCell="A6" activePane="bottomLeft" state="frozen"/>
      <selection activeCell="B1" sqref="B1"/>
      <selection pane="bottomLeft" activeCell="K11" sqref="K11"/>
    </sheetView>
  </sheetViews>
  <sheetFormatPr defaultColWidth="9" defaultRowHeight="12.75" x14ac:dyDescent="0.25"/>
  <cols>
    <col min="1" max="1" width="15.5703125" style="95" hidden="1" customWidth="1"/>
    <col min="2" max="2" width="34.85546875" style="95" bestFit="1" customWidth="1"/>
    <col min="3" max="3" width="32.5703125" style="142" customWidth="1"/>
    <col min="4" max="4" width="50.5703125" style="142" customWidth="1"/>
    <col min="5" max="6" width="20.5703125" style="142" hidden="1" customWidth="1"/>
    <col min="7" max="7" width="20.5703125" style="165" hidden="1" customWidth="1"/>
    <col min="8" max="9" width="30.5703125" style="143" customWidth="1"/>
    <col min="10" max="10" width="45.85546875" style="143" bestFit="1" customWidth="1"/>
    <col min="11" max="16" width="30.5703125" style="143" customWidth="1"/>
    <col min="17" max="16384" width="9" style="95"/>
  </cols>
  <sheetData>
    <row r="1" spans="1:16" s="92" customFormat="1" ht="30" customHeight="1" x14ac:dyDescent="0.25">
      <c r="C1" s="659" t="s">
        <v>270</v>
      </c>
      <c r="D1" s="660"/>
      <c r="E1" s="660"/>
      <c r="F1" s="660"/>
      <c r="G1" s="660"/>
      <c r="H1" s="660"/>
      <c r="I1" s="660"/>
      <c r="J1" s="660"/>
      <c r="K1" s="660"/>
      <c r="L1" s="660"/>
      <c r="M1" s="660"/>
      <c r="N1" s="660"/>
      <c r="O1" s="660"/>
      <c r="P1" s="661"/>
    </row>
    <row r="2" spans="1:16" s="92" customFormat="1" ht="15.75" x14ac:dyDescent="0.25">
      <c r="C2" s="93"/>
      <c r="D2" s="93"/>
      <c r="E2" s="93"/>
      <c r="F2" s="93"/>
      <c r="G2" s="93"/>
      <c r="H2" s="94"/>
      <c r="I2" s="94"/>
      <c r="J2" s="94"/>
      <c r="K2" s="94"/>
      <c r="L2" s="94"/>
      <c r="M2" s="94"/>
      <c r="N2" s="94"/>
      <c r="O2" s="94"/>
      <c r="P2" s="94"/>
    </row>
    <row r="3" spans="1:16" s="92" customFormat="1" ht="30" customHeight="1" x14ac:dyDescent="0.25">
      <c r="C3" s="93"/>
      <c r="D3" s="93"/>
      <c r="E3" s="93"/>
      <c r="F3" s="93"/>
      <c r="G3" s="93"/>
      <c r="H3" s="662" t="str">
        <f>'Attività, servizi e usi'!C9</f>
        <v>Manutenzione</v>
      </c>
      <c r="I3" s="663"/>
      <c r="J3" s="663"/>
      <c r="K3" s="663"/>
      <c r="L3" s="663"/>
      <c r="M3" s="663"/>
      <c r="N3" s="663"/>
      <c r="O3" s="663"/>
      <c r="P3" s="664"/>
    </row>
    <row r="4" spans="1:16" s="92" customFormat="1" ht="30" customHeight="1" x14ac:dyDescent="0.25">
      <c r="C4" s="93"/>
      <c r="D4" s="93"/>
      <c r="E4" s="93"/>
      <c r="F4" s="93"/>
      <c r="G4" s="93"/>
      <c r="H4" s="672" t="s">
        <v>813</v>
      </c>
      <c r="I4" s="673"/>
      <c r="J4" s="673"/>
      <c r="K4" s="673"/>
      <c r="L4" s="675" t="str">
        <f>'Attività, servizi e usi'!C18</f>
        <v>PFTE</v>
      </c>
      <c r="M4" s="675" t="str">
        <f>'Attività, servizi e usi'!C19</f>
        <v>Progettazione Definitiva</v>
      </c>
      <c r="N4" s="675" t="str">
        <f>'Attività, servizi e usi'!C20</f>
        <v>Progettazione Esecutiva</v>
      </c>
      <c r="O4" s="675" t="str">
        <f>'Attività, servizi e usi'!C21</f>
        <v>Costruzione (DL)</v>
      </c>
      <c r="P4" s="675" t="str">
        <f>'Attività, servizi e usi'!C24</f>
        <v>Manutenzione</v>
      </c>
    </row>
    <row r="5" spans="1:16" ht="30" customHeight="1" x14ac:dyDescent="0.25">
      <c r="A5" s="150"/>
      <c r="B5" s="208"/>
      <c r="C5" s="665" t="s">
        <v>271</v>
      </c>
      <c r="D5" s="666"/>
      <c r="E5" s="96"/>
      <c r="F5" s="96"/>
      <c r="G5" s="96"/>
      <c r="H5" s="97" t="str">
        <f>'Attività, servizi e usi'!C14</f>
        <v>Rilevazione</v>
      </c>
      <c r="I5" s="98" t="str">
        <f>'Attività, servizi e usi'!C15</f>
        <v>Indagini conoscitive</v>
      </c>
      <c r="J5" s="98" t="str">
        <f>'Attività, servizi e usi'!C16</f>
        <v>Rappresentazione dell'esistente</v>
      </c>
      <c r="K5" s="99" t="str">
        <f>'Attività, servizi e usi'!C17</f>
        <v>Valutazione</v>
      </c>
      <c r="L5" s="676"/>
      <c r="M5" s="676"/>
      <c r="N5" s="676"/>
      <c r="O5" s="676"/>
      <c r="P5" s="676"/>
    </row>
    <row r="6" spans="1:16" ht="30" customHeight="1" x14ac:dyDescent="0.25">
      <c r="A6" s="145" t="str">
        <f>'Proprietà Modello'!$E$1</f>
        <v>Spazio</v>
      </c>
      <c r="B6" s="144"/>
      <c r="C6" s="144">
        <f>'Proprietà Modello'!$F$1</f>
        <v>0</v>
      </c>
      <c r="D6" s="91">
        <f>'Proprietà Modello'!$G$1</f>
        <v>0</v>
      </c>
      <c r="E6" s="91" t="e">
        <f>'Proprietà Modello'!#REF!</f>
        <v>#REF!</v>
      </c>
      <c r="F6" s="91">
        <f>'Proprietà Modello'!$H$1</f>
        <v>0</v>
      </c>
      <c r="G6" s="91">
        <f>'Proprietà Modello'!$I$1</f>
        <v>0</v>
      </c>
      <c r="H6" s="100" t="s">
        <v>383</v>
      </c>
      <c r="I6" s="70" t="str">
        <f>CONCATENATE('Matrice usi'!$G6,IF('Matrice usi'!$G6=0,"", "-"),'Matrice usi'!$G7,IF('Matrice usi'!$G7=0,"", "-"),'Matrice usi'!$G8,IF('Matrice usi'!$G8=0,"", "-"),'Matrice usi'!$G9,IF('Matrice usi'!$G10=0,"", "-"),'Matrice usi'!$G10,IF('Matrice usi'!$G11=0,"", "-"),'Matrice usi'!$G11)</f>
        <v>05-06-07-08-09</v>
      </c>
      <c r="J6" s="70" t="str">
        <f>CONCATENATE('Matrice usi'!$G12,IF('Matrice usi'!$G12=0,"", "-"),'Matrice usi'!$G13,IF('Matrice usi'!$G13=0,"", "-"),'Matrice usi'!$G14,IF('Matrice usi'!$G14=0,"", "-"),'Matrice usi'!$G15,IF('Matrice usi'!$G15=0,"", "-"),'Matrice usi'!$G16,IF('Matrice usi'!$G16=0,"", "-"),'Matrice usi'!$G17,IF('Matrice usi'!$G17=0,"", "-"),'Matrice usi'!$G18)</f>
        <v>01-05-06-07-08-10</v>
      </c>
      <c r="K6" s="70" t="str">
        <f>CONCATENATE('Matrice usi'!$G19,IF('Matrice usi'!$G19=0,"", "-"),'Matrice usi'!$G20,IF('Matrice usi'!$G20=0,"", "-"),'Matrice usi'!$G21,IF('Matrice usi'!$G21=0,"", "-"),'Matrice usi'!$G22,IF('Matrice usi'!$G22=0,"", "-"),'Matrice usi'!$G23,IF('Matrice usi'!$G23=0,"", "-"),'Matrice usi'!$G24,IF('Matrice usi'!$G24=0,"", "-"),'Matrice usi'!$G25,IF('Matrice usi'!$G25=0,"", "-"),'Matrice usi'!$G26)</f>
        <v>01-03-05-06-07-08-09-10</v>
      </c>
      <c r="L6" s="70" t="str">
        <f>CONCATENATE('Matrice usi'!$G27,IF('Matrice usi'!$G27=0,"", "-"),'Matrice usi'!$G28,IF('Matrice usi'!$G28=0,"", "-"),'Matrice usi'!$G29,IF('Matrice usi'!$G29=0,"", "-"),'Matrice usi'!$G30,IF('Matrice usi'!$G30=0,"", "-"),'Matrice usi'!$G31,IF('Matrice usi'!$G31=0,"", "-"),'Matrice usi'!$G32,IF('Matrice usi'!$G32=0,"", "-"),'Matrice usi'!$G33,IF('Matrice usi'!$G33=0,"", "-"),'Matrice usi'!$G34,IF('Matrice usi'!$G34=0,"", "-"),'Matrice usi'!$G35,IF('Matrice usi'!$G35=0,"", "-"),'Matrice usi'!$G36)</f>
        <v>01-02-03-04-05-06-07-08-09-10</v>
      </c>
      <c r="M6" s="70" t="str">
        <f>CONCATENATE('Matrice usi'!$G37,IF('Matrice usi'!$G37=0,"", "-"),'Matrice usi'!$G38,IF('Matrice usi'!$G38=0,"", "-"),'Matrice usi'!$G39,IF('Matrice usi'!$G39=0,"", "-"),'Matrice usi'!$G40,IF('Matrice usi'!$G40=0,"", "-"),'Matrice usi'!$G41,IF('Matrice usi'!$G41=0,"", "-"),'Matrice usi'!$G42,IF('Matrice usi'!$G42=0,"", "-"),'Matrice usi'!$G43,IF('Matrice usi'!$G43=0,"", "-"),'Matrice usi'!$G44,IF('Matrice usi'!$G44=0,"", "-"),'Matrice usi'!$G45,IF('Matrice usi'!$G45=0,"", "-"),'Matrice usi'!$G46)</f>
        <v>01-02-03-04-05-06-07-08-09-10</v>
      </c>
      <c r="N6" s="70" t="str">
        <f>CONCATENATE('Matrice usi'!$G47,IF('Matrice usi'!$G47=0,"", "-"),'Matrice usi'!$G48,IF('Matrice usi'!$G48=0,"", "-"),'Matrice usi'!$G49,IF('Matrice usi'!$G49=0,"", "-"),'Matrice usi'!$G50,IF('Matrice usi'!$G50=0,"", "-"),'Matrice usi'!$G51,IF('Matrice usi'!$G51=0,"", "-"),'Matrice usi'!$G52,IF('Matrice usi'!$G52=0,"", "-"),'Matrice usi'!$G53,IF('Matrice usi'!$G53=0,"", "-"),'Matrice usi'!$G54,IF('Matrice usi'!$G54=0,"", "-"),'Matrice usi'!$G55,IF('Matrice usi'!$G55=0,"", "-"),'Matrice usi'!$G56)</f>
        <v>01-02-03-04-05-06-07-08-09-10</v>
      </c>
      <c r="O6" s="70" t="s">
        <v>383</v>
      </c>
      <c r="P6" s="71" t="s">
        <v>383</v>
      </c>
    </row>
    <row r="7" spans="1:16" ht="24" customHeight="1" x14ac:dyDescent="0.25">
      <c r="A7" s="146"/>
      <c r="B7" s="210"/>
      <c r="C7" s="669" t="str">
        <f>'Proprietà Modello'!E2</f>
        <v>Fabbricato</v>
      </c>
      <c r="D7" s="668"/>
      <c r="E7" s="101"/>
      <c r="F7" s="101"/>
      <c r="G7" s="101"/>
      <c r="H7" s="102"/>
      <c r="I7" s="103"/>
      <c r="J7" s="104"/>
      <c r="K7" s="102"/>
      <c r="L7" s="103"/>
      <c r="M7" s="105"/>
      <c r="N7" s="102"/>
      <c r="O7" s="103"/>
      <c r="P7" s="104"/>
    </row>
    <row r="8" spans="1:16" ht="15" customHeight="1" x14ac:dyDescent="0.25">
      <c r="A8" s="147" t="str">
        <f>'Proprietà Modello'!E3</f>
        <v>Fabbricato</v>
      </c>
      <c r="B8" s="106" t="s">
        <v>112</v>
      </c>
      <c r="C8" s="106" t="str">
        <f>'Proprietà Modello'!F3</f>
        <v>FabbricatoDatiAnagrafici</v>
      </c>
      <c r="D8" s="107" t="str">
        <f>'Proprietà Modello'!G3</f>
        <v>CodiceFabbricato</v>
      </c>
      <c r="E8" s="147" t="e">
        <f>'Proprietà Modello'!#REF!</f>
        <v>#REF!</v>
      </c>
      <c r="F8" s="107" t="str">
        <f>'Proprietà Modello'!H3</f>
        <v>IfcText</v>
      </c>
      <c r="G8" s="159" t="str">
        <f>'Proprietà Modello'!I3</f>
        <v>N.A.</v>
      </c>
      <c r="H8" s="111"/>
      <c r="I8" s="121"/>
      <c r="J8" s="121" t="s">
        <v>779</v>
      </c>
      <c r="K8" s="121"/>
      <c r="L8" s="109"/>
      <c r="M8" s="111"/>
      <c r="N8" s="108"/>
      <c r="O8" s="109"/>
      <c r="P8" s="121" t="s">
        <v>779</v>
      </c>
    </row>
    <row r="9" spans="1:16" ht="15" customHeight="1" x14ac:dyDescent="0.25">
      <c r="A9" s="148"/>
      <c r="B9" s="106" t="s">
        <v>112</v>
      </c>
      <c r="C9" s="112" t="s">
        <v>568</v>
      </c>
      <c r="D9" s="113" t="s">
        <v>770</v>
      </c>
      <c r="E9" s="148"/>
      <c r="F9" s="113"/>
      <c r="G9" s="160"/>
      <c r="H9" s="111"/>
      <c r="I9" s="109"/>
      <c r="J9" s="109" t="s">
        <v>779</v>
      </c>
      <c r="K9" s="109"/>
      <c r="L9" s="109"/>
      <c r="M9" s="111"/>
      <c r="N9" s="108"/>
      <c r="O9" s="109"/>
      <c r="P9" s="109" t="s">
        <v>779</v>
      </c>
    </row>
    <row r="10" spans="1:16" ht="15" customHeight="1" x14ac:dyDescent="0.25">
      <c r="A10" s="148" t="str">
        <f>'Proprietà Modello'!E5</f>
        <v>Fabbricato</v>
      </c>
      <c r="B10" s="106" t="s">
        <v>112</v>
      </c>
      <c r="C10" s="112" t="str">
        <f>'Proprietà Modello'!F5</f>
        <v>FabbricatoDatiAnagrafici</v>
      </c>
      <c r="D10" s="113" t="str">
        <f>'Proprietà Modello'!G5</f>
        <v>DestinazioneUso</v>
      </c>
      <c r="E10" s="148" t="e">
        <f>'Proprietà Modello'!#REF!</f>
        <v>#REF!</v>
      </c>
      <c r="F10" s="113">
        <f>'Proprietà Modello'!H5</f>
        <v>0</v>
      </c>
      <c r="G10" s="160">
        <f>'Proprietà Modello'!I5</f>
        <v>0</v>
      </c>
      <c r="H10" s="111"/>
      <c r="I10" s="109"/>
      <c r="J10" s="109" t="s">
        <v>779</v>
      </c>
      <c r="K10" s="109"/>
      <c r="L10" s="109"/>
      <c r="M10" s="111"/>
      <c r="N10" s="108"/>
      <c r="O10" s="109"/>
      <c r="P10" s="109" t="s">
        <v>779</v>
      </c>
    </row>
    <row r="11" spans="1:16" ht="15" customHeight="1" x14ac:dyDescent="0.25">
      <c r="A11" s="148" t="str">
        <f>'Proprietà Modello'!E6</f>
        <v>Fabbricato</v>
      </c>
      <c r="B11" s="106" t="s">
        <v>112</v>
      </c>
      <c r="C11" s="112" t="str">
        <f>'Proprietà Modello'!F6</f>
        <v>FabbricatoDatiAnagrafici</v>
      </c>
      <c r="D11" s="113" t="str">
        <f>'Proprietà Modello'!G6</f>
        <v>Foglio</v>
      </c>
      <c r="E11" s="148" t="e">
        <f>'Proprietà Modello'!#REF!</f>
        <v>#REF!</v>
      </c>
      <c r="F11" s="113" t="str">
        <f>'Proprietà Modello'!H6</f>
        <v>IfcText</v>
      </c>
      <c r="G11" s="160" t="str">
        <f>'Proprietà Modello'!I6</f>
        <v>N.A.</v>
      </c>
      <c r="H11" s="111"/>
      <c r="I11" s="109"/>
      <c r="J11" s="109" t="s">
        <v>779</v>
      </c>
      <c r="K11" s="109"/>
      <c r="L11" s="109"/>
      <c r="M11" s="111"/>
      <c r="N11" s="108"/>
      <c r="O11" s="109"/>
      <c r="P11" s="109" t="s">
        <v>779</v>
      </c>
    </row>
    <row r="12" spans="1:16" ht="15" customHeight="1" x14ac:dyDescent="0.25">
      <c r="A12" s="148" t="str">
        <f>'Proprietà Modello'!E7</f>
        <v>Fabbricato</v>
      </c>
      <c r="B12" s="106" t="s">
        <v>112</v>
      </c>
      <c r="C12" s="112" t="str">
        <f>'Proprietà Modello'!F7</f>
        <v>FabbricatoDatiAnagrafici</v>
      </c>
      <c r="D12" s="113" t="str">
        <f>'Proprietà Modello'!G7</f>
        <v>Particelle</v>
      </c>
      <c r="E12" s="148" t="e">
        <f>'Proprietà Modello'!#REF!</f>
        <v>#REF!</v>
      </c>
      <c r="F12" s="113" t="str">
        <f>'Proprietà Modello'!H7</f>
        <v>IfcText</v>
      </c>
      <c r="G12" s="160" t="str">
        <f>'Proprietà Modello'!I7</f>
        <v>N.A.</v>
      </c>
      <c r="H12" s="111"/>
      <c r="I12" s="109"/>
      <c r="J12" s="109" t="s">
        <v>779</v>
      </c>
      <c r="K12" s="109"/>
      <c r="L12" s="109"/>
      <c r="M12" s="111"/>
      <c r="N12" s="108"/>
      <c r="O12" s="109"/>
      <c r="P12" s="109" t="s">
        <v>779</v>
      </c>
    </row>
    <row r="13" spans="1:16" ht="15" customHeight="1" x14ac:dyDescent="0.25">
      <c r="A13" s="148" t="str">
        <f>'Proprietà Modello'!E8</f>
        <v>Fabbricato</v>
      </c>
      <c r="B13" s="106" t="s">
        <v>112</v>
      </c>
      <c r="C13" s="112" t="str">
        <f>'Proprietà Modello'!F8</f>
        <v>FabbricatoDatiAnagrafici</v>
      </c>
      <c r="D13" s="113" t="str">
        <f>'Proprietà Modello'!G8</f>
        <v>Sub</v>
      </c>
      <c r="E13" s="148" t="e">
        <f>'Proprietà Modello'!#REF!</f>
        <v>#REF!</v>
      </c>
      <c r="F13" s="113" t="str">
        <f>'Proprietà Modello'!H8</f>
        <v>IfcText</v>
      </c>
      <c r="G13" s="160" t="str">
        <f>'Proprietà Modello'!I8</f>
        <v>N.A.</v>
      </c>
      <c r="H13" s="111"/>
      <c r="I13" s="109"/>
      <c r="J13" s="109" t="s">
        <v>779</v>
      </c>
      <c r="K13" s="109"/>
      <c r="L13" s="109"/>
      <c r="M13" s="111"/>
      <c r="N13" s="108"/>
      <c r="O13" s="109"/>
      <c r="P13" s="109" t="s">
        <v>779</v>
      </c>
    </row>
    <row r="14" spans="1:16" ht="15" customHeight="1" x14ac:dyDescent="0.25">
      <c r="A14" s="148" t="str">
        <f>'Proprietà Modello'!E9</f>
        <v>Fabbricato</v>
      </c>
      <c r="B14" s="106" t="s">
        <v>112</v>
      </c>
      <c r="C14" s="112" t="str">
        <f>'Proprietà Modello'!F9</f>
        <v>FabbricatoDatiEnergetici</v>
      </c>
      <c r="D14" s="113" t="str">
        <f>'Proprietà Modello'!G9</f>
        <v>Area solare Equivalente estiva per unità di superficie utile</v>
      </c>
      <c r="E14" s="148" t="e">
        <f>'Proprietà Modello'!#REF!</f>
        <v>#REF!</v>
      </c>
      <c r="F14" s="113" t="str">
        <f>'Proprietà Modello'!H9</f>
        <v>IfcReal</v>
      </c>
      <c r="G14" s="160" t="str">
        <f>'Proprietà Modello'!I9</f>
        <v>N.A.</v>
      </c>
      <c r="H14" s="111"/>
      <c r="I14" s="109"/>
      <c r="J14" s="109" t="s">
        <v>779</v>
      </c>
      <c r="K14" s="109"/>
      <c r="L14" s="109"/>
      <c r="M14" s="111"/>
      <c r="N14" s="108"/>
      <c r="O14" s="109"/>
      <c r="P14" s="109" t="s">
        <v>779</v>
      </c>
    </row>
    <row r="15" spans="1:16" ht="15" customHeight="1" x14ac:dyDescent="0.25">
      <c r="A15" s="148" t="str">
        <f>'Proprietà Modello'!E10</f>
        <v>Fabbricato</v>
      </c>
      <c r="B15" s="106" t="s">
        <v>112</v>
      </c>
      <c r="C15" s="112" t="str">
        <f>'Proprietà Modello'!F10</f>
        <v>FabbricatoDatiEnergetici</v>
      </c>
      <c r="D15" s="113" t="str">
        <f>'Proprietà Modello'!G10</f>
        <v>Area solare Equivalente estiva per unità di superficie utile edificio equivalente</v>
      </c>
      <c r="E15" s="148" t="e">
        <f>'Proprietà Modello'!#REF!</f>
        <v>#REF!</v>
      </c>
      <c r="F15" s="113" t="str">
        <f>'Proprietà Modello'!H10</f>
        <v>IfcReal</v>
      </c>
      <c r="G15" s="160" t="str">
        <f>'Proprietà Modello'!I10</f>
        <v>N.A.</v>
      </c>
      <c r="H15" s="111"/>
      <c r="I15" s="109"/>
      <c r="J15" s="109" t="s">
        <v>779</v>
      </c>
      <c r="K15" s="109"/>
      <c r="L15" s="109"/>
      <c r="M15" s="111"/>
      <c r="N15" s="108"/>
      <c r="O15" s="109"/>
      <c r="P15" s="109" t="s">
        <v>779</v>
      </c>
    </row>
    <row r="16" spans="1:16" ht="15" customHeight="1" x14ac:dyDescent="0.25">
      <c r="A16" s="149" t="str">
        <f>'Proprietà Modello'!E11</f>
        <v>Fabbricato</v>
      </c>
      <c r="B16" s="106" t="s">
        <v>112</v>
      </c>
      <c r="C16" s="114" t="str">
        <f>'Proprietà Modello'!F11</f>
        <v>FabbricatoDatiEnergetici</v>
      </c>
      <c r="D16" s="115" t="str">
        <f>'Proprietà Modello'!G11</f>
        <v>CL_ES: Efficienza globale stagionale</v>
      </c>
      <c r="E16" s="149" t="e">
        <f>'Proprietà Modello'!#REF!</f>
        <v>#REF!</v>
      </c>
      <c r="F16" s="115" t="str">
        <f>'Proprietà Modello'!H11</f>
        <v>IfcReal</v>
      </c>
      <c r="G16" s="161" t="str">
        <f>'Proprietà Modello'!I11</f>
        <v>N.A.</v>
      </c>
      <c r="H16" s="111"/>
      <c r="I16" s="116"/>
      <c r="J16" s="116" t="s">
        <v>779</v>
      </c>
      <c r="K16" s="116"/>
      <c r="L16" s="116"/>
      <c r="M16" s="119"/>
      <c r="N16" s="118"/>
      <c r="O16" s="116"/>
      <c r="P16" s="116" t="s">
        <v>779</v>
      </c>
    </row>
    <row r="17" spans="1:16" ht="15" customHeight="1" x14ac:dyDescent="0.25">
      <c r="A17" s="147" t="str">
        <f>'Proprietà Modello'!E12</f>
        <v>Fabbricato</v>
      </c>
      <c r="B17" s="106" t="s">
        <v>112</v>
      </c>
      <c r="C17" s="106" t="str">
        <f>'Proprietà Modello'!F12</f>
        <v>FabbricatoDatiEnergetici</v>
      </c>
      <c r="D17" s="107" t="str">
        <f>'Proprietà Modello'!G12</f>
        <v>CL_ES: Indice di prestazione rinnovabile</v>
      </c>
      <c r="E17" s="147" t="e">
        <f>'Proprietà Modello'!#REF!</f>
        <v>#REF!</v>
      </c>
      <c r="F17" s="107" t="str">
        <f>'Proprietà Modello'!H12</f>
        <v>IfcReal</v>
      </c>
      <c r="G17" s="159" t="str">
        <f>'Proprietà Modello'!I12</f>
        <v>kWh/m²</v>
      </c>
      <c r="H17" s="123"/>
      <c r="I17" s="121"/>
      <c r="J17" s="121" t="s">
        <v>779</v>
      </c>
      <c r="K17" s="121"/>
      <c r="L17" s="121"/>
      <c r="M17" s="123"/>
      <c r="N17" s="120"/>
      <c r="O17" s="120"/>
      <c r="P17" s="121" t="s">
        <v>779</v>
      </c>
    </row>
    <row r="18" spans="1:16" ht="15" customHeight="1" x14ac:dyDescent="0.25">
      <c r="A18" s="148" t="str">
        <f>'Proprietà Modello'!E13</f>
        <v>Fabbricato</v>
      </c>
      <c r="B18" s="106" t="s">
        <v>112</v>
      </c>
      <c r="C18" s="112" t="str">
        <f>'Proprietà Modello'!F13</f>
        <v>FabbricatoDatiEnergetici</v>
      </c>
      <c r="D18" s="113" t="str">
        <f>'Proprietà Modello'!G13</f>
        <v xml:space="preserve">CL_ES: Indice di prestazione totale	</v>
      </c>
      <c r="E18" s="148" t="e">
        <f>'Proprietà Modello'!#REF!</f>
        <v>#REF!</v>
      </c>
      <c r="F18" s="113" t="str">
        <f>'Proprietà Modello'!H13</f>
        <v>IfcReal</v>
      </c>
      <c r="G18" s="160" t="str">
        <f>'Proprietà Modello'!I13</f>
        <v>kWh/m²</v>
      </c>
      <c r="H18" s="111"/>
      <c r="I18" s="109"/>
      <c r="J18" s="109" t="s">
        <v>779</v>
      </c>
      <c r="K18" s="109"/>
      <c r="L18" s="109"/>
      <c r="M18" s="111"/>
      <c r="N18" s="108"/>
      <c r="O18" s="108"/>
      <c r="P18" s="109" t="s">
        <v>779</v>
      </c>
    </row>
    <row r="19" spans="1:16" ht="15" customHeight="1" x14ac:dyDescent="0.25">
      <c r="A19" s="149" t="str">
        <f>'Proprietà Modello'!E14</f>
        <v>Fabbricato</v>
      </c>
      <c r="B19" s="106" t="s">
        <v>112</v>
      </c>
      <c r="C19" s="114" t="str">
        <f>'Proprietà Modello'!F14</f>
        <v>FabbricatoDatiEnergetici</v>
      </c>
      <c r="D19" s="115" t="str">
        <f>'Proprietà Modello'!G14</f>
        <v>CL_ES: Quota rinnovabile</v>
      </c>
      <c r="E19" s="149" t="e">
        <f>'Proprietà Modello'!#REF!</f>
        <v>#REF!</v>
      </c>
      <c r="F19" s="115" t="str">
        <f>'Proprietà Modello'!H14</f>
        <v>IfcReal</v>
      </c>
      <c r="G19" s="161" t="str">
        <f>'Proprietà Modello'!I14</f>
        <v>%</v>
      </c>
      <c r="H19" s="119"/>
      <c r="I19" s="116"/>
      <c r="J19" s="116" t="s">
        <v>779</v>
      </c>
      <c r="K19" s="116"/>
      <c r="L19" s="116"/>
      <c r="M19" s="119"/>
      <c r="N19" s="118"/>
      <c r="O19" s="118"/>
      <c r="P19" s="116" t="s">
        <v>779</v>
      </c>
    </row>
    <row r="20" spans="1:16" ht="15" customHeight="1" x14ac:dyDescent="0.25">
      <c r="A20" s="148" t="str">
        <f>'Proprietà Modello'!E23</f>
        <v>Fabbricato</v>
      </c>
      <c r="B20" s="106" t="s">
        <v>112</v>
      </c>
      <c r="C20" s="112" t="str">
        <f>'Proprietà Modello'!F23</f>
        <v>FabbricatoDatiEnergetici</v>
      </c>
      <c r="D20" s="113" t="str">
        <f>'Proprietà Modello'!G23</f>
        <v>CL_INV: Indice di prestazione rinnovabile</v>
      </c>
      <c r="E20" s="148" t="e">
        <f>'Proprietà Modello'!#REF!</f>
        <v>#REF!</v>
      </c>
      <c r="F20" s="113" t="str">
        <f>'Proprietà Modello'!H23</f>
        <v>IfcReal</v>
      </c>
      <c r="G20" s="160" t="str">
        <f>'Proprietà Modello'!I23</f>
        <v>kWh/m²</v>
      </c>
      <c r="H20" s="111"/>
      <c r="I20" s="109" t="s">
        <v>779</v>
      </c>
      <c r="J20" s="109"/>
      <c r="K20" s="109"/>
      <c r="L20" s="109"/>
      <c r="M20" s="111"/>
      <c r="N20" s="108"/>
      <c r="O20" s="108"/>
      <c r="P20" s="109" t="s">
        <v>779</v>
      </c>
    </row>
    <row r="21" spans="1:16" ht="15" customHeight="1" x14ac:dyDescent="0.25">
      <c r="A21" s="148" t="str">
        <f>'Proprietà Modello'!E24</f>
        <v>Fabbricato</v>
      </c>
      <c r="B21" s="106" t="s">
        <v>112</v>
      </c>
      <c r="C21" s="112" t="str">
        <f>'Proprietà Modello'!F24</f>
        <v>FabbricatoDatiEnergetici</v>
      </c>
      <c r="D21" s="113" t="str">
        <f>'Proprietà Modello'!G24</f>
        <v>CL_INV: Indice di prestazione totale</v>
      </c>
      <c r="E21" s="148" t="e">
        <f>'Proprietà Modello'!#REF!</f>
        <v>#REF!</v>
      </c>
      <c r="F21" s="113" t="str">
        <f>'Proprietà Modello'!H24</f>
        <v>IfcReal</v>
      </c>
      <c r="G21" s="160" t="str">
        <f>'Proprietà Modello'!I24</f>
        <v>kWh/m²</v>
      </c>
      <c r="H21" s="111"/>
      <c r="I21" s="109"/>
      <c r="J21" s="109"/>
      <c r="K21" s="109"/>
      <c r="L21" s="109"/>
      <c r="M21" s="111"/>
      <c r="N21" s="108"/>
      <c r="O21" s="108"/>
      <c r="P21" s="109"/>
    </row>
    <row r="22" spans="1:16" ht="15" customHeight="1" x14ac:dyDescent="0.25">
      <c r="A22" s="149" t="str">
        <f>'Proprietà Modello'!E25</f>
        <v>Fabbricato</v>
      </c>
      <c r="B22" s="106" t="s">
        <v>112</v>
      </c>
      <c r="C22" s="114" t="str">
        <f>'Proprietà Modello'!F25</f>
        <v>FabbricatoDatiEnergetici</v>
      </c>
      <c r="D22" s="115" t="str">
        <f>'Proprietà Modello'!G25</f>
        <v>CL_INV: Quota rinnovabile</v>
      </c>
      <c r="E22" s="149" t="e">
        <f>'Proprietà Modello'!#REF!</f>
        <v>#REF!</v>
      </c>
      <c r="F22" s="115" t="str">
        <f>'Proprietà Modello'!H25</f>
        <v>IfcReal</v>
      </c>
      <c r="G22" s="161" t="str">
        <f>'Proprietà Modello'!I25</f>
        <v>%</v>
      </c>
      <c r="H22" s="111"/>
      <c r="I22" s="109"/>
      <c r="J22" s="109"/>
      <c r="K22" s="109"/>
      <c r="L22" s="109"/>
      <c r="M22" s="111"/>
      <c r="N22" s="108"/>
      <c r="O22" s="108"/>
      <c r="P22" s="109"/>
    </row>
    <row r="23" spans="1:16" ht="15" customHeight="1" x14ac:dyDescent="0.25">
      <c r="A23" s="148" t="str">
        <f>'Proprietà Modello'!E15</f>
        <v>Fabbricato</v>
      </c>
      <c r="B23" s="106" t="s">
        <v>112</v>
      </c>
      <c r="C23" s="112" t="str">
        <f>'Proprietà Modello'!F15</f>
        <v>FabbricatoDatiEnergetici</v>
      </c>
      <c r="D23" s="113" t="str">
        <f>'Proprietà Modello'!G15</f>
        <v>CL_EST: Indice di prestazione non rinnovabile</v>
      </c>
      <c r="E23" s="112" t="e">
        <f>'Proprietà Modello'!#REF!</f>
        <v>#REF!</v>
      </c>
      <c r="F23" s="147" t="str">
        <f>'Proprietà Modello'!H15</f>
        <v>IfcReal</v>
      </c>
      <c r="G23" s="160" t="str">
        <f>'Proprietà Modello'!I15</f>
        <v>kWh/m²</v>
      </c>
      <c r="H23" s="123"/>
      <c r="I23" s="121"/>
      <c r="J23" s="121" t="s">
        <v>779</v>
      </c>
      <c r="K23" s="121"/>
      <c r="L23" s="121"/>
      <c r="M23" s="123"/>
      <c r="N23" s="121"/>
      <c r="O23" s="123"/>
      <c r="P23" s="121" t="s">
        <v>779</v>
      </c>
    </row>
    <row r="24" spans="1:16" ht="15" customHeight="1" x14ac:dyDescent="0.25">
      <c r="A24" s="148" t="str">
        <f>'Proprietà Modello'!E16</f>
        <v>Fabbricato</v>
      </c>
      <c r="B24" s="106" t="s">
        <v>112</v>
      </c>
      <c r="C24" s="112" t="str">
        <f>'Proprietà Modello'!F16</f>
        <v>FabbricatoDatiEnergetici</v>
      </c>
      <c r="D24" s="113" t="str">
        <f>'Proprietà Modello'!G16</f>
        <v>CL_EST_EDEQ: Efficienza globale stagionale</v>
      </c>
      <c r="E24" s="112" t="e">
        <f>'Proprietà Modello'!#REF!</f>
        <v>#REF!</v>
      </c>
      <c r="F24" s="148" t="str">
        <f>'Proprietà Modello'!H16</f>
        <v>IfcReal</v>
      </c>
      <c r="G24" s="160" t="str">
        <f>'Proprietà Modello'!I16</f>
        <v>N.A.</v>
      </c>
      <c r="H24" s="111"/>
      <c r="I24" s="109"/>
      <c r="J24" s="510"/>
      <c r="K24" s="109" t="s">
        <v>779</v>
      </c>
      <c r="L24" s="109"/>
      <c r="M24" s="111"/>
      <c r="N24" s="109"/>
      <c r="O24" s="111"/>
      <c r="P24" s="109" t="s">
        <v>779</v>
      </c>
    </row>
    <row r="25" spans="1:16" ht="15" customHeight="1" x14ac:dyDescent="0.25">
      <c r="A25" s="148" t="str">
        <f>'Proprietà Modello'!E17</f>
        <v>Fabbricato</v>
      </c>
      <c r="B25" s="106" t="s">
        <v>112</v>
      </c>
      <c r="C25" s="112" t="str">
        <f>'Proprietà Modello'!F17</f>
        <v>FabbricatoDatiEnergetici</v>
      </c>
      <c r="D25" s="113" t="str">
        <f>'Proprietà Modello'!G17</f>
        <v>CL_EST_EDEQ: Indice di prestazione non rinnovabile</v>
      </c>
      <c r="E25" s="112" t="e">
        <f>'Proprietà Modello'!#REF!</f>
        <v>#REF!</v>
      </c>
      <c r="F25" s="148" t="str">
        <f>'Proprietà Modello'!H17</f>
        <v>IfcReal</v>
      </c>
      <c r="G25" s="160" t="str">
        <f>'Proprietà Modello'!I17</f>
        <v>kWh/m²</v>
      </c>
      <c r="H25" s="111"/>
      <c r="I25" s="109"/>
      <c r="J25" s="510"/>
      <c r="K25" s="109" t="s">
        <v>779</v>
      </c>
      <c r="L25" s="109"/>
      <c r="M25" s="111"/>
      <c r="N25" s="109"/>
      <c r="O25" s="111"/>
      <c r="P25" s="109" t="s">
        <v>779</v>
      </c>
    </row>
    <row r="26" spans="1:16" ht="15" customHeight="1" x14ac:dyDescent="0.25">
      <c r="A26" s="148" t="str">
        <f>'Proprietà Modello'!E18</f>
        <v>Fabbricato</v>
      </c>
      <c r="B26" s="106" t="s">
        <v>112</v>
      </c>
      <c r="C26" s="112" t="str">
        <f>'Proprietà Modello'!F18</f>
        <v>FabbricatoDatiEnergetici</v>
      </c>
      <c r="D26" s="113" t="str">
        <f>'Proprietà Modello'!G18</f>
        <v>CL_EST_EDEQ: Indice di prestazione rinnovabile</v>
      </c>
      <c r="E26" s="112" t="e">
        <f>'Proprietà Modello'!#REF!</f>
        <v>#REF!</v>
      </c>
      <c r="F26" s="148" t="str">
        <f>'Proprietà Modello'!H18</f>
        <v>IfcReal</v>
      </c>
      <c r="G26" s="160" t="str">
        <f>'Proprietà Modello'!I18</f>
        <v>kWh/m²</v>
      </c>
      <c r="H26" s="111"/>
      <c r="I26" s="109"/>
      <c r="J26" s="109" t="s">
        <v>779</v>
      </c>
      <c r="K26" s="109"/>
      <c r="L26" s="109"/>
      <c r="M26" s="111"/>
      <c r="N26" s="109"/>
      <c r="O26" s="111"/>
      <c r="P26" s="109" t="s">
        <v>779</v>
      </c>
    </row>
    <row r="27" spans="1:16" ht="15" customHeight="1" x14ac:dyDescent="0.25">
      <c r="A27" s="148" t="str">
        <f>'Proprietà Modello'!E19</f>
        <v>Fabbricato</v>
      </c>
      <c r="B27" s="106" t="s">
        <v>112</v>
      </c>
      <c r="C27" s="112" t="str">
        <f>'Proprietà Modello'!F19</f>
        <v>FabbricatoDatiEnergetici</v>
      </c>
      <c r="D27" s="113" t="str">
        <f>'Proprietà Modello'!G19</f>
        <v xml:space="preserve">CL_EST_EDEQ: Indice di prestazione totale	</v>
      </c>
      <c r="E27" s="112" t="e">
        <f>'Proprietà Modello'!#REF!</f>
        <v>#REF!</v>
      </c>
      <c r="F27" s="148" t="str">
        <f>'Proprietà Modello'!H19</f>
        <v>IfcReal</v>
      </c>
      <c r="G27" s="160" t="str">
        <f>'Proprietà Modello'!I19</f>
        <v>kWh/m²</v>
      </c>
      <c r="H27" s="111"/>
      <c r="I27" s="109"/>
      <c r="J27" s="109" t="s">
        <v>779</v>
      </c>
      <c r="K27" s="109"/>
      <c r="L27" s="109"/>
      <c r="M27" s="111"/>
      <c r="N27" s="109"/>
      <c r="O27" s="111"/>
      <c r="P27" s="109" t="s">
        <v>779</v>
      </c>
    </row>
    <row r="28" spans="1:16" ht="15" customHeight="1" x14ac:dyDescent="0.25">
      <c r="A28" s="148" t="str">
        <f>'Proprietà Modello'!E20</f>
        <v>Fabbricato</v>
      </c>
      <c r="B28" s="106" t="s">
        <v>112</v>
      </c>
      <c r="C28" s="112" t="str">
        <f>'Proprietà Modello'!F20</f>
        <v>FabbricatoDatiEnergetici</v>
      </c>
      <c r="D28" s="113" t="str">
        <f>'Proprietà Modello'!G20</f>
        <v>CL_EST_EDEQ: Quota rinnovabile</v>
      </c>
      <c r="E28" s="112" t="e">
        <f>'Proprietà Modello'!#REF!</f>
        <v>#REF!</v>
      </c>
      <c r="F28" s="148" t="str">
        <f>'Proprietà Modello'!H20</f>
        <v>IfcReal</v>
      </c>
      <c r="G28" s="160" t="str">
        <f>'Proprietà Modello'!I20</f>
        <v>%</v>
      </c>
      <c r="H28" s="111"/>
      <c r="I28" s="109"/>
      <c r="J28" s="109" t="s">
        <v>779</v>
      </c>
      <c r="K28" s="109"/>
      <c r="L28" s="109"/>
      <c r="M28" s="111"/>
      <c r="N28" s="109"/>
      <c r="O28" s="111"/>
      <c r="P28" s="109" t="s">
        <v>779</v>
      </c>
    </row>
    <row r="29" spans="1:16" ht="15" customHeight="1" x14ac:dyDescent="0.25">
      <c r="A29" s="148" t="str">
        <f>'Proprietà Modello'!E21</f>
        <v>Fabbricato</v>
      </c>
      <c r="B29" s="106" t="s">
        <v>112</v>
      </c>
      <c r="C29" s="112" t="str">
        <f>'Proprietà Modello'!F21</f>
        <v>FabbricatoDatiEnergetici</v>
      </c>
      <c r="D29" s="113" t="str">
        <f>'Proprietà Modello'!G21</f>
        <v>CL_INV: Efficienza globale stagionale</v>
      </c>
      <c r="E29" s="112" t="e">
        <f>'Proprietà Modello'!#REF!</f>
        <v>#REF!</v>
      </c>
      <c r="F29" s="148" t="str">
        <f>'Proprietà Modello'!H21</f>
        <v>IfcReal</v>
      </c>
      <c r="G29" s="160" t="str">
        <f>'Proprietà Modello'!I21</f>
        <v>N.A.</v>
      </c>
      <c r="H29" s="111"/>
      <c r="I29" s="109"/>
      <c r="J29" s="109" t="s">
        <v>779</v>
      </c>
      <c r="K29" s="109"/>
      <c r="L29" s="109"/>
      <c r="M29" s="111"/>
      <c r="N29" s="109"/>
      <c r="O29" s="111"/>
      <c r="P29" s="109" t="s">
        <v>779</v>
      </c>
    </row>
    <row r="30" spans="1:16" s="126" customFormat="1" ht="15" customHeight="1" x14ac:dyDescent="0.25">
      <c r="A30" s="149" t="str">
        <f>'Proprietà Modello'!E22</f>
        <v>Fabbricato</v>
      </c>
      <c r="B30" s="132" t="s">
        <v>112</v>
      </c>
      <c r="C30" s="114" t="str">
        <f>'Proprietà Modello'!F22</f>
        <v>FabbricatoDatiEnergetici</v>
      </c>
      <c r="D30" s="115" t="str">
        <f>'Proprietà Modello'!G22</f>
        <v>CL_INV: Indice di prestazione non rinnovabile</v>
      </c>
      <c r="E30" s="114" t="e">
        <f>'Proprietà Modello'!#REF!</f>
        <v>#REF!</v>
      </c>
      <c r="F30" s="149" t="str">
        <f>'Proprietà Modello'!H22</f>
        <v>IfcReal</v>
      </c>
      <c r="G30" s="161" t="str">
        <f>'Proprietà Modello'!I22</f>
        <v>kWh/m²</v>
      </c>
      <c r="H30" s="119"/>
      <c r="I30" s="116"/>
      <c r="J30" s="512"/>
      <c r="K30" s="116" t="s">
        <v>779</v>
      </c>
      <c r="L30" s="116"/>
      <c r="M30" s="119"/>
      <c r="N30" s="116"/>
      <c r="O30" s="119"/>
      <c r="P30" s="116" t="s">
        <v>779</v>
      </c>
    </row>
    <row r="31" spans="1:16" ht="24" customHeight="1" x14ac:dyDescent="0.25">
      <c r="A31" s="151"/>
      <c r="B31" s="211"/>
      <c r="C31" s="670" t="str">
        <f>'Proprietà Modello'!E26</f>
        <v>Fabbricato</v>
      </c>
      <c r="D31" s="671"/>
      <c r="E31" s="127"/>
      <c r="F31" s="127"/>
      <c r="G31" s="127"/>
      <c r="H31" s="128"/>
      <c r="I31" s="129"/>
      <c r="J31" s="130"/>
      <c r="K31" s="128"/>
      <c r="L31" s="129"/>
      <c r="M31" s="131"/>
      <c r="N31" s="128"/>
      <c r="O31" s="128"/>
      <c r="P31" s="129"/>
    </row>
    <row r="32" spans="1:16" ht="15" customHeight="1" x14ac:dyDescent="0.25">
      <c r="A32" s="147" t="str">
        <f>'Proprietà Modello'!E27</f>
        <v>Fabbricato</v>
      </c>
      <c r="B32" s="106" t="s">
        <v>155</v>
      </c>
      <c r="C32" s="106" t="str">
        <f>'Proprietà Modello'!F27</f>
        <v>FabbricatoDatiEnergetici</v>
      </c>
      <c r="D32" s="107" t="str">
        <f>'Proprietà Modello'!G27</f>
        <v>CL_INV_EDEQ: Indice di prestazione non rinnovabile</v>
      </c>
      <c r="E32" s="107" t="e">
        <f>'Proprietà Modello'!#REF!</f>
        <v>#REF!</v>
      </c>
      <c r="F32" s="107" t="str">
        <f>'Proprietà Modello'!H27</f>
        <v>IfcReal</v>
      </c>
      <c r="G32" s="159" t="str">
        <f>'Proprietà Modello'!I27</f>
        <v>kWh/m²</v>
      </c>
      <c r="H32" s="120"/>
      <c r="I32" s="109"/>
      <c r="J32" s="121" t="s">
        <v>779</v>
      </c>
      <c r="K32" s="121"/>
      <c r="L32" s="121"/>
      <c r="M32" s="123"/>
      <c r="N32" s="120"/>
      <c r="O32" s="120"/>
      <c r="P32" s="121" t="s">
        <v>779</v>
      </c>
    </row>
    <row r="33" spans="1:16" ht="15" customHeight="1" x14ac:dyDescent="0.25">
      <c r="A33" s="148"/>
      <c r="B33" s="106" t="s">
        <v>155</v>
      </c>
      <c r="C33" s="112" t="s">
        <v>572</v>
      </c>
      <c r="D33" s="113" t="s">
        <v>770</v>
      </c>
      <c r="E33" s="113"/>
      <c r="F33" s="113"/>
      <c r="G33" s="160"/>
      <c r="H33" s="108"/>
      <c r="I33" s="109"/>
      <c r="J33" s="109" t="s">
        <v>779</v>
      </c>
      <c r="K33" s="109"/>
      <c r="L33" s="109"/>
      <c r="M33" s="111"/>
      <c r="N33" s="108"/>
      <c r="O33" s="108"/>
      <c r="P33" s="109"/>
    </row>
    <row r="34" spans="1:16" ht="15" customHeight="1" x14ac:dyDescent="0.25">
      <c r="A34" s="148" t="str">
        <f>'Proprietà Modello'!E28</f>
        <v>Fabbricato</v>
      </c>
      <c r="B34" s="106" t="s">
        <v>155</v>
      </c>
      <c r="C34" s="112" t="str">
        <f>'Proprietà Modello'!F28</f>
        <v>FabbricatoDatiEnergetici</v>
      </c>
      <c r="D34" s="113" t="str">
        <f>'Proprietà Modello'!G28</f>
        <v>CL_INV_EDEQ: Indice di prestazione rinnovabile</v>
      </c>
      <c r="E34" s="113" t="e">
        <f>'Proprietà Modello'!#REF!</f>
        <v>#REF!</v>
      </c>
      <c r="F34" s="113" t="str">
        <f>'Proprietà Modello'!H28</f>
        <v>IfcReal</v>
      </c>
      <c r="G34" s="160" t="str">
        <f>'Proprietà Modello'!I28</f>
        <v>kWh/m²</v>
      </c>
      <c r="H34" s="108"/>
      <c r="I34" s="109"/>
      <c r="J34" s="109" t="s">
        <v>779</v>
      </c>
      <c r="K34" s="109"/>
      <c r="L34" s="109"/>
      <c r="M34" s="111"/>
      <c r="N34" s="108"/>
      <c r="O34" s="108"/>
      <c r="P34" s="109" t="s">
        <v>779</v>
      </c>
    </row>
    <row r="35" spans="1:16" ht="15" customHeight="1" x14ac:dyDescent="0.25">
      <c r="A35" s="148" t="str">
        <f>'Proprietà Modello'!E30</f>
        <v>Fabbricato</v>
      </c>
      <c r="B35" s="106" t="s">
        <v>155</v>
      </c>
      <c r="C35" s="112" t="str">
        <f>'Proprietà Modello'!F30</f>
        <v>FabbricatoDatiEnergetici</v>
      </c>
      <c r="D35" s="113" t="str">
        <f>'Proprietà Modello'!G30</f>
        <v>CL_INV_EDEQ: Quota rinnovabile</v>
      </c>
      <c r="E35" s="113" t="e">
        <f>'Proprietà Modello'!#REF!</f>
        <v>#REF!</v>
      </c>
      <c r="F35" s="113" t="str">
        <f>'Proprietà Modello'!H30</f>
        <v>IfcReal</v>
      </c>
      <c r="G35" s="160" t="str">
        <f>'Proprietà Modello'!I30</f>
        <v>%</v>
      </c>
      <c r="H35" s="108"/>
      <c r="I35" s="109"/>
      <c r="J35" s="109" t="s">
        <v>779</v>
      </c>
      <c r="K35" s="109"/>
      <c r="L35" s="109"/>
      <c r="M35" s="111"/>
      <c r="N35" s="108"/>
      <c r="O35" s="108"/>
      <c r="P35" s="109" t="s">
        <v>779</v>
      </c>
    </row>
    <row r="36" spans="1:16" ht="15" customHeight="1" x14ac:dyDescent="0.25">
      <c r="A36" s="148" t="str">
        <f>'Proprietà Modello'!E31</f>
        <v>Fabbricato</v>
      </c>
      <c r="B36" s="106" t="s">
        <v>155</v>
      </c>
      <c r="C36" s="112" t="str">
        <f>'Proprietà Modello'!F31</f>
        <v>FabbricatoDatiEnergetici</v>
      </c>
      <c r="D36" s="113" t="str">
        <f>'Proprietà Modello'!G31</f>
        <v xml:space="preserve">Classe energetica complessiva </v>
      </c>
      <c r="E36" s="113" t="e">
        <f>'Proprietà Modello'!#REF!</f>
        <v>#REF!</v>
      </c>
      <c r="F36" s="113" t="str">
        <f>'Proprietà Modello'!H31</f>
        <v>IfcText</v>
      </c>
      <c r="G36" s="160" t="str">
        <f>'Proprietà Modello'!I31</f>
        <v>N.A.</v>
      </c>
      <c r="H36" s="108"/>
      <c r="I36" s="109"/>
      <c r="J36" s="109" t="s">
        <v>779</v>
      </c>
      <c r="K36" s="109"/>
      <c r="L36" s="109"/>
      <c r="M36" s="111"/>
      <c r="N36" s="108"/>
      <c r="O36" s="108"/>
      <c r="P36" s="109" t="s">
        <v>779</v>
      </c>
    </row>
    <row r="37" spans="1:16" ht="15" customHeight="1" x14ac:dyDescent="0.25">
      <c r="A37" s="149" t="str">
        <f>'Proprietà Modello'!E32</f>
        <v>Fabbricato</v>
      </c>
      <c r="B37" s="106" t="s">
        <v>155</v>
      </c>
      <c r="C37" s="114" t="str">
        <f>'Proprietà Modello'!F32</f>
        <v>FabbricatoDatiEnergetici</v>
      </c>
      <c r="D37" s="115" t="str">
        <f>'Proprietà Modello'!G32</f>
        <v xml:space="preserve">Coefficiente medio globale di scambio </v>
      </c>
      <c r="E37" s="115" t="e">
        <f>'Proprietà Modello'!#REF!</f>
        <v>#REF!</v>
      </c>
      <c r="F37" s="115" t="str">
        <f>'Proprietà Modello'!H32</f>
        <v>IfcReal</v>
      </c>
      <c r="G37" s="161" t="str">
        <f>'Proprietà Modello'!I32</f>
        <v>W/m²K</v>
      </c>
      <c r="H37" s="118"/>
      <c r="I37" s="109"/>
      <c r="J37" s="116" t="s">
        <v>779</v>
      </c>
      <c r="K37" s="116"/>
      <c r="L37" s="116"/>
      <c r="M37" s="119"/>
      <c r="N37" s="118"/>
      <c r="O37" s="118"/>
      <c r="P37" s="109" t="s">
        <v>779</v>
      </c>
    </row>
    <row r="38" spans="1:16" ht="15" customHeight="1" x14ac:dyDescent="0.25">
      <c r="A38" s="147" t="str">
        <f>'Proprietà Modello'!E33</f>
        <v>Fabbricato</v>
      </c>
      <c r="B38" s="106" t="s">
        <v>155</v>
      </c>
      <c r="C38" s="106" t="str">
        <f>'Proprietà Modello'!F33</f>
        <v>FabbricatoDatiEnergetici</v>
      </c>
      <c r="D38" s="107" t="str">
        <f>'Proprietà Modello'!G33</f>
        <v>Coefficiente medio globale di scambio edificio equivalente</v>
      </c>
      <c r="E38" s="107" t="e">
        <f>'Proprietà Modello'!#REF!</f>
        <v>#REF!</v>
      </c>
      <c r="F38" s="107" t="str">
        <f>'Proprietà Modello'!H33</f>
        <v>IfcReal</v>
      </c>
      <c r="G38" s="159" t="str">
        <f>'Proprietà Modello'!I33</f>
        <v>W/m²K</v>
      </c>
      <c r="H38" s="120"/>
      <c r="I38" s="121"/>
      <c r="J38" s="109" t="s">
        <v>779</v>
      </c>
      <c r="K38" s="109"/>
      <c r="L38" s="121"/>
      <c r="M38" s="123"/>
      <c r="N38" s="120"/>
      <c r="O38" s="120"/>
      <c r="P38" s="121" t="s">
        <v>779</v>
      </c>
    </row>
    <row r="39" spans="1:16" ht="15" customHeight="1" x14ac:dyDescent="0.25">
      <c r="A39" s="148" t="str">
        <f>'Proprietà Modello'!E34</f>
        <v>Fabbricato</v>
      </c>
      <c r="B39" s="106" t="s">
        <v>155</v>
      </c>
      <c r="C39" s="112" t="str">
        <f>'Proprietà Modello'!F34</f>
        <v>FabbricatoDatiEnergetici</v>
      </c>
      <c r="D39" s="113" t="str">
        <f>'Proprietà Modello'!G34</f>
        <v xml:space="preserve">Consumo annuo energia elettrica </v>
      </c>
      <c r="E39" s="113" t="e">
        <f>'Proprietà Modello'!#REF!</f>
        <v>#REF!</v>
      </c>
      <c r="F39" s="113" t="str">
        <f>'Proprietà Modello'!H34</f>
        <v>IfcReal</v>
      </c>
      <c r="G39" s="160" t="str">
        <f>'Proprietà Modello'!I34</f>
        <v>kWh</v>
      </c>
      <c r="H39" s="108"/>
      <c r="I39" s="109"/>
      <c r="J39" s="109" t="s">
        <v>779</v>
      </c>
      <c r="K39" s="109"/>
      <c r="L39" s="109"/>
      <c r="M39" s="111"/>
      <c r="N39" s="108"/>
      <c r="O39" s="108"/>
      <c r="P39" s="109" t="s">
        <v>779</v>
      </c>
    </row>
    <row r="40" spans="1:16" ht="15" customHeight="1" x14ac:dyDescent="0.25">
      <c r="A40" s="148" t="str">
        <f>'Proprietà Modello'!E35</f>
        <v>Fabbricato</v>
      </c>
      <c r="B40" s="106" t="s">
        <v>155</v>
      </c>
      <c r="C40" s="112" t="str">
        <f>'Proprietà Modello'!F35</f>
        <v>FabbricatoDatiEnergetici</v>
      </c>
      <c r="D40" s="113" t="str">
        <f>'Proprietà Modello'!G35</f>
        <v>Consumo annuo gas</v>
      </c>
      <c r="E40" s="113" t="e">
        <f>'Proprietà Modello'!#REF!</f>
        <v>#REF!</v>
      </c>
      <c r="F40" s="113" t="str">
        <f>'Proprietà Modello'!H35</f>
        <v>IfcReal</v>
      </c>
      <c r="G40" s="160" t="str">
        <f>'Proprietà Modello'!I35</f>
        <v>smc</v>
      </c>
      <c r="H40" s="108"/>
      <c r="I40" s="109"/>
      <c r="J40" s="109" t="s">
        <v>779</v>
      </c>
      <c r="K40" s="109"/>
      <c r="L40" s="109"/>
      <c r="M40" s="111"/>
      <c r="N40" s="108"/>
      <c r="O40" s="108"/>
      <c r="P40" s="109" t="s">
        <v>779</v>
      </c>
    </row>
    <row r="41" spans="1:16" ht="15" customHeight="1" x14ac:dyDescent="0.25">
      <c r="A41" s="148" t="str">
        <f>'Proprietà Modello'!E36</f>
        <v>Fabbricato</v>
      </c>
      <c r="B41" s="106" t="s">
        <v>155</v>
      </c>
      <c r="C41" s="112" t="str">
        <f>'Proprietà Modello'!F36</f>
        <v>FabbricatoDatiEnergetici</v>
      </c>
      <c r="D41" s="113" t="str">
        <f>'Proprietà Modello'!G36</f>
        <v>FA_GLOB: Indice di prestazione non rinnovabile</v>
      </c>
      <c r="E41" s="113" t="e">
        <f>'Proprietà Modello'!#REF!</f>
        <v>#REF!</v>
      </c>
      <c r="F41" s="113" t="str">
        <f>'Proprietà Modello'!H36</f>
        <v>IfcReal</v>
      </c>
      <c r="G41" s="160" t="str">
        <f>'Proprietà Modello'!I36</f>
        <v>kWh/m²</v>
      </c>
      <c r="H41" s="108"/>
      <c r="I41" s="109"/>
      <c r="J41" s="109" t="s">
        <v>779</v>
      </c>
      <c r="K41" s="109"/>
      <c r="L41" s="109"/>
      <c r="M41" s="111"/>
      <c r="N41" s="108"/>
      <c r="O41" s="108"/>
      <c r="P41" s="109" t="s">
        <v>779</v>
      </c>
    </row>
    <row r="42" spans="1:16" ht="15" customHeight="1" x14ac:dyDescent="0.25">
      <c r="A42" s="148" t="str">
        <f>'Proprietà Modello'!E37</f>
        <v>Fabbricato</v>
      </c>
      <c r="B42" s="106" t="s">
        <v>155</v>
      </c>
      <c r="C42" s="112" t="str">
        <f>'Proprietà Modello'!F37</f>
        <v>FabbricatoDatiEnergetici</v>
      </c>
      <c r="D42" s="113" t="str">
        <f>'Proprietà Modello'!G37</f>
        <v>FA_GLOB: Indice di prestazione rinnovabile</v>
      </c>
      <c r="E42" s="113" t="e">
        <f>'Proprietà Modello'!#REF!</f>
        <v>#REF!</v>
      </c>
      <c r="F42" s="113" t="str">
        <f>'Proprietà Modello'!H37</f>
        <v>IfcReal</v>
      </c>
      <c r="G42" s="160" t="str">
        <f>'Proprietà Modello'!I37</f>
        <v>kWh/m²</v>
      </c>
      <c r="H42" s="108"/>
      <c r="I42" s="109" t="s">
        <v>779</v>
      </c>
      <c r="J42" s="510"/>
      <c r="K42" s="109"/>
      <c r="L42" s="109"/>
      <c r="M42" s="111"/>
      <c r="N42" s="108"/>
      <c r="O42" s="108"/>
      <c r="P42" s="109" t="s">
        <v>779</v>
      </c>
    </row>
    <row r="43" spans="1:16" ht="15" customHeight="1" x14ac:dyDescent="0.25">
      <c r="A43" s="148" t="str">
        <f>'Proprietà Modello'!E38</f>
        <v>Fabbricato</v>
      </c>
      <c r="B43" s="106" t="s">
        <v>155</v>
      </c>
      <c r="C43" s="112" t="str">
        <f>'Proprietà Modello'!F38</f>
        <v>FabbricatoDatiEnergetici</v>
      </c>
      <c r="D43" s="113" t="str">
        <f>'Proprietà Modello'!G38</f>
        <v>FA_GLOB: Indice di prestazione totale</v>
      </c>
      <c r="E43" s="113" t="e">
        <f>'Proprietà Modello'!#REF!</f>
        <v>#REF!</v>
      </c>
      <c r="F43" s="113" t="str">
        <f>'Proprietà Modello'!H38</f>
        <v>IfcReal</v>
      </c>
      <c r="G43" s="160" t="str">
        <f>'Proprietà Modello'!I38</f>
        <v>kWh/m²</v>
      </c>
      <c r="H43" s="108"/>
      <c r="I43" s="109"/>
      <c r="J43" s="109" t="s">
        <v>779</v>
      </c>
      <c r="K43" s="109"/>
      <c r="L43" s="109"/>
      <c r="M43" s="111"/>
      <c r="N43" s="108"/>
      <c r="O43" s="108"/>
      <c r="P43" s="109" t="s">
        <v>779</v>
      </c>
    </row>
    <row r="44" spans="1:16" ht="15" customHeight="1" x14ac:dyDescent="0.25">
      <c r="A44" s="148" t="str">
        <f>'Proprietà Modello'!E39</f>
        <v>Fabbricato</v>
      </c>
      <c r="B44" s="106" t="s">
        <v>155</v>
      </c>
      <c r="C44" s="112" t="str">
        <f>'Proprietà Modello'!F39</f>
        <v>FabbricatoDatiEnergetici</v>
      </c>
      <c r="D44" s="113" t="str">
        <f>'Proprietà Modello'!G39</f>
        <v>FA_GLOB: Quota rinnovabile</v>
      </c>
      <c r="E44" s="113" t="e">
        <f>'Proprietà Modello'!#REF!</f>
        <v>#REF!</v>
      </c>
      <c r="F44" s="113" t="str">
        <f>'Proprietà Modello'!H39</f>
        <v>IfcReal</v>
      </c>
      <c r="G44" s="160" t="str">
        <f>'Proprietà Modello'!I39</f>
        <v>%</v>
      </c>
      <c r="H44" s="108"/>
      <c r="I44" s="109"/>
      <c r="J44" s="109" t="s">
        <v>779</v>
      </c>
      <c r="K44" s="109"/>
      <c r="L44" s="109"/>
      <c r="M44" s="111"/>
      <c r="N44" s="108"/>
      <c r="O44" s="108"/>
      <c r="P44" s="109" t="s">
        <v>779</v>
      </c>
    </row>
    <row r="45" spans="1:16" ht="15" customHeight="1" x14ac:dyDescent="0.25">
      <c r="A45" s="148" t="str">
        <f>'Proprietà Modello'!E40</f>
        <v>Fabbricato</v>
      </c>
      <c r="B45" s="106" t="s">
        <v>155</v>
      </c>
      <c r="C45" s="112" t="str">
        <f>'Proprietà Modello'!F40</f>
        <v>FabbricatoDatiEnergetici</v>
      </c>
      <c r="D45" s="113" t="str">
        <f>'Proprietà Modello'!G40</f>
        <v>FA_GLOB_EDEQ: Indice di prestazione non rinnovabile</v>
      </c>
      <c r="E45" s="113" t="e">
        <f>'Proprietà Modello'!#REF!</f>
        <v>#REF!</v>
      </c>
      <c r="F45" s="113" t="str">
        <f>'Proprietà Modello'!H40</f>
        <v>IfcReal</v>
      </c>
      <c r="G45" s="160" t="str">
        <f>'Proprietà Modello'!I40</f>
        <v>kWh/m²</v>
      </c>
      <c r="H45" s="108"/>
      <c r="I45" s="109"/>
      <c r="J45" s="109" t="s">
        <v>779</v>
      </c>
      <c r="K45" s="109"/>
      <c r="L45" s="109"/>
      <c r="M45" s="111"/>
      <c r="N45" s="108"/>
      <c r="O45" s="108"/>
      <c r="P45" s="109" t="s">
        <v>779</v>
      </c>
    </row>
    <row r="46" spans="1:16" ht="15" customHeight="1" x14ac:dyDescent="0.25">
      <c r="A46" s="149" t="str">
        <f>'Proprietà Modello'!E41</f>
        <v>Fabbricato</v>
      </c>
      <c r="B46" s="106" t="s">
        <v>155</v>
      </c>
      <c r="C46" s="114" t="str">
        <f>'Proprietà Modello'!F41</f>
        <v>FabbricatoDatiEnergetici</v>
      </c>
      <c r="D46" s="115" t="str">
        <f>'Proprietà Modello'!G41</f>
        <v>FA_GLOB_EDEQ: Indice di prestazione rinnovabile</v>
      </c>
      <c r="E46" s="115" t="e">
        <f>'Proprietà Modello'!#REF!</f>
        <v>#REF!</v>
      </c>
      <c r="F46" s="115" t="str">
        <f>'Proprietà Modello'!H41</f>
        <v>IfcReal</v>
      </c>
      <c r="G46" s="161" t="str">
        <f>'Proprietà Modello'!I41</f>
        <v>kWh/m²</v>
      </c>
      <c r="H46" s="118"/>
      <c r="I46" s="109"/>
      <c r="J46" s="109"/>
      <c r="K46" s="109" t="s">
        <v>779</v>
      </c>
      <c r="L46" s="116"/>
      <c r="M46" s="119"/>
      <c r="N46" s="118"/>
      <c r="O46" s="118"/>
      <c r="P46" s="109" t="s">
        <v>779</v>
      </c>
    </row>
    <row r="47" spans="1:16" ht="15" customHeight="1" x14ac:dyDescent="0.25">
      <c r="A47" s="147" t="str">
        <f>'Proprietà Modello'!E42</f>
        <v>Fabbricato</v>
      </c>
      <c r="B47" s="106" t="s">
        <v>155</v>
      </c>
      <c r="C47" s="106" t="str">
        <f>'Proprietà Modello'!F42</f>
        <v>FabbricatoDatiEnergetici</v>
      </c>
      <c r="D47" s="107" t="str">
        <f>'Proprietà Modello'!G42</f>
        <v>FA_GLOB_EDEQ: Indice di prestazione totale</v>
      </c>
      <c r="E47" s="107" t="e">
        <f>'Proprietà Modello'!#REF!</f>
        <v>#REF!</v>
      </c>
      <c r="F47" s="107" t="str">
        <f>'Proprietà Modello'!H42</f>
        <v>IfcReal</v>
      </c>
      <c r="G47" s="159" t="str">
        <f>'Proprietà Modello'!I42</f>
        <v>kWh/m²</v>
      </c>
      <c r="H47" s="120"/>
      <c r="I47" s="121"/>
      <c r="J47" s="121" t="s">
        <v>779</v>
      </c>
      <c r="K47" s="121"/>
      <c r="L47" s="121"/>
      <c r="M47" s="123"/>
      <c r="N47" s="120"/>
      <c r="O47" s="120"/>
      <c r="P47" s="121" t="s">
        <v>779</v>
      </c>
    </row>
    <row r="48" spans="1:16" ht="15" customHeight="1" x14ac:dyDescent="0.25">
      <c r="A48" s="148" t="str">
        <f>'Proprietà Modello'!E43</f>
        <v>Fabbricato</v>
      </c>
      <c r="B48" s="106" t="s">
        <v>155</v>
      </c>
      <c r="C48" s="112" t="str">
        <f>'Proprietà Modello'!F43</f>
        <v>FabbricatoDatiEnergetici</v>
      </c>
      <c r="D48" s="113" t="str">
        <f>'Proprietà Modello'!G43</f>
        <v>FA_GLOB_EDEQ: Quota rinnovabile</v>
      </c>
      <c r="E48" s="113" t="e">
        <f>'Proprietà Modello'!#REF!</f>
        <v>#REF!</v>
      </c>
      <c r="F48" s="113" t="str">
        <f>'Proprietà Modello'!H43</f>
        <v>IfcReal</v>
      </c>
      <c r="G48" s="160" t="str">
        <f>'Proprietà Modello'!I43</f>
        <v>%</v>
      </c>
      <c r="H48" s="108"/>
      <c r="I48" s="109"/>
      <c r="J48" s="510"/>
      <c r="K48" s="109" t="s">
        <v>779</v>
      </c>
      <c r="L48" s="109"/>
      <c r="M48" s="111"/>
      <c r="N48" s="108"/>
      <c r="O48" s="108"/>
      <c r="P48" s="109" t="s">
        <v>779</v>
      </c>
    </row>
    <row r="49" spans="1:16" ht="15" customHeight="1" x14ac:dyDescent="0.25">
      <c r="A49" s="148" t="str">
        <f>'Proprietà Modello'!E44</f>
        <v>Fabbricato</v>
      </c>
      <c r="B49" s="106" t="s">
        <v>155</v>
      </c>
      <c r="C49" s="112" t="str">
        <f>'Proprietà Modello'!F44</f>
        <v>FabbricatoDatiEnergetici</v>
      </c>
      <c r="D49" s="113" t="str">
        <f>'Proprietà Modello'!G44</f>
        <v>FA_TER: Indice di prestazione termica utile acs</v>
      </c>
      <c r="E49" s="113" t="e">
        <f>'Proprietà Modello'!#REF!</f>
        <v>#REF!</v>
      </c>
      <c r="F49" s="113" t="str">
        <f>'Proprietà Modello'!H44</f>
        <v>IfcReal</v>
      </c>
      <c r="G49" s="160" t="str">
        <f>'Proprietà Modello'!I44</f>
        <v>kWh/m²</v>
      </c>
      <c r="H49" s="108"/>
      <c r="I49" s="109"/>
      <c r="J49" s="510"/>
      <c r="K49" s="109" t="s">
        <v>779</v>
      </c>
      <c r="L49" s="109"/>
      <c r="M49" s="111"/>
      <c r="N49" s="108"/>
      <c r="O49" s="108"/>
      <c r="P49" s="109" t="s">
        <v>779</v>
      </c>
    </row>
    <row r="50" spans="1:16" ht="15" customHeight="1" x14ac:dyDescent="0.25">
      <c r="A50" s="148" t="str">
        <f>'Proprietà Modello'!E45</f>
        <v>Fabbricato</v>
      </c>
      <c r="B50" s="106" t="s">
        <v>155</v>
      </c>
      <c r="C50" s="112" t="str">
        <f>'Proprietà Modello'!F45</f>
        <v>FabbricatoDatiEnergetici</v>
      </c>
      <c r="D50" s="113" t="str">
        <f>'Proprietà Modello'!G45</f>
        <v>FA_TER: Indice di prestazione termica utile raffrescamento</v>
      </c>
      <c r="E50" s="113" t="e">
        <f>'Proprietà Modello'!#REF!</f>
        <v>#REF!</v>
      </c>
      <c r="F50" s="113" t="str">
        <f>'Proprietà Modello'!H45</f>
        <v>IfcReal</v>
      </c>
      <c r="G50" s="160" t="str">
        <f>'Proprietà Modello'!I45</f>
        <v>kWh/m²</v>
      </c>
      <c r="H50" s="108"/>
      <c r="I50" s="109"/>
      <c r="J50" s="109" t="s">
        <v>779</v>
      </c>
      <c r="K50" s="109"/>
      <c r="L50" s="109"/>
      <c r="M50" s="111"/>
      <c r="N50" s="108"/>
      <c r="O50" s="108"/>
      <c r="P50" s="109" t="s">
        <v>779</v>
      </c>
    </row>
    <row r="51" spans="1:16" ht="15" customHeight="1" x14ac:dyDescent="0.25">
      <c r="A51" s="148" t="str">
        <f>'Proprietà Modello'!E46</f>
        <v>Fabbricato</v>
      </c>
      <c r="B51" s="106" t="s">
        <v>155</v>
      </c>
      <c r="C51" s="112" t="str">
        <f>'Proprietà Modello'!F46</f>
        <v>FabbricatoDatiEnergetici</v>
      </c>
      <c r="D51" s="113" t="str">
        <f>'Proprietà Modello'!G46</f>
        <v>FA_TER: Indice di prestazione termica utile riscaldamento</v>
      </c>
      <c r="E51" s="113" t="e">
        <f>'Proprietà Modello'!#REF!</f>
        <v>#REF!</v>
      </c>
      <c r="F51" s="113" t="str">
        <f>'Proprietà Modello'!H46</f>
        <v>IfcReal</v>
      </c>
      <c r="G51" s="160" t="str">
        <f>'Proprietà Modello'!I46</f>
        <v>kWh/m²</v>
      </c>
      <c r="H51" s="108"/>
      <c r="I51" s="109"/>
      <c r="J51" s="109" t="s">
        <v>779</v>
      </c>
      <c r="K51" s="109"/>
      <c r="L51" s="109"/>
      <c r="M51" s="111"/>
      <c r="N51" s="108"/>
      <c r="O51" s="108"/>
      <c r="P51" s="109" t="s">
        <v>779</v>
      </c>
    </row>
    <row r="52" spans="1:16" ht="15" customHeight="1" x14ac:dyDescent="0.25">
      <c r="A52" s="148" t="str">
        <f>'Proprietà Modello'!E47</f>
        <v>Fabbricato</v>
      </c>
      <c r="B52" s="106" t="s">
        <v>155</v>
      </c>
      <c r="C52" s="112" t="str">
        <f>'Proprietà Modello'!F47</f>
        <v>FabbricatoDatiEnergetici</v>
      </c>
      <c r="D52" s="113" t="str">
        <f>'Proprietà Modello'!G47</f>
        <v>FA_TER_EDEQ: Indice di prestazione termica utile acs</v>
      </c>
      <c r="E52" s="113" t="e">
        <f>'Proprietà Modello'!#REF!</f>
        <v>#REF!</v>
      </c>
      <c r="F52" s="113" t="str">
        <f>'Proprietà Modello'!H47</f>
        <v>IfcReal</v>
      </c>
      <c r="G52" s="160" t="str">
        <f>'Proprietà Modello'!I47</f>
        <v>kWh/m²</v>
      </c>
      <c r="H52" s="108"/>
      <c r="I52" s="109"/>
      <c r="J52" s="109" t="s">
        <v>779</v>
      </c>
      <c r="K52" s="109"/>
      <c r="L52" s="109"/>
      <c r="M52" s="111"/>
      <c r="N52" s="108"/>
      <c r="O52" s="108"/>
      <c r="P52" s="109" t="s">
        <v>779</v>
      </c>
    </row>
    <row r="53" spans="1:16" ht="15" customHeight="1" x14ac:dyDescent="0.25">
      <c r="A53" s="148" t="str">
        <f>'Proprietà Modello'!E48</f>
        <v>Fabbricato</v>
      </c>
      <c r="B53" s="106" t="s">
        <v>155</v>
      </c>
      <c r="C53" s="112" t="str">
        <f>'Proprietà Modello'!F48</f>
        <v>FabbricatoDatiEnergetici</v>
      </c>
      <c r="D53" s="113" t="str">
        <f>'Proprietà Modello'!G48</f>
        <v>FA_TER_EDEQ: Indice di prestazione termica utile raffrescamento</v>
      </c>
      <c r="E53" s="113" t="e">
        <f>'Proprietà Modello'!#REF!</f>
        <v>#REF!</v>
      </c>
      <c r="F53" s="113" t="str">
        <f>'Proprietà Modello'!H48</f>
        <v>IfcReal</v>
      </c>
      <c r="G53" s="160" t="str">
        <f>'Proprietà Modello'!I48</f>
        <v>kWh/m²</v>
      </c>
      <c r="H53" s="108"/>
      <c r="I53" s="109"/>
      <c r="J53" s="109" t="s">
        <v>779</v>
      </c>
      <c r="K53" s="109"/>
      <c r="L53" s="109"/>
      <c r="M53" s="111"/>
      <c r="N53" s="108"/>
      <c r="O53" s="108"/>
      <c r="P53" s="109" t="s">
        <v>779</v>
      </c>
    </row>
    <row r="54" spans="1:16" ht="15" customHeight="1" x14ac:dyDescent="0.25">
      <c r="A54" s="149" t="str">
        <f>'Proprietà Modello'!E49</f>
        <v>Fabbricato</v>
      </c>
      <c r="B54" s="106" t="s">
        <v>155</v>
      </c>
      <c r="C54" s="114" t="str">
        <f>'Proprietà Modello'!F49</f>
        <v>FabbricatoDatiEnergetici</v>
      </c>
      <c r="D54" s="115" t="str">
        <f>'Proprietà Modello'!G49</f>
        <v>FA_TER_EDEQ: Indice di prestazione termica utile riscaldamento</v>
      </c>
      <c r="E54" s="115" t="e">
        <f>'Proprietà Modello'!#REF!</f>
        <v>#REF!</v>
      </c>
      <c r="F54" s="115" t="str">
        <f>'Proprietà Modello'!H49</f>
        <v>IfcReal</v>
      </c>
      <c r="G54" s="161" t="str">
        <f>'Proprietà Modello'!I49</f>
        <v>kWh/m²</v>
      </c>
      <c r="H54" s="118"/>
      <c r="I54" s="116"/>
      <c r="J54" s="116"/>
      <c r="K54" s="116" t="s">
        <v>779</v>
      </c>
      <c r="L54" s="116"/>
      <c r="M54" s="119"/>
      <c r="N54" s="118"/>
      <c r="O54" s="118"/>
      <c r="P54" s="109" t="s">
        <v>779</v>
      </c>
    </row>
    <row r="55" spans="1:16" ht="15" customHeight="1" x14ac:dyDescent="0.25">
      <c r="A55" s="147" t="str">
        <f>'Proprietà Modello'!E50</f>
        <v>Fabbricato</v>
      </c>
      <c r="B55" s="106" t="s">
        <v>155</v>
      </c>
      <c r="C55" s="106" t="str">
        <f>'Proprietà Modello'!F50</f>
        <v>FabbricatoDatiEnergetici</v>
      </c>
      <c r="D55" s="107" t="str">
        <f>'Proprietà Modello'!G50</f>
        <v>PR_ACS: Efficienza globale stagionale</v>
      </c>
      <c r="E55" s="107" t="e">
        <f>'Proprietà Modello'!#REF!</f>
        <v>#REF!</v>
      </c>
      <c r="F55" s="107" t="str">
        <f>'Proprietà Modello'!H50</f>
        <v>IfcReal</v>
      </c>
      <c r="G55" s="159" t="str">
        <f>'Proprietà Modello'!I50</f>
        <v>ηW,tot</v>
      </c>
      <c r="H55" s="120"/>
      <c r="I55" s="121"/>
      <c r="J55" s="109"/>
      <c r="K55" s="121"/>
      <c r="L55" s="121"/>
      <c r="M55" s="123"/>
      <c r="N55" s="120"/>
      <c r="O55" s="120"/>
      <c r="P55" s="121"/>
    </row>
    <row r="56" spans="1:16" ht="15" customHeight="1" x14ac:dyDescent="0.25">
      <c r="A56" s="148" t="str">
        <f>'Proprietà Modello'!E51</f>
        <v>Fabbricato</v>
      </c>
      <c r="B56" s="106" t="s">
        <v>155</v>
      </c>
      <c r="C56" s="112" t="str">
        <f>'Proprietà Modello'!F51</f>
        <v>FabbricatoDatiEnergetici</v>
      </c>
      <c r="D56" s="113" t="str">
        <f>'Proprietà Modello'!G51</f>
        <v xml:space="preserve">PR_ACS: Indice di prestazione non rinnovabile	</v>
      </c>
      <c r="E56" s="113" t="e">
        <f>'Proprietà Modello'!#REF!</f>
        <v>#REF!</v>
      </c>
      <c r="F56" s="113" t="str">
        <f>'Proprietà Modello'!H51</f>
        <v>IfcReal</v>
      </c>
      <c r="G56" s="160" t="str">
        <f>'Proprietà Modello'!I51</f>
        <v>kWh/m²</v>
      </c>
      <c r="H56" s="108"/>
      <c r="I56" s="109"/>
      <c r="J56" s="109" t="s">
        <v>779</v>
      </c>
      <c r="K56" s="109"/>
      <c r="L56" s="109"/>
      <c r="M56" s="111"/>
      <c r="N56" s="108"/>
      <c r="O56" s="108"/>
      <c r="P56" s="109" t="s">
        <v>779</v>
      </c>
    </row>
    <row r="57" spans="1:16" ht="15" customHeight="1" x14ac:dyDescent="0.25">
      <c r="A57" s="148" t="str">
        <f>'Proprietà Modello'!E52</f>
        <v>Fabbricato</v>
      </c>
      <c r="B57" s="106" t="s">
        <v>155</v>
      </c>
      <c r="C57" s="112" t="str">
        <f>'Proprietà Modello'!F52</f>
        <v>FabbricatoDatiEnergetici</v>
      </c>
      <c r="D57" s="113" t="str">
        <f>'Proprietà Modello'!G52</f>
        <v>PR_ACS: Indice di prestazione rinnovabile</v>
      </c>
      <c r="E57" s="113" t="e">
        <f>'Proprietà Modello'!#REF!</f>
        <v>#REF!</v>
      </c>
      <c r="F57" s="113" t="str">
        <f>'Proprietà Modello'!H52</f>
        <v>IfcReal</v>
      </c>
      <c r="G57" s="160" t="str">
        <f>'Proprietà Modello'!I52</f>
        <v>kWh/m²</v>
      </c>
      <c r="H57" s="108"/>
      <c r="I57" s="109"/>
      <c r="J57" s="109"/>
      <c r="K57" s="109"/>
      <c r="L57" s="109"/>
      <c r="M57" s="111"/>
      <c r="N57" s="108"/>
      <c r="O57" s="108"/>
      <c r="P57" s="109" t="s">
        <v>779</v>
      </c>
    </row>
    <row r="58" spans="1:16" ht="15" customHeight="1" x14ac:dyDescent="0.25">
      <c r="A58" s="149" t="str">
        <f>'Proprietà Modello'!E53</f>
        <v>Fabbricato</v>
      </c>
      <c r="B58" s="106" t="s">
        <v>155</v>
      </c>
      <c r="C58" s="114" t="str">
        <f>'Proprietà Modello'!F53</f>
        <v>FabbricatoDatiEnergetici</v>
      </c>
      <c r="D58" s="115" t="str">
        <f>'Proprietà Modello'!G53</f>
        <v>PR_ACS: Indice di prestazione totale</v>
      </c>
      <c r="E58" s="115" t="e">
        <f>'Proprietà Modello'!#REF!</f>
        <v>#REF!</v>
      </c>
      <c r="F58" s="115" t="str">
        <f>'Proprietà Modello'!H53</f>
        <v>IfcReal</v>
      </c>
      <c r="G58" s="161" t="str">
        <f>'Proprietà Modello'!I53</f>
        <v>kWh/m²</v>
      </c>
      <c r="H58" s="118"/>
      <c r="I58" s="116"/>
      <c r="J58" s="116"/>
      <c r="K58" s="109"/>
      <c r="L58" s="116"/>
      <c r="M58" s="119"/>
      <c r="N58" s="118"/>
      <c r="O58" s="118"/>
      <c r="P58" s="116" t="s">
        <v>779</v>
      </c>
    </row>
    <row r="59" spans="1:16" ht="15" customHeight="1" x14ac:dyDescent="0.25">
      <c r="A59" s="147" t="str">
        <f>'Proprietà Modello'!E54</f>
        <v>Fabbricato</v>
      </c>
      <c r="B59" s="106" t="s">
        <v>155</v>
      </c>
      <c r="C59" s="106" t="str">
        <f>'Proprietà Modello'!F54</f>
        <v>FabbricatoDatiEnergetici</v>
      </c>
      <c r="D59" s="107" t="str">
        <f>'Proprietà Modello'!G54</f>
        <v>PR_ACS: Quota rinnovabile</v>
      </c>
      <c r="E59" s="107" t="e">
        <f>'Proprietà Modello'!#REF!</f>
        <v>#REF!</v>
      </c>
      <c r="F59" s="107" t="str">
        <f>'Proprietà Modello'!H54</f>
        <v>IfcReal</v>
      </c>
      <c r="G59" s="159" t="str">
        <f>'Proprietà Modello'!I54</f>
        <v>QR,W</v>
      </c>
      <c r="H59" s="120"/>
      <c r="I59" s="121"/>
      <c r="J59" s="121"/>
      <c r="K59" s="121"/>
      <c r="L59" s="121"/>
      <c r="M59" s="123"/>
      <c r="N59" s="120"/>
      <c r="O59" s="120"/>
      <c r="P59" s="121"/>
    </row>
    <row r="60" spans="1:16" ht="15" customHeight="1" x14ac:dyDescent="0.25">
      <c r="A60" s="149" t="str">
        <f>'Proprietà Modello'!E55</f>
        <v>Fabbricato</v>
      </c>
      <c r="B60" s="106" t="s">
        <v>155</v>
      </c>
      <c r="C60" s="114" t="str">
        <f>'Proprietà Modello'!F55</f>
        <v>FabbricatoDatiEnergetici</v>
      </c>
      <c r="D60" s="115" t="str">
        <f>'Proprietà Modello'!G55</f>
        <v>PR_ACS_EDEQ: Efficienza globale stagionale</v>
      </c>
      <c r="E60" s="115" t="e">
        <f>'Proprietà Modello'!#REF!</f>
        <v>#REF!</v>
      </c>
      <c r="F60" s="115" t="str">
        <f>'Proprietà Modello'!H55</f>
        <v>IfcReal</v>
      </c>
      <c r="G60" s="161" t="str">
        <f>'Proprietà Modello'!I55</f>
        <v>ηW,tot</v>
      </c>
      <c r="H60" s="118"/>
      <c r="I60" s="116"/>
      <c r="J60" s="116"/>
      <c r="K60" s="116"/>
      <c r="L60" s="116"/>
      <c r="M60" s="119"/>
      <c r="N60" s="118"/>
      <c r="O60" s="118"/>
      <c r="P60" s="116"/>
    </row>
    <row r="61" spans="1:16" x14ac:dyDescent="0.25">
      <c r="A61" s="147" t="str">
        <f>'Proprietà Modello'!E56</f>
        <v>Fabbricato</v>
      </c>
      <c r="B61" s="106" t="s">
        <v>155</v>
      </c>
      <c r="C61" s="106" t="str">
        <f>'Proprietà Modello'!F56</f>
        <v>FabbricatoDatiEnergetici</v>
      </c>
      <c r="D61" s="156" t="str">
        <f>'Proprietà Modello'!G56</f>
        <v>PR_ACS_EDEQ: Indice di prestazione non rinnovabile</v>
      </c>
      <c r="E61" s="152"/>
      <c r="F61" s="147" t="str">
        <f>'Proprietà Modello'!H56</f>
        <v>IfcReal</v>
      </c>
      <c r="G61" s="159" t="str">
        <f>'Proprietà Modello'!I56</f>
        <v>kWh/m²</v>
      </c>
      <c r="H61" s="120"/>
      <c r="I61" s="109" t="s">
        <v>779</v>
      </c>
      <c r="J61" s="481"/>
      <c r="K61" s="109"/>
      <c r="L61" s="121"/>
      <c r="M61" s="123"/>
      <c r="N61" s="120"/>
      <c r="O61" s="120"/>
      <c r="P61" s="121" t="s">
        <v>779</v>
      </c>
    </row>
    <row r="62" spans="1:16" x14ac:dyDescent="0.25">
      <c r="A62" s="148" t="str">
        <f>'Proprietà Modello'!E57</f>
        <v>Fabbricato</v>
      </c>
      <c r="B62" s="106" t="s">
        <v>155</v>
      </c>
      <c r="C62" s="112" t="str">
        <f>'Proprietà Modello'!F57</f>
        <v>FabbricatoDatiEnergetici</v>
      </c>
      <c r="D62" s="157" t="str">
        <f>'Proprietà Modello'!G57</f>
        <v>PR_ACS_EDEQ: Indice di prestazione rinnovabile</v>
      </c>
      <c r="E62" s="153"/>
      <c r="F62" s="148" t="str">
        <f>'Proprietà Modello'!H57</f>
        <v>IfcReal</v>
      </c>
      <c r="G62" s="160" t="str">
        <f>'Proprietà Modello'!I57</f>
        <v>kWh/m²</v>
      </c>
      <c r="H62" s="108"/>
      <c r="I62" s="109"/>
      <c r="J62" s="109"/>
      <c r="K62" s="109" t="s">
        <v>779</v>
      </c>
      <c r="L62" s="109"/>
      <c r="M62" s="111"/>
      <c r="N62" s="108"/>
      <c r="O62" s="108"/>
      <c r="P62" s="109" t="s">
        <v>779</v>
      </c>
    </row>
    <row r="63" spans="1:16" x14ac:dyDescent="0.25">
      <c r="A63" s="148" t="str">
        <f>'Proprietà Modello'!E58</f>
        <v>Fabbricato</v>
      </c>
      <c r="B63" s="106" t="s">
        <v>155</v>
      </c>
      <c r="C63" s="112" t="str">
        <f>'Proprietà Modello'!F58</f>
        <v>FabbricatoDatiEnergetici</v>
      </c>
      <c r="D63" s="157" t="str">
        <f>'Proprietà Modello'!G58</f>
        <v>PR_ACS_EDEQ: Indice di prestazione totale</v>
      </c>
      <c r="E63" s="153"/>
      <c r="F63" s="148" t="str">
        <f>'Proprietà Modello'!H58</f>
        <v>IfcReal</v>
      </c>
      <c r="G63" s="160" t="str">
        <f>'Proprietà Modello'!I58</f>
        <v>kWh/m²</v>
      </c>
      <c r="H63" s="108"/>
      <c r="I63" s="109"/>
      <c r="J63" s="109"/>
      <c r="K63" s="109" t="s">
        <v>779</v>
      </c>
      <c r="L63" s="109"/>
      <c r="M63" s="111"/>
      <c r="N63" s="108"/>
      <c r="O63" s="108"/>
      <c r="P63" s="109" t="s">
        <v>779</v>
      </c>
    </row>
    <row r="64" spans="1:16" x14ac:dyDescent="0.25">
      <c r="A64" s="148" t="str">
        <f>'Proprietà Modello'!E59</f>
        <v>Fabbricato</v>
      </c>
      <c r="B64" s="106" t="s">
        <v>155</v>
      </c>
      <c r="C64" s="112" t="str">
        <f>'Proprietà Modello'!F59</f>
        <v>FabbricatoDatiEnergetici</v>
      </c>
      <c r="D64" s="157" t="str">
        <f>'Proprietà Modello'!G59</f>
        <v>PR_ACS_EDEQ: Quota rinnovabile</v>
      </c>
      <c r="E64" s="153"/>
      <c r="F64" s="148" t="str">
        <f>'Proprietà Modello'!H59</f>
        <v>IfcReal</v>
      </c>
      <c r="G64" s="160" t="str">
        <f>'Proprietà Modello'!I59</f>
        <v>QR,W</v>
      </c>
      <c r="H64" s="108"/>
      <c r="I64" s="109"/>
      <c r="J64" s="481"/>
      <c r="K64" s="109" t="s">
        <v>779</v>
      </c>
      <c r="L64" s="109"/>
      <c r="M64" s="111"/>
      <c r="N64" s="108"/>
      <c r="O64" s="108"/>
      <c r="P64" s="109" t="s">
        <v>779</v>
      </c>
    </row>
    <row r="65" spans="1:16" x14ac:dyDescent="0.25">
      <c r="A65" s="148" t="str">
        <f>'Proprietà Modello'!E60</f>
        <v>Fabbricato</v>
      </c>
      <c r="B65" s="106" t="s">
        <v>155</v>
      </c>
      <c r="C65" s="112" t="str">
        <f>'Proprietà Modello'!F60</f>
        <v>FabbricatoDatiQualitativi</v>
      </c>
      <c r="D65" s="157" t="str">
        <f>'Proprietà Modello'!G60</f>
        <v>AccessibilitaDisabili</v>
      </c>
      <c r="E65" s="153"/>
      <c r="F65" s="148" t="str">
        <f>'Proprietà Modello'!H60</f>
        <v>IfcBoolean</v>
      </c>
      <c r="G65" s="160" t="str">
        <f>'Proprietà Modello'!I60</f>
        <v>N.A.</v>
      </c>
      <c r="H65" s="108"/>
      <c r="I65" s="109"/>
      <c r="J65" s="481"/>
      <c r="K65" s="109" t="s">
        <v>779</v>
      </c>
      <c r="L65" s="109"/>
      <c r="M65" s="111"/>
      <c r="N65" s="108"/>
      <c r="O65" s="108"/>
      <c r="P65" s="109" t="s">
        <v>779</v>
      </c>
    </row>
    <row r="66" spans="1:16" x14ac:dyDescent="0.25">
      <c r="A66" s="148" t="str">
        <f>'Proprietà Modello'!E61</f>
        <v>Fabbricato</v>
      </c>
      <c r="B66" s="106" t="s">
        <v>155</v>
      </c>
      <c r="C66" s="112" t="str">
        <f>'Proprietà Modello'!F61</f>
        <v>FabbricatoDatiQualitativi</v>
      </c>
      <c r="D66" s="157" t="str">
        <f>'Proprietà Modello'!G61</f>
        <v>AnnoProgettazione</v>
      </c>
      <c r="E66" s="153"/>
      <c r="F66" s="148" t="str">
        <f>'Proprietà Modello'!H61</f>
        <v>IfcInteger</v>
      </c>
      <c r="G66" s="160" t="str">
        <f>'Proprietà Modello'!I61</f>
        <v>N.A.</v>
      </c>
      <c r="H66" s="108"/>
      <c r="I66" s="109"/>
      <c r="J66" s="481"/>
      <c r="K66" s="109" t="s">
        <v>779</v>
      </c>
      <c r="L66" s="109"/>
      <c r="M66" s="111"/>
      <c r="N66" s="108"/>
      <c r="O66" s="108"/>
      <c r="P66" s="109" t="s">
        <v>779</v>
      </c>
    </row>
    <row r="67" spans="1:16" x14ac:dyDescent="0.25">
      <c r="A67" s="148" t="str">
        <f>'Proprietà Modello'!E62</f>
        <v>Fabbricato</v>
      </c>
      <c r="B67" s="106" t="s">
        <v>155</v>
      </c>
      <c r="C67" s="112" t="str">
        <f>'Proprietà Modello'!F62</f>
        <v>FabbricatoDatiQualitativi</v>
      </c>
      <c r="D67" s="157" t="str">
        <f>'Proprietà Modello'!G62</f>
        <v>AnnoRealizzazione</v>
      </c>
      <c r="E67" s="153"/>
      <c r="F67" s="148" t="str">
        <f>'Proprietà Modello'!H62</f>
        <v>IfcInteger</v>
      </c>
      <c r="G67" s="160" t="str">
        <f>'Proprietà Modello'!I62</f>
        <v>N.A.</v>
      </c>
      <c r="H67" s="108"/>
      <c r="I67" s="109"/>
      <c r="J67" s="481"/>
      <c r="K67" s="109" t="s">
        <v>779</v>
      </c>
      <c r="L67" s="109"/>
      <c r="M67" s="111"/>
      <c r="N67" s="108"/>
      <c r="O67" s="108"/>
      <c r="P67" s="109" t="s">
        <v>779</v>
      </c>
    </row>
    <row r="68" spans="1:16" x14ac:dyDescent="0.25">
      <c r="A68" s="148" t="str">
        <f>'Proprietà Modello'!E63</f>
        <v>Fabbricato</v>
      </c>
      <c r="B68" s="106" t="s">
        <v>155</v>
      </c>
      <c r="C68" s="112" t="str">
        <f>'Proprietà Modello'!F63</f>
        <v>FabbricatoDatiQualitativi</v>
      </c>
      <c r="D68" s="157" t="str">
        <f>'Proprietà Modello'!G63</f>
        <v>AttualmenteUtilizzato</v>
      </c>
      <c r="E68" s="153"/>
      <c r="F68" s="148" t="str">
        <f>'Proprietà Modello'!H63</f>
        <v>IfcBoolean</v>
      </c>
      <c r="G68" s="160" t="str">
        <f>'Proprietà Modello'!I63</f>
        <v>N.A.</v>
      </c>
      <c r="H68" s="108"/>
      <c r="I68" s="109"/>
      <c r="J68" s="481"/>
      <c r="K68" s="109" t="s">
        <v>779</v>
      </c>
      <c r="L68" s="109"/>
      <c r="M68" s="111"/>
      <c r="N68" s="108"/>
      <c r="O68" s="108"/>
      <c r="P68" s="109" t="s">
        <v>779</v>
      </c>
    </row>
    <row r="69" spans="1:16" x14ac:dyDescent="0.25">
      <c r="A69" s="148" t="str">
        <f>'Proprietà Modello'!E64</f>
        <v>Fabbricato</v>
      </c>
      <c r="B69" s="106" t="s">
        <v>155</v>
      </c>
      <c r="C69" s="112" t="str">
        <f>'Proprietà Modello'!F64</f>
        <v>FabbricatoDatiQualitativi</v>
      </c>
      <c r="D69" s="157" t="str">
        <f>'Proprietà Modello'!G64</f>
        <v>ImmobileCieloTerra</v>
      </c>
      <c r="E69" s="153"/>
      <c r="F69" s="148" t="str">
        <f>'Proprietà Modello'!H64</f>
        <v>IfcBoolean</v>
      </c>
      <c r="G69" s="160" t="str">
        <f>'Proprietà Modello'!I64</f>
        <v>N.A.</v>
      </c>
      <c r="H69" s="108"/>
      <c r="I69" s="109"/>
      <c r="J69" s="481"/>
      <c r="K69" s="109" t="s">
        <v>779</v>
      </c>
      <c r="L69" s="109"/>
      <c r="M69" s="111"/>
      <c r="N69" s="108"/>
      <c r="O69" s="108"/>
      <c r="P69" s="109" t="s">
        <v>779</v>
      </c>
    </row>
    <row r="70" spans="1:16" x14ac:dyDescent="0.25">
      <c r="A70" s="148" t="str">
        <f>'Proprietà Modello'!E65</f>
        <v>Fabbricato</v>
      </c>
      <c r="B70" s="106" t="s">
        <v>155</v>
      </c>
      <c r="C70" s="112" t="str">
        <f>'Proprietà Modello'!F65</f>
        <v>FabbricatoDatiQualitativi</v>
      </c>
      <c r="D70" s="157" t="str">
        <f>'Proprietà Modello'!G65</f>
        <v>PianiFuoriTerra</v>
      </c>
      <c r="E70" s="153"/>
      <c r="F70" s="148" t="str">
        <f>'Proprietà Modello'!H65</f>
        <v>IfcInteger</v>
      </c>
      <c r="G70" s="160" t="str">
        <f>'Proprietà Modello'!I65</f>
        <v>N.A.</v>
      </c>
      <c r="H70" s="108"/>
      <c r="I70" s="109"/>
      <c r="J70" s="481"/>
      <c r="K70" s="109" t="s">
        <v>779</v>
      </c>
      <c r="L70" s="109"/>
      <c r="M70" s="111"/>
      <c r="N70" s="108"/>
      <c r="O70" s="108"/>
      <c r="P70" s="109" t="s">
        <v>779</v>
      </c>
    </row>
    <row r="71" spans="1:16" x14ac:dyDescent="0.25">
      <c r="A71" s="148" t="str">
        <f>'Proprietà Modello'!E66</f>
        <v>Fabbricato</v>
      </c>
      <c r="B71" s="106" t="s">
        <v>155</v>
      </c>
      <c r="C71" s="112" t="str">
        <f>'Proprietà Modello'!F66</f>
        <v>FabbricatoDatiQualitativi</v>
      </c>
      <c r="D71" s="157" t="str">
        <f>'Proprietà Modello'!G66</f>
        <v>PianiInterrati</v>
      </c>
      <c r="E71" s="153"/>
      <c r="F71" s="148" t="str">
        <f>'Proprietà Modello'!H66</f>
        <v>IfcInteger</v>
      </c>
      <c r="G71" s="160" t="str">
        <f>'Proprietà Modello'!I66</f>
        <v>N.A.</v>
      </c>
      <c r="H71" s="108"/>
      <c r="I71" s="109"/>
      <c r="J71" s="481"/>
      <c r="K71" s="109" t="s">
        <v>779</v>
      </c>
      <c r="L71" s="109"/>
      <c r="M71" s="111"/>
      <c r="N71" s="108"/>
      <c r="O71" s="108"/>
      <c r="P71" s="109" t="s">
        <v>779</v>
      </c>
    </row>
    <row r="72" spans="1:16" x14ac:dyDescent="0.25">
      <c r="A72" s="148" t="str">
        <f>'Proprietà Modello'!E67</f>
        <v>Fabbricato</v>
      </c>
      <c r="B72" s="106" t="s">
        <v>155</v>
      </c>
      <c r="C72" s="112" t="str">
        <f>'Proprietà Modello'!F67</f>
        <v>FabbricatoDatiQualitativi</v>
      </c>
      <c r="D72" s="157" t="str">
        <f>'Proprietà Modello'!G67</f>
        <v>PianiTotali</v>
      </c>
      <c r="E72" s="153"/>
      <c r="F72" s="148" t="str">
        <f>'Proprietà Modello'!H67</f>
        <v>IfcInteger</v>
      </c>
      <c r="G72" s="160" t="str">
        <f>'Proprietà Modello'!I67</f>
        <v>N.A.</v>
      </c>
      <c r="H72" s="108"/>
      <c r="I72" s="109"/>
      <c r="J72" s="481"/>
      <c r="K72" s="109" t="s">
        <v>779</v>
      </c>
      <c r="L72" s="109"/>
      <c r="M72" s="111"/>
      <c r="N72" s="108"/>
      <c r="O72" s="108"/>
      <c r="P72" s="109" t="s">
        <v>779</v>
      </c>
    </row>
    <row r="73" spans="1:16" x14ac:dyDescent="0.25">
      <c r="A73" s="148" t="str">
        <f>'Proprietà Modello'!E68</f>
        <v>Fabbricato</v>
      </c>
      <c r="B73" s="106" t="s">
        <v>155</v>
      </c>
      <c r="C73" s="112" t="str">
        <f>'Proprietà Modello'!F68</f>
        <v>FabbricatoDatiQualitativi</v>
      </c>
      <c r="D73" s="157" t="str">
        <f>'Proprietà Modello'!G68</f>
        <v>TipologiaEdilizia</v>
      </c>
      <c r="E73" s="153"/>
      <c r="F73" s="148" t="str">
        <f>'Proprietà Modello'!H68</f>
        <v>IfcText</v>
      </c>
      <c r="G73" s="160" t="str">
        <f>'Proprietà Modello'!I68</f>
        <v>N.A.</v>
      </c>
      <c r="H73" s="108"/>
      <c r="I73" s="109"/>
      <c r="J73" s="481"/>
      <c r="K73" s="109" t="s">
        <v>779</v>
      </c>
      <c r="L73" s="109"/>
      <c r="M73" s="111"/>
      <c r="N73" s="108"/>
      <c r="O73" s="108"/>
      <c r="P73" s="109" t="s">
        <v>779</v>
      </c>
    </row>
    <row r="74" spans="1:16" x14ac:dyDescent="0.25">
      <c r="A74" s="148" t="str">
        <f>'Proprietà Modello'!E69</f>
        <v>Fabbricato</v>
      </c>
      <c r="B74" s="106" t="s">
        <v>155</v>
      </c>
      <c r="C74" s="112" t="str">
        <f>'Proprietà Modello'!F69</f>
        <v>FabbricatoDatiQuantitativi</v>
      </c>
      <c r="D74" s="157" t="str">
        <f>'Proprietà Modello'!G69</f>
        <v>SupCalpestabile</v>
      </c>
      <c r="E74" s="153"/>
      <c r="F74" s="148" t="str">
        <f>'Proprietà Modello'!H69</f>
        <v>IfcReal</v>
      </c>
      <c r="G74" s="160" t="str">
        <f>'Proprietà Modello'!I69</f>
        <v>m2</v>
      </c>
      <c r="H74" s="108"/>
      <c r="I74" s="109"/>
      <c r="J74" s="481"/>
      <c r="K74" s="109" t="s">
        <v>779</v>
      </c>
      <c r="L74" s="109"/>
      <c r="M74" s="111"/>
      <c r="N74" s="108"/>
      <c r="O74" s="108"/>
      <c r="P74" s="109" t="s">
        <v>779</v>
      </c>
    </row>
    <row r="75" spans="1:16" x14ac:dyDescent="0.25">
      <c r="A75" s="148" t="str">
        <f>'Proprietà Modello'!E70</f>
        <v>Fabbricato</v>
      </c>
      <c r="B75" s="106" t="s">
        <v>155</v>
      </c>
      <c r="C75" s="112" t="str">
        <f>'Proprietà Modello'!F70</f>
        <v>FabbricatoDatiQuantitativi</v>
      </c>
      <c r="D75" s="157" t="str">
        <f>'Proprietà Modello'!G70</f>
        <v>SupCoperta</v>
      </c>
      <c r="E75" s="153"/>
      <c r="F75" s="148" t="str">
        <f>'Proprietà Modello'!H70</f>
        <v>IfcReal</v>
      </c>
      <c r="G75" s="160" t="str">
        <f>'Proprietà Modello'!I70</f>
        <v>m2</v>
      </c>
      <c r="H75" s="108"/>
      <c r="I75" s="109"/>
      <c r="J75" s="481"/>
      <c r="K75" s="109" t="s">
        <v>779</v>
      </c>
      <c r="L75" s="109"/>
      <c r="M75" s="111"/>
      <c r="N75" s="108"/>
      <c r="O75" s="108"/>
      <c r="P75" s="109" t="s">
        <v>779</v>
      </c>
    </row>
    <row r="76" spans="1:16" x14ac:dyDescent="0.25">
      <c r="A76" s="148" t="str">
        <f>'Proprietà Modello'!E71</f>
        <v>Fabbricato</v>
      </c>
      <c r="B76" s="106" t="s">
        <v>155</v>
      </c>
      <c r="C76" s="112" t="str">
        <f>'Proprietà Modello'!F71</f>
        <v>FabbricatoDatiQuantitativi</v>
      </c>
      <c r="D76" s="157" t="str">
        <f>'Proprietà Modello'!G71</f>
        <v>SupLorda</v>
      </c>
      <c r="E76" s="153"/>
      <c r="F76" s="148" t="str">
        <f>'Proprietà Modello'!H71</f>
        <v>IfcReal</v>
      </c>
      <c r="G76" s="160" t="str">
        <f>'Proprietà Modello'!I71</f>
        <v>m2</v>
      </c>
      <c r="H76" s="108"/>
      <c r="I76" s="109"/>
      <c r="J76" s="481"/>
      <c r="K76" s="109" t="s">
        <v>779</v>
      </c>
      <c r="L76" s="109"/>
      <c r="M76" s="111"/>
      <c r="N76" s="108"/>
      <c r="O76" s="108"/>
      <c r="P76" s="109" t="s">
        <v>779</v>
      </c>
    </row>
    <row r="77" spans="1:16" x14ac:dyDescent="0.25">
      <c r="A77" s="148" t="str">
        <f>'Proprietà Modello'!E72</f>
        <v>Fabbricato</v>
      </c>
      <c r="B77" s="106" t="s">
        <v>155</v>
      </c>
      <c r="C77" s="112" t="str">
        <f>'Proprietà Modello'!F72</f>
        <v>FabbricatoDatiQuantitativi</v>
      </c>
      <c r="D77" s="157" t="str">
        <f>'Proprietà Modello'!G72</f>
        <v>SupRiscaldata</v>
      </c>
      <c r="E77" s="153"/>
      <c r="F77" s="148" t="str">
        <f>'Proprietà Modello'!H72</f>
        <v>IfcReal</v>
      </c>
      <c r="G77" s="160" t="str">
        <f>'Proprietà Modello'!I72</f>
        <v>m2</v>
      </c>
      <c r="H77" s="108"/>
      <c r="I77" s="109"/>
      <c r="J77" s="481"/>
      <c r="K77" s="109" t="s">
        <v>779</v>
      </c>
      <c r="L77" s="109"/>
      <c r="M77" s="111"/>
      <c r="N77" s="108"/>
      <c r="O77" s="108"/>
      <c r="P77" s="109" t="s">
        <v>779</v>
      </c>
    </row>
    <row r="78" spans="1:16" x14ac:dyDescent="0.25">
      <c r="A78" s="148" t="str">
        <f>'Proprietà Modello'!E73</f>
        <v>Fabbricato</v>
      </c>
      <c r="B78" s="106" t="s">
        <v>155</v>
      </c>
      <c r="C78" s="112" t="str">
        <f>'Proprietà Modello'!F73</f>
        <v>FabbricatoDatiQuantitativi</v>
      </c>
      <c r="D78" s="157" t="str">
        <f>'Proprietà Modello'!G73</f>
        <v>SupScoperta</v>
      </c>
      <c r="E78" s="153"/>
      <c r="F78" s="148" t="str">
        <f>'Proprietà Modello'!H73</f>
        <v>IfcReal</v>
      </c>
      <c r="G78" s="160" t="str">
        <f>'Proprietà Modello'!I73</f>
        <v>m2</v>
      </c>
      <c r="H78" s="108"/>
      <c r="I78" s="109"/>
      <c r="J78" s="481"/>
      <c r="K78" s="109" t="s">
        <v>779</v>
      </c>
      <c r="L78" s="109"/>
      <c r="M78" s="111"/>
      <c r="N78" s="108"/>
      <c r="O78" s="108"/>
      <c r="P78" s="109" t="s">
        <v>779</v>
      </c>
    </row>
    <row r="79" spans="1:16" x14ac:dyDescent="0.25">
      <c r="A79" s="148" t="str">
        <f>'Proprietà Modello'!E74</f>
        <v>Fabbricato</v>
      </c>
      <c r="B79" s="106" t="s">
        <v>155</v>
      </c>
      <c r="C79" s="112" t="str">
        <f>'Proprietà Modello'!F74</f>
        <v>FabbricatoDatiQuantitativi</v>
      </c>
      <c r="D79" s="157" t="str">
        <f>'Proprietà Modello'!G74</f>
        <v>VolumeLordo</v>
      </c>
      <c r="E79" s="153"/>
      <c r="F79" s="148" t="str">
        <f>'Proprietà Modello'!H74</f>
        <v>IfcReal</v>
      </c>
      <c r="G79" s="160" t="str">
        <f>'Proprietà Modello'!I74</f>
        <v>m3</v>
      </c>
      <c r="H79" s="108"/>
      <c r="I79" s="109"/>
      <c r="J79" s="481"/>
      <c r="K79" s="109" t="s">
        <v>779</v>
      </c>
      <c r="L79" s="109"/>
      <c r="M79" s="111"/>
      <c r="N79" s="108"/>
      <c r="O79" s="108"/>
      <c r="P79" s="109" t="s">
        <v>779</v>
      </c>
    </row>
    <row r="80" spans="1:16" x14ac:dyDescent="0.25">
      <c r="A80" s="148" t="str">
        <f>'Proprietà Modello'!E75</f>
        <v>Fabbricato</v>
      </c>
      <c r="B80" s="106" t="s">
        <v>155</v>
      </c>
      <c r="C80" s="112" t="str">
        <f>'Proprietà Modello'!F75</f>
        <v>FabbricatoDatiQuantitativi</v>
      </c>
      <c r="D80" s="157" t="str">
        <f>'Proprietà Modello'!G75</f>
        <v>VolumeNetto</v>
      </c>
      <c r="E80" s="153"/>
      <c r="F80" s="148" t="str">
        <f>'Proprietà Modello'!H75</f>
        <v>IfcReal</v>
      </c>
      <c r="G80" s="160" t="str">
        <f>'Proprietà Modello'!I75</f>
        <v>m3</v>
      </c>
      <c r="H80" s="108"/>
      <c r="I80" s="109"/>
      <c r="J80" s="481"/>
      <c r="K80" s="109" t="s">
        <v>779</v>
      </c>
      <c r="L80" s="109"/>
      <c r="M80" s="111"/>
      <c r="N80" s="108"/>
      <c r="O80" s="108"/>
      <c r="P80" s="109" t="s">
        <v>779</v>
      </c>
    </row>
    <row r="81" spans="1:16" x14ac:dyDescent="0.25">
      <c r="A81" s="148" t="str">
        <f>'Proprietà Modello'!E76</f>
        <v>Fabbricato</v>
      </c>
      <c r="B81" s="106" t="s">
        <v>155</v>
      </c>
      <c r="C81" s="112" t="str">
        <f>'Proprietà Modello'!F76</f>
        <v>FabbricatoDatiQuantitativi</v>
      </c>
      <c r="D81" s="157" t="str">
        <f>'Proprietà Modello'!G76</f>
        <v>VolumeRiscaldato</v>
      </c>
      <c r="E81" s="153"/>
      <c r="F81" s="148" t="str">
        <f>'Proprietà Modello'!H76</f>
        <v>IfcReal</v>
      </c>
      <c r="G81" s="160" t="str">
        <f>'Proprietà Modello'!I76</f>
        <v>m3</v>
      </c>
      <c r="H81" s="108"/>
      <c r="I81" s="109"/>
      <c r="J81" s="481"/>
      <c r="K81" s="109" t="s">
        <v>779</v>
      </c>
      <c r="L81" s="109"/>
      <c r="M81" s="111"/>
      <c r="N81" s="108"/>
      <c r="O81" s="108"/>
      <c r="P81" s="109" t="s">
        <v>779</v>
      </c>
    </row>
    <row r="82" spans="1:16" x14ac:dyDescent="0.25">
      <c r="A82" s="148" t="str">
        <f>'Proprietà Modello'!E77</f>
        <v>Fabbricato</v>
      </c>
      <c r="B82" s="106" t="s">
        <v>155</v>
      </c>
      <c r="C82" s="112" t="str">
        <f>'Proprietà Modello'!F77</f>
        <v>FabbricatoDatiStrutturali</v>
      </c>
      <c r="D82" s="157" t="str">
        <f>'Proprietà Modello'!G77</f>
        <v>ClasseDiRischioSismico</v>
      </c>
      <c r="E82" s="153"/>
      <c r="F82" s="148" t="str">
        <f>'Proprietà Modello'!H77</f>
        <v>IfcReal</v>
      </c>
      <c r="G82" s="160" t="str">
        <f>'Proprietà Modello'!I77</f>
        <v>N.A.</v>
      </c>
      <c r="H82" s="108"/>
      <c r="I82" s="109"/>
      <c r="J82" s="481"/>
      <c r="K82" s="109" t="s">
        <v>779</v>
      </c>
      <c r="L82" s="109"/>
      <c r="M82" s="111"/>
      <c r="N82" s="108"/>
      <c r="O82" s="108"/>
      <c r="P82" s="109" t="s">
        <v>779</v>
      </c>
    </row>
    <row r="83" spans="1:16" x14ac:dyDescent="0.25">
      <c r="A83" s="148" t="str">
        <f>'Proprietà Modello'!E78</f>
        <v>Fabbricato</v>
      </c>
      <c r="B83" s="106" t="s">
        <v>155</v>
      </c>
      <c r="C83" s="112" t="str">
        <f>'Proprietà Modello'!F78</f>
        <v>FabbricatoDatiStrutturali</v>
      </c>
      <c r="D83" s="157" t="str">
        <f>'Proprietà Modello'!G78</f>
        <v>TecnologiaCostruttiva</v>
      </c>
      <c r="E83" s="153"/>
      <c r="F83" s="148" t="str">
        <f>'Proprietà Modello'!H78</f>
        <v>IfcText</v>
      </c>
      <c r="G83" s="160" t="str">
        <f>'Proprietà Modello'!I78</f>
        <v>N.A.</v>
      </c>
      <c r="H83" s="108"/>
      <c r="I83" s="109"/>
      <c r="J83" s="481"/>
      <c r="K83" s="109" t="s">
        <v>779</v>
      </c>
      <c r="L83" s="109"/>
      <c r="M83" s="111"/>
      <c r="N83" s="108"/>
      <c r="O83" s="108"/>
      <c r="P83" s="109" t="s">
        <v>779</v>
      </c>
    </row>
    <row r="84" spans="1:16" x14ac:dyDescent="0.25">
      <c r="A84" s="148" t="str">
        <f>'Proprietà Modello'!E79</f>
        <v>Fabbricato</v>
      </c>
      <c r="B84" s="106" t="s">
        <v>155</v>
      </c>
      <c r="C84" s="112" t="str">
        <f>'Proprietà Modello'!F79</f>
        <v>FabbricatoDatiStrutturali</v>
      </c>
      <c r="D84" s="157" t="str">
        <f>'Proprietà Modello'!G79</f>
        <v>TipologiaFondazioni</v>
      </c>
      <c r="E84" s="153"/>
      <c r="F84" s="148" t="str">
        <f>'Proprietà Modello'!H79</f>
        <v>IfcText</v>
      </c>
      <c r="G84" s="160" t="str">
        <f>'Proprietà Modello'!I79</f>
        <v>N.A.</v>
      </c>
      <c r="H84" s="108"/>
      <c r="I84" s="109"/>
      <c r="J84" s="481"/>
      <c r="K84" s="109" t="s">
        <v>779</v>
      </c>
      <c r="L84" s="109"/>
      <c r="M84" s="111"/>
      <c r="N84" s="108"/>
      <c r="O84" s="108"/>
      <c r="P84" s="109" t="s">
        <v>779</v>
      </c>
    </row>
    <row r="85" spans="1:16" x14ac:dyDescent="0.25">
      <c r="A85" s="148" t="str">
        <f>'Proprietà Modello'!E80</f>
        <v>Fabbricato</v>
      </c>
      <c r="B85" s="106" t="s">
        <v>155</v>
      </c>
      <c r="C85" s="112" t="str">
        <f>'Proprietà Modello'!F80</f>
        <v>FabbricatoDatiStrutturali</v>
      </c>
      <c r="D85" s="157" t="str">
        <f>'Proprietà Modello'!G80</f>
        <v>TipologiaStrutturale</v>
      </c>
      <c r="E85" s="153"/>
      <c r="F85" s="148" t="str">
        <f>'Proprietà Modello'!H80</f>
        <v>IfcText</v>
      </c>
      <c r="G85" s="160" t="str">
        <f>'Proprietà Modello'!I80</f>
        <v>N.A.</v>
      </c>
      <c r="H85" s="108"/>
      <c r="I85" s="109"/>
      <c r="J85" s="481"/>
      <c r="K85" s="109" t="s">
        <v>779</v>
      </c>
      <c r="L85" s="109"/>
      <c r="M85" s="111"/>
      <c r="N85" s="108"/>
      <c r="O85" s="108"/>
      <c r="P85" s="109" t="s">
        <v>779</v>
      </c>
    </row>
    <row r="86" spans="1:16" x14ac:dyDescent="0.25">
      <c r="A86" s="148" t="str">
        <f>'Proprietà Modello'!E81</f>
        <v>Fabbricato</v>
      </c>
      <c r="B86" s="106" t="s">
        <v>155</v>
      </c>
      <c r="C86" s="112" t="str">
        <f>'Proprietà Modello'!F81</f>
        <v>FabbricatoDocumenti</v>
      </c>
      <c r="D86" s="157" t="str">
        <f>'Proprietà Modello'!G81</f>
        <v>EsitiProveLab</v>
      </c>
      <c r="E86" s="153"/>
      <c r="F86" s="148" t="str">
        <f>'Proprietà Modello'!H81</f>
        <v>IfcText</v>
      </c>
      <c r="G86" s="160" t="str">
        <f>'Proprietà Modello'!I81</f>
        <v>N.A.</v>
      </c>
      <c r="H86" s="108"/>
      <c r="I86" s="109"/>
      <c r="J86" s="481"/>
      <c r="K86" s="109" t="s">
        <v>779</v>
      </c>
      <c r="L86" s="109"/>
      <c r="M86" s="111"/>
      <c r="N86" s="108"/>
      <c r="O86" s="108"/>
      <c r="P86" s="109" t="s">
        <v>779</v>
      </c>
    </row>
    <row r="87" spans="1:16" x14ac:dyDescent="0.25">
      <c r="A87" s="148" t="str">
        <f>'Proprietà Modello'!E82</f>
        <v>Fabbricato</v>
      </c>
      <c r="B87" s="106" t="s">
        <v>155</v>
      </c>
      <c r="C87" s="112" t="str">
        <f>'Proprietà Modello'!F82</f>
        <v>FabbricatoDocumenti</v>
      </c>
      <c r="D87" s="157" t="str">
        <f>'Proprietà Modello'!G82</f>
        <v>EsitiProveSitu</v>
      </c>
      <c r="E87" s="153"/>
      <c r="F87" s="148" t="str">
        <f>'Proprietà Modello'!H82</f>
        <v>IfcText</v>
      </c>
      <c r="G87" s="160" t="str">
        <f>'Proprietà Modello'!I82</f>
        <v>N.A.</v>
      </c>
      <c r="H87" s="108"/>
      <c r="I87" s="109"/>
      <c r="J87" s="481"/>
      <c r="K87" s="109" t="s">
        <v>779</v>
      </c>
      <c r="L87" s="109"/>
      <c r="M87" s="111"/>
      <c r="N87" s="108"/>
      <c r="O87" s="108"/>
      <c r="P87" s="109" t="s">
        <v>779</v>
      </c>
    </row>
    <row r="88" spans="1:16" x14ac:dyDescent="0.25">
      <c r="A88" s="148" t="str">
        <f>'Proprietà Modello'!E83</f>
        <v>Elemento</v>
      </c>
      <c r="B88" s="106" t="s">
        <v>155</v>
      </c>
      <c r="C88" s="112">
        <f>'Proprietà Modello'!F83</f>
        <v>0</v>
      </c>
      <c r="D88" s="157">
        <f>'Proprietà Modello'!G83</f>
        <v>0</v>
      </c>
      <c r="E88" s="153"/>
      <c r="F88" s="148">
        <f>'Proprietà Modello'!H83</f>
        <v>0</v>
      </c>
      <c r="G88" s="160">
        <f>'Proprietà Modello'!I83</f>
        <v>0</v>
      </c>
      <c r="H88" s="108"/>
      <c r="I88" s="109"/>
      <c r="J88" s="481"/>
      <c r="K88" s="109" t="s">
        <v>779</v>
      </c>
      <c r="L88" s="109"/>
      <c r="M88" s="111"/>
      <c r="N88" s="108"/>
      <c r="O88" s="108"/>
      <c r="P88" s="109" t="s">
        <v>779</v>
      </c>
    </row>
    <row r="89" spans="1:16" x14ac:dyDescent="0.25">
      <c r="A89" s="148" t="str">
        <f>'Proprietà Modello'!E84</f>
        <v>Elemento</v>
      </c>
      <c r="B89" s="106" t="s">
        <v>155</v>
      </c>
      <c r="C89" s="112" t="str">
        <f>'Proprietà Modello'!F84</f>
        <v>ElementoCodifica</v>
      </c>
      <c r="D89" s="157" t="str">
        <f>'Proprietà Modello'!G84</f>
        <v>ClasseElementoTecnico</v>
      </c>
      <c r="E89" s="153"/>
      <c r="F89" s="148" t="str">
        <f>'Proprietà Modello'!H84</f>
        <v>IfcText</v>
      </c>
      <c r="G89" s="160" t="str">
        <f>'Proprietà Modello'!I84</f>
        <v>N.A.</v>
      </c>
      <c r="H89" s="108"/>
      <c r="I89" s="109"/>
      <c r="J89" s="481"/>
      <c r="K89" s="109" t="s">
        <v>779</v>
      </c>
      <c r="L89" s="109"/>
      <c r="M89" s="111"/>
      <c r="N89" s="108"/>
      <c r="O89" s="108"/>
      <c r="P89" s="109" t="s">
        <v>779</v>
      </c>
    </row>
    <row r="90" spans="1:16" x14ac:dyDescent="0.25">
      <c r="A90" s="148" t="str">
        <f>'Proprietà Modello'!E85</f>
        <v>Elemento</v>
      </c>
      <c r="B90" s="106" t="s">
        <v>155</v>
      </c>
      <c r="C90" s="112" t="str">
        <f>'Proprietà Modello'!F85</f>
        <v>ElementoDatiAnagrafici</v>
      </c>
      <c r="D90" s="157" t="str">
        <f>'Proprietà Modello'!G85</f>
        <v>Descrizione</v>
      </c>
      <c r="E90" s="153"/>
      <c r="F90" s="148" t="str">
        <f>'Proprietà Modello'!H85</f>
        <v>IfcText</v>
      </c>
      <c r="G90" s="160" t="str">
        <f>'Proprietà Modello'!I85</f>
        <v>N.A.</v>
      </c>
      <c r="H90" s="108"/>
      <c r="I90" s="109"/>
      <c r="J90" s="481"/>
      <c r="K90" s="109" t="s">
        <v>779</v>
      </c>
      <c r="L90" s="109"/>
      <c r="M90" s="111"/>
      <c r="N90" s="108"/>
      <c r="O90" s="108"/>
      <c r="P90" s="109" t="s">
        <v>779</v>
      </c>
    </row>
    <row r="91" spans="1:16" x14ac:dyDescent="0.25">
      <c r="A91" s="148" t="str">
        <f>'Proprietà Modello'!E86</f>
        <v>Elemento</v>
      </c>
      <c r="B91" s="106" t="s">
        <v>155</v>
      </c>
      <c r="C91" s="112" t="str">
        <f>'Proprietà Modello'!F86</f>
        <v>ElementoDatiAnagrafici</v>
      </c>
      <c r="D91" s="157" t="str">
        <f>'Proprietà Modello'!G86</f>
        <v>Fornitore</v>
      </c>
      <c r="E91" s="153"/>
      <c r="F91" s="148" t="str">
        <f>'Proprietà Modello'!H86</f>
        <v>IfcText</v>
      </c>
      <c r="G91" s="160" t="str">
        <f>'Proprietà Modello'!I86</f>
        <v>N.A.</v>
      </c>
      <c r="H91" s="108"/>
      <c r="I91" s="109"/>
      <c r="J91" s="481"/>
      <c r="K91" s="109" t="s">
        <v>779</v>
      </c>
      <c r="L91" s="109"/>
      <c r="M91" s="111"/>
      <c r="N91" s="108"/>
      <c r="O91" s="108"/>
      <c r="P91" s="109" t="s">
        <v>779</v>
      </c>
    </row>
    <row r="92" spans="1:16" x14ac:dyDescent="0.25">
      <c r="A92" s="148" t="str">
        <f>'Proprietà Modello'!E87</f>
        <v>Elemento</v>
      </c>
      <c r="B92" s="106" t="s">
        <v>155</v>
      </c>
      <c r="C92" s="112" t="str">
        <f>'Proprietà Modello'!F87</f>
        <v>ElementoDatiAnagrafici</v>
      </c>
      <c r="D92" s="157" t="str">
        <f>'Proprietà Modello'!G87</f>
        <v>Installatore</v>
      </c>
      <c r="E92" s="153"/>
      <c r="F92" s="148" t="str">
        <f>'Proprietà Modello'!H87</f>
        <v>IfcText</v>
      </c>
      <c r="G92" s="160" t="str">
        <f>'Proprietà Modello'!I87</f>
        <v>N.A.</v>
      </c>
      <c r="H92" s="108"/>
      <c r="I92" s="109"/>
      <c r="J92" s="481"/>
      <c r="K92" s="109" t="s">
        <v>779</v>
      </c>
      <c r="L92" s="109"/>
      <c r="M92" s="111"/>
      <c r="N92" s="108"/>
      <c r="O92" s="108"/>
      <c r="P92" s="109" t="s">
        <v>779</v>
      </c>
    </row>
    <row r="93" spans="1:16" x14ac:dyDescent="0.25">
      <c r="A93" s="148" t="str">
        <f>'Proprietà Modello'!E88</f>
        <v>Elemento</v>
      </c>
      <c r="B93" s="106" t="s">
        <v>155</v>
      </c>
      <c r="C93" s="112" t="str">
        <f>'Proprietà Modello'!F88</f>
        <v>ElementoDatiAnagrafici</v>
      </c>
      <c r="D93" s="157" t="str">
        <f>'Proprietà Modello'!G88</f>
        <v>Modello</v>
      </c>
      <c r="E93" s="153"/>
      <c r="F93" s="148" t="str">
        <f>'Proprietà Modello'!H88</f>
        <v>IfcText</v>
      </c>
      <c r="G93" s="160" t="str">
        <f>'Proprietà Modello'!I88</f>
        <v>N.A.</v>
      </c>
      <c r="H93" s="108"/>
      <c r="I93" s="109"/>
      <c r="J93" s="481"/>
      <c r="K93" s="109" t="s">
        <v>779</v>
      </c>
      <c r="L93" s="109"/>
      <c r="M93" s="111"/>
      <c r="N93" s="108"/>
      <c r="O93" s="108"/>
      <c r="P93" s="109" t="s">
        <v>779</v>
      </c>
    </row>
    <row r="94" spans="1:16" x14ac:dyDescent="0.25">
      <c r="A94" s="148" t="str">
        <f>'Proprietà Modello'!E89</f>
        <v>Elemento</v>
      </c>
      <c r="B94" s="106" t="s">
        <v>155</v>
      </c>
      <c r="C94" s="112" t="str">
        <f>'Proprietà Modello'!F89</f>
        <v>ElementoDatiAnagrafici</v>
      </c>
      <c r="D94" s="157" t="str">
        <f>'Proprietà Modello'!G89</f>
        <v>NumeroDiSerie</v>
      </c>
      <c r="E94" s="153"/>
      <c r="F94" s="148" t="str">
        <f>'Proprietà Modello'!H89</f>
        <v>IfcText</v>
      </c>
      <c r="G94" s="160" t="str">
        <f>'Proprietà Modello'!I89</f>
        <v>N.A.</v>
      </c>
      <c r="H94" s="108"/>
      <c r="I94" s="109"/>
      <c r="J94" s="481"/>
      <c r="K94" s="109" t="s">
        <v>779</v>
      </c>
      <c r="L94" s="109"/>
      <c r="M94" s="111"/>
      <c r="N94" s="108"/>
      <c r="O94" s="108"/>
      <c r="P94" s="109" t="s">
        <v>779</v>
      </c>
    </row>
    <row r="95" spans="1:16" x14ac:dyDescent="0.25">
      <c r="A95" s="148" t="str">
        <f>'Proprietà Modello'!E90</f>
        <v>Elemento</v>
      </c>
      <c r="B95" s="106" t="s">
        <v>155</v>
      </c>
      <c r="C95" s="112" t="str">
        <f>'Proprietà Modello'!F90</f>
        <v>ElementoDatiAnagrafici</v>
      </c>
      <c r="D95" s="157" t="str">
        <f>'Proprietà Modello'!G90</f>
        <v>Produttore</v>
      </c>
      <c r="E95" s="153"/>
      <c r="F95" s="148" t="str">
        <f>'Proprietà Modello'!H90</f>
        <v>IfcText</v>
      </c>
      <c r="G95" s="160" t="str">
        <f>'Proprietà Modello'!I90</f>
        <v>N.A.</v>
      </c>
      <c r="H95" s="108"/>
      <c r="I95" s="109"/>
      <c r="J95" s="481"/>
      <c r="K95" s="109" t="s">
        <v>779</v>
      </c>
      <c r="L95" s="109"/>
      <c r="M95" s="111"/>
      <c r="N95" s="108"/>
      <c r="O95" s="108"/>
      <c r="P95" s="109" t="s">
        <v>779</v>
      </c>
    </row>
    <row r="96" spans="1:16" x14ac:dyDescent="0.25">
      <c r="A96" s="148" t="str">
        <f>'Proprietà Modello'!E91</f>
        <v>Elemento</v>
      </c>
      <c r="B96" s="106" t="s">
        <v>155</v>
      </c>
      <c r="C96" s="112" t="str">
        <f>'Proprietà Modello'!F91</f>
        <v>ElementoDatiAntincendio</v>
      </c>
      <c r="D96" s="157" t="str">
        <f>'Proprietà Modello'!G91</f>
        <v>ClassePropagazioneFiamma</v>
      </c>
      <c r="E96" s="153"/>
      <c r="F96" s="148" t="str">
        <f>'Proprietà Modello'!H91</f>
        <v>IfcText</v>
      </c>
      <c r="G96" s="160" t="str">
        <f>'Proprietà Modello'!I91</f>
        <v>N.A.</v>
      </c>
      <c r="H96" s="108"/>
      <c r="I96" s="109"/>
      <c r="J96" s="481"/>
      <c r="K96" s="109" t="s">
        <v>779</v>
      </c>
      <c r="L96" s="109"/>
      <c r="M96" s="111"/>
      <c r="N96" s="108"/>
      <c r="O96" s="108"/>
      <c r="P96" s="109" t="s">
        <v>779</v>
      </c>
    </row>
    <row r="97" spans="1:16" x14ac:dyDescent="0.25">
      <c r="A97" s="148" t="str">
        <f>'Proprietà Modello'!E92</f>
        <v>Elemento</v>
      </c>
      <c r="B97" s="106" t="s">
        <v>155</v>
      </c>
      <c r="C97" s="112" t="str">
        <f>'Proprietà Modello'!F92</f>
        <v>ElementoDatiAntincendio</v>
      </c>
      <c r="D97" s="157" t="str">
        <f>'Proprietà Modello'!G92</f>
        <v>Combustibile</v>
      </c>
      <c r="E97" s="153"/>
      <c r="F97" s="148" t="str">
        <f>'Proprietà Modello'!H92</f>
        <v>IfcBoolean</v>
      </c>
      <c r="G97" s="160" t="str">
        <f>'Proprietà Modello'!I92</f>
        <v>N.A.</v>
      </c>
      <c r="H97" s="108"/>
      <c r="I97" s="109"/>
      <c r="J97" s="481"/>
      <c r="K97" s="109" t="s">
        <v>779</v>
      </c>
      <c r="L97" s="109"/>
      <c r="M97" s="111"/>
      <c r="N97" s="108"/>
      <c r="O97" s="108"/>
      <c r="P97" s="109" t="s">
        <v>779</v>
      </c>
    </row>
    <row r="98" spans="1:16" x14ac:dyDescent="0.25">
      <c r="A98" s="148" t="str">
        <f>'Proprietà Modello'!E93</f>
        <v>Elemento</v>
      </c>
      <c r="B98" s="106" t="s">
        <v>155</v>
      </c>
      <c r="C98" s="112" t="str">
        <f>'Proprietà Modello'!F93</f>
        <v>ElementoDatiAntincendio</v>
      </c>
      <c r="D98" s="157" t="str">
        <f>'Proprietà Modello'!G93</f>
        <v>REI</v>
      </c>
      <c r="E98" s="153"/>
      <c r="F98" s="148" t="str">
        <f>'Proprietà Modello'!H93</f>
        <v>IfcInteger</v>
      </c>
      <c r="G98" s="160" t="str">
        <f>'Proprietà Modello'!I93</f>
        <v>N.A.</v>
      </c>
      <c r="H98" s="108"/>
      <c r="I98" s="109"/>
      <c r="J98" s="481"/>
      <c r="K98" s="109" t="s">
        <v>779</v>
      </c>
      <c r="L98" s="109"/>
      <c r="M98" s="111"/>
      <c r="N98" s="108"/>
      <c r="O98" s="108"/>
      <c r="P98" s="109" t="s">
        <v>779</v>
      </c>
    </row>
    <row r="99" spans="1:16" x14ac:dyDescent="0.25">
      <c r="A99" s="148" t="str">
        <f>'Proprietà Modello'!E94</f>
        <v>Elemento</v>
      </c>
      <c r="B99" s="106" t="s">
        <v>155</v>
      </c>
      <c r="C99" s="112" t="str">
        <f>'Proprietà Modello'!F94</f>
        <v>ElementoDatiAntincendio</v>
      </c>
      <c r="D99" s="157" t="str">
        <f>'Proprietà Modello'!G94</f>
        <v>UscitaEmergenza</v>
      </c>
      <c r="E99" s="153"/>
      <c r="F99" s="148" t="str">
        <f>'Proprietà Modello'!H94</f>
        <v>IfcBoolean</v>
      </c>
      <c r="G99" s="160" t="str">
        <f>'Proprietà Modello'!I94</f>
        <v>N.A.</v>
      </c>
      <c r="H99" s="108"/>
      <c r="I99" s="109"/>
      <c r="J99" s="481"/>
      <c r="K99" s="109" t="s">
        <v>779</v>
      </c>
      <c r="L99" s="109"/>
      <c r="M99" s="111"/>
      <c r="N99" s="108"/>
      <c r="O99" s="108"/>
      <c r="P99" s="109" t="s">
        <v>779</v>
      </c>
    </row>
    <row r="100" spans="1:16" x14ac:dyDescent="0.25">
      <c r="A100" s="148" t="str">
        <f>'Proprietà Modello'!E95</f>
        <v>Elemento</v>
      </c>
      <c r="B100" s="106" t="s">
        <v>155</v>
      </c>
      <c r="C100" s="112" t="str">
        <f>'Proprietà Modello'!F95</f>
        <v>ElementoDatiEnergetici</v>
      </c>
      <c r="D100" s="157" t="str">
        <f>'Proprietà Modello'!G95</f>
        <v>ResistenzaTermica</v>
      </c>
      <c r="E100" s="153"/>
      <c r="F100" s="148" t="str">
        <f>'Proprietà Modello'!H95</f>
        <v>IfcReal</v>
      </c>
      <c r="G100" s="160" t="str">
        <f>'Proprietà Modello'!I95</f>
        <v>K/W</v>
      </c>
      <c r="H100" s="108"/>
      <c r="I100" s="109"/>
      <c r="J100" s="481"/>
      <c r="K100" s="109" t="s">
        <v>779</v>
      </c>
      <c r="L100" s="109"/>
      <c r="M100" s="111"/>
      <c r="N100" s="108"/>
      <c r="O100" s="108"/>
      <c r="P100" s="109" t="s">
        <v>779</v>
      </c>
    </row>
    <row r="101" spans="1:16" x14ac:dyDescent="0.25">
      <c r="A101" s="148" t="str">
        <f>'Proprietà Modello'!E96</f>
        <v>Elemento</v>
      </c>
      <c r="B101" s="106" t="s">
        <v>155</v>
      </c>
      <c r="C101" s="112" t="str">
        <f>'Proprietà Modello'!F96</f>
        <v>ElementoDatiEnergetici</v>
      </c>
      <c r="D101" s="157" t="str">
        <f>'Proprietà Modello'!G96</f>
        <v>TrasmittanzaTermica</v>
      </c>
      <c r="E101" s="153"/>
      <c r="F101" s="148" t="str">
        <f>'Proprietà Modello'!H96</f>
        <v>IfcReal</v>
      </c>
      <c r="G101" s="160" t="str">
        <f>'Proprietà Modello'!I96</f>
        <v>W/(m2K)</v>
      </c>
      <c r="H101" s="108"/>
      <c r="I101" s="109"/>
      <c r="J101" s="481"/>
      <c r="K101" s="109" t="s">
        <v>779</v>
      </c>
      <c r="L101" s="109"/>
      <c r="M101" s="111"/>
      <c r="N101" s="108"/>
      <c r="O101" s="108"/>
      <c r="P101" s="109" t="s">
        <v>779</v>
      </c>
    </row>
    <row r="102" spans="1:16" x14ac:dyDescent="0.25">
      <c r="A102" s="148" t="str">
        <f>'Proprietà Modello'!E97</f>
        <v>Elemento</v>
      </c>
      <c r="B102" s="106" t="s">
        <v>155</v>
      </c>
      <c r="C102" s="112" t="str">
        <f>'Proprietà Modello'!F97</f>
        <v>ElementoDatiQualitativi</v>
      </c>
      <c r="D102" s="157" t="str">
        <f>'Proprietà Modello'!G97</f>
        <v>AccessibilitaDisabili</v>
      </c>
      <c r="E102" s="153"/>
      <c r="F102" s="148" t="str">
        <f>'Proprietà Modello'!H97</f>
        <v>IfcBoolean</v>
      </c>
      <c r="G102" s="160" t="str">
        <f>'Proprietà Modello'!I97</f>
        <v>N.A.</v>
      </c>
      <c r="H102" s="108"/>
      <c r="I102" s="109"/>
      <c r="J102" s="481"/>
      <c r="K102" s="109" t="s">
        <v>779</v>
      </c>
      <c r="L102" s="109"/>
      <c r="M102" s="111"/>
      <c r="N102" s="108"/>
      <c r="O102" s="108"/>
      <c r="P102" s="109" t="s">
        <v>779</v>
      </c>
    </row>
    <row r="103" spans="1:16" x14ac:dyDescent="0.25">
      <c r="A103" s="148" t="str">
        <f>'Proprietà Modello'!E98</f>
        <v>Elemento</v>
      </c>
      <c r="B103" s="106" t="s">
        <v>155</v>
      </c>
      <c r="C103" s="112" t="str">
        <f>'Proprietà Modello'!F98</f>
        <v>ElementoDatiQualitativi</v>
      </c>
      <c r="D103" s="157" t="str">
        <f>'Proprietà Modello'!G98</f>
        <v>CriticitaRiscontrata</v>
      </c>
      <c r="E103" s="153"/>
      <c r="F103" s="148" t="str">
        <f>'Proprietà Modello'!H98</f>
        <v>IfcText</v>
      </c>
      <c r="G103" s="160" t="str">
        <f>'Proprietà Modello'!I98</f>
        <v>N.A.</v>
      </c>
      <c r="H103" s="108"/>
      <c r="I103" s="109"/>
      <c r="J103" s="481"/>
      <c r="K103" s="109" t="s">
        <v>779</v>
      </c>
      <c r="L103" s="109"/>
      <c r="M103" s="111"/>
      <c r="N103" s="108"/>
      <c r="O103" s="108"/>
      <c r="P103" s="109" t="s">
        <v>779</v>
      </c>
    </row>
    <row r="104" spans="1:16" x14ac:dyDescent="0.25">
      <c r="A104" s="148" t="str">
        <f>'Proprietà Modello'!E99</f>
        <v>Elemento</v>
      </c>
      <c r="B104" s="106" t="s">
        <v>155</v>
      </c>
      <c r="C104" s="112" t="str">
        <f>'Proprietà Modello'!F99</f>
        <v>ElementoDatiQualitativi</v>
      </c>
      <c r="D104" s="157" t="str">
        <f>'Proprietà Modello'!G99</f>
        <v>Esterno</v>
      </c>
      <c r="E104" s="153"/>
      <c r="F104" s="148" t="str">
        <f>'Proprietà Modello'!H99</f>
        <v>IfcBoolean</v>
      </c>
      <c r="G104" s="160" t="str">
        <f>'Proprietà Modello'!I99</f>
        <v>N.A.</v>
      </c>
      <c r="H104" s="108"/>
      <c r="I104" s="109"/>
      <c r="J104" s="481"/>
      <c r="K104" s="109" t="s">
        <v>779</v>
      </c>
      <c r="L104" s="109"/>
      <c r="M104" s="111"/>
      <c r="N104" s="108"/>
      <c r="O104" s="108"/>
      <c r="P104" s="109" t="s">
        <v>779</v>
      </c>
    </row>
    <row r="105" spans="1:16" x14ac:dyDescent="0.25">
      <c r="A105" s="148" t="str">
        <f>'Proprietà Modello'!E100</f>
        <v>Elemento</v>
      </c>
      <c r="B105" s="106" t="s">
        <v>155</v>
      </c>
      <c r="C105" s="112" t="str">
        <f>'Proprietà Modello'!F100</f>
        <v>ElementoDatiQualitativi</v>
      </c>
      <c r="D105" s="157" t="str">
        <f>'Proprietà Modello'!G100</f>
        <v>IndicePrestazioneAcustica</v>
      </c>
      <c r="E105" s="153"/>
      <c r="F105" s="148" t="str">
        <f>'Proprietà Modello'!H100</f>
        <v>IfcText</v>
      </c>
      <c r="G105" s="160" t="str">
        <f>'Proprietà Modello'!I100</f>
        <v>N.A.</v>
      </c>
      <c r="H105" s="108"/>
      <c r="I105" s="109"/>
      <c r="J105" s="481"/>
      <c r="K105" s="109" t="s">
        <v>779</v>
      </c>
      <c r="L105" s="109"/>
      <c r="M105" s="111"/>
      <c r="N105" s="108"/>
      <c r="O105" s="108"/>
      <c r="P105" s="109" t="s">
        <v>779</v>
      </c>
    </row>
    <row r="106" spans="1:16" x14ac:dyDescent="0.25">
      <c r="A106" s="148" t="str">
        <f>'Proprietà Modello'!E101</f>
        <v>Elemento</v>
      </c>
      <c r="B106" s="106" t="s">
        <v>155</v>
      </c>
      <c r="C106" s="112" t="str">
        <f>'Proprietà Modello'!F101</f>
        <v>ElementoDatiQualitativi</v>
      </c>
      <c r="D106" s="157" t="str">
        <f>'Proprietà Modello'!G101</f>
        <v>Portante</v>
      </c>
      <c r="E106" s="153"/>
      <c r="F106" s="148" t="str">
        <f>'Proprietà Modello'!H101</f>
        <v>IfcBoolean</v>
      </c>
      <c r="G106" s="160" t="str">
        <f>'Proprietà Modello'!I101</f>
        <v>N.A.</v>
      </c>
      <c r="H106" s="108"/>
      <c r="I106" s="109" t="s">
        <v>779</v>
      </c>
      <c r="J106" s="481"/>
      <c r="K106" s="109"/>
      <c r="L106" s="109"/>
      <c r="M106" s="111"/>
      <c r="N106" s="108"/>
      <c r="O106" s="108"/>
      <c r="P106" s="109" t="s">
        <v>779</v>
      </c>
    </row>
    <row r="107" spans="1:16" x14ac:dyDescent="0.25">
      <c r="A107" s="148" t="str">
        <f>'Proprietà Modello'!E102</f>
        <v>Elemento</v>
      </c>
      <c r="B107" s="106" t="s">
        <v>155</v>
      </c>
      <c r="C107" s="112" t="str">
        <f>'Proprietà Modello'!F102</f>
        <v>ElementoDatiQualitativi</v>
      </c>
      <c r="D107" s="157" t="str">
        <f>'Proprietà Modello'!G102</f>
        <v>Tipologia costruttiva</v>
      </c>
      <c r="E107" s="153"/>
      <c r="F107" s="148" t="str">
        <f>'Proprietà Modello'!H102</f>
        <v>IfcText</v>
      </c>
      <c r="G107" s="160" t="str">
        <f>'Proprietà Modello'!I102</f>
        <v>N.A.</v>
      </c>
      <c r="H107" s="108"/>
      <c r="I107" s="109" t="s">
        <v>779</v>
      </c>
      <c r="J107" s="481"/>
      <c r="K107" s="109"/>
      <c r="L107" s="109"/>
      <c r="M107" s="111"/>
      <c r="N107" s="108"/>
      <c r="O107" s="108"/>
      <c r="P107" s="109" t="s">
        <v>779</v>
      </c>
    </row>
    <row r="108" spans="1:16" x14ac:dyDescent="0.25">
      <c r="A108" s="148" t="str">
        <f>'Proprietà Modello'!E103</f>
        <v>Elemento</v>
      </c>
      <c r="B108" s="106" t="s">
        <v>155</v>
      </c>
      <c r="C108" s="112" t="str">
        <f>'Proprietà Modello'!F103</f>
        <v>ElementoDocumenti</v>
      </c>
      <c r="D108" s="157" t="str">
        <f>'Proprietà Modello'!G103</f>
        <v>CertOmo</v>
      </c>
      <c r="E108" s="153"/>
      <c r="F108" s="148" t="str">
        <f>'Proprietà Modello'!H103</f>
        <v>IfcText</v>
      </c>
      <c r="G108" s="160" t="str">
        <f>'Proprietà Modello'!I103</f>
        <v>N.A.</v>
      </c>
      <c r="H108" s="108"/>
      <c r="I108" s="109" t="s">
        <v>779</v>
      </c>
      <c r="J108" s="481"/>
      <c r="K108" s="109"/>
      <c r="L108" s="109"/>
      <c r="M108" s="111"/>
      <c r="N108" s="108"/>
      <c r="O108" s="108"/>
      <c r="P108" s="109" t="s">
        <v>779</v>
      </c>
    </row>
    <row r="109" spans="1:16" x14ac:dyDescent="0.25">
      <c r="A109" s="148" t="str">
        <f>'Proprietà Modello'!E104</f>
        <v>Elemento</v>
      </c>
      <c r="B109" s="106" t="s">
        <v>155</v>
      </c>
      <c r="C109" s="112" t="str">
        <f>'Proprietà Modello'!F104</f>
        <v>ElementoDocumenti</v>
      </c>
      <c r="D109" s="157" t="str">
        <f>'Proprietà Modello'!G104</f>
        <v>CertProd</v>
      </c>
      <c r="E109" s="153"/>
      <c r="F109" s="148" t="str">
        <f>'Proprietà Modello'!H104</f>
        <v>IfcText</v>
      </c>
      <c r="G109" s="160" t="str">
        <f>'Proprietà Modello'!I104</f>
        <v>N.A.</v>
      </c>
      <c r="H109" s="108"/>
      <c r="I109" s="109" t="s">
        <v>779</v>
      </c>
      <c r="J109" s="481"/>
      <c r="K109" s="109"/>
      <c r="L109" s="109"/>
      <c r="M109" s="111"/>
      <c r="N109" s="108"/>
      <c r="O109" s="108"/>
      <c r="P109" s="109" t="s">
        <v>779</v>
      </c>
    </row>
    <row r="110" spans="1:16" x14ac:dyDescent="0.25">
      <c r="A110" s="148" t="str">
        <f>'Proprietà Modello'!E105</f>
        <v>Elemento</v>
      </c>
      <c r="B110" s="106" t="s">
        <v>155</v>
      </c>
      <c r="C110" s="112" t="str">
        <f>'Proprietà Modello'!F105</f>
        <v>ElementoDocumenti</v>
      </c>
      <c r="D110" s="157" t="str">
        <f>'Proprietà Modello'!G105</f>
        <v>Collaudo</v>
      </c>
      <c r="E110" s="153"/>
      <c r="F110" s="148" t="str">
        <f>'Proprietà Modello'!H105</f>
        <v>IfcText</v>
      </c>
      <c r="G110" s="160" t="str">
        <f>'Proprietà Modello'!I105</f>
        <v>N.A.</v>
      </c>
      <c r="H110" s="108"/>
      <c r="I110" s="109" t="s">
        <v>779</v>
      </c>
      <c r="J110" s="481"/>
      <c r="K110" s="109"/>
      <c r="L110" s="109"/>
      <c r="M110" s="111"/>
      <c r="N110" s="108"/>
      <c r="O110" s="108"/>
      <c r="P110" s="109" t="s">
        <v>779</v>
      </c>
    </row>
    <row r="111" spans="1:16" x14ac:dyDescent="0.25">
      <c r="A111" s="149" t="str">
        <f>'Proprietà Modello'!E106</f>
        <v>Elemento</v>
      </c>
      <c r="B111" s="106" t="s">
        <v>155</v>
      </c>
      <c r="C111" s="114" t="str">
        <f>'Proprietà Modello'!F106</f>
        <v>ElementoDocumenti</v>
      </c>
      <c r="D111" s="158" t="str">
        <f>'Proprietà Modello'!G106</f>
        <v>Conformità</v>
      </c>
      <c r="E111" s="154"/>
      <c r="F111" s="149" t="str">
        <f>'Proprietà Modello'!H106</f>
        <v>IfcText</v>
      </c>
      <c r="G111" s="161" t="str">
        <f>'Proprietà Modello'!I106</f>
        <v>N.A.</v>
      </c>
      <c r="H111" s="108"/>
      <c r="I111" s="116" t="s">
        <v>779</v>
      </c>
      <c r="J111" s="481"/>
      <c r="K111" s="116"/>
      <c r="L111" s="109"/>
      <c r="M111" s="111"/>
      <c r="N111" s="108"/>
      <c r="O111" s="108"/>
      <c r="P111" s="109" t="s">
        <v>779</v>
      </c>
    </row>
    <row r="112" spans="1:16" ht="24" customHeight="1" x14ac:dyDescent="0.25">
      <c r="A112" s="151"/>
      <c r="B112" s="211"/>
      <c r="C112" s="667" t="str">
        <f>'Proprietà Modello'!E107</f>
        <v>Elemento</v>
      </c>
      <c r="D112" s="668"/>
      <c r="E112" s="101"/>
      <c r="F112" s="101"/>
      <c r="G112" s="101"/>
      <c r="H112" s="138"/>
      <c r="I112" s="139"/>
      <c r="J112" s="140"/>
      <c r="K112" s="138"/>
      <c r="L112" s="139"/>
      <c r="M112" s="141"/>
      <c r="N112" s="138"/>
      <c r="O112" s="138"/>
      <c r="P112" s="139"/>
    </row>
    <row r="113" spans="1:16" ht="15" customHeight="1" x14ac:dyDescent="0.25">
      <c r="A113" s="148" t="str">
        <f>'Proprietà Modello'!E108</f>
        <v>Elemento</v>
      </c>
      <c r="B113" s="112" t="s">
        <v>621</v>
      </c>
      <c r="C113" s="112" t="str">
        <f>'Proprietà Modello'!F108</f>
        <v>ElementoDocumenti</v>
      </c>
      <c r="D113" s="113" t="str">
        <f>'Proprietà Modello'!G108</f>
        <v>Installazione</v>
      </c>
      <c r="E113" s="125"/>
      <c r="F113" s="125"/>
      <c r="G113" s="162"/>
      <c r="H113" s="108"/>
      <c r="I113" s="109"/>
      <c r="J113" s="110"/>
      <c r="K113" s="108" t="s">
        <v>779</v>
      </c>
      <c r="L113" s="109"/>
      <c r="M113" s="111"/>
      <c r="N113" s="108"/>
      <c r="O113" s="108"/>
      <c r="P113" s="109" t="s">
        <v>779</v>
      </c>
    </row>
    <row r="114" spans="1:16" ht="15" customHeight="1" x14ac:dyDescent="0.25">
      <c r="A114" s="148"/>
      <c r="B114" s="112" t="s">
        <v>621</v>
      </c>
      <c r="C114" s="112" t="str">
        <f>'Proprietà Modello'!F109</f>
        <v>ElementoDocumenti</v>
      </c>
      <c r="D114" s="113" t="str">
        <f>'Proprietà Modello'!G109</f>
        <v>MatSupp</v>
      </c>
      <c r="E114" s="125"/>
      <c r="F114" s="125"/>
      <c r="G114" s="162"/>
      <c r="H114" s="108"/>
      <c r="I114" s="109"/>
      <c r="J114" s="110" t="s">
        <v>779</v>
      </c>
      <c r="K114" s="108"/>
      <c r="L114" s="109"/>
      <c r="M114" s="111"/>
      <c r="N114" s="108"/>
      <c r="O114" s="108"/>
      <c r="P114" s="109" t="s">
        <v>779</v>
      </c>
    </row>
    <row r="115" spans="1:16" ht="15" customHeight="1" x14ac:dyDescent="0.25">
      <c r="A115" s="148" t="str">
        <f>'Proprietà Modello'!E110</f>
        <v>Elemento</v>
      </c>
      <c r="B115" s="112" t="s">
        <v>621</v>
      </c>
      <c r="C115" s="112" t="str">
        <f>'Proprietà Modello'!F110</f>
        <v>ElementoDocumenti</v>
      </c>
      <c r="D115" s="113" t="str">
        <f>'Proprietà Modello'!G110</f>
        <v>MUM</v>
      </c>
      <c r="E115" s="125"/>
      <c r="F115" s="125"/>
      <c r="G115" s="162"/>
      <c r="H115" s="108"/>
      <c r="I115" s="109"/>
      <c r="J115" s="110"/>
      <c r="K115" s="108" t="s">
        <v>779</v>
      </c>
      <c r="L115" s="109"/>
      <c r="M115" s="111"/>
      <c r="N115" s="108"/>
      <c r="O115" s="108"/>
      <c r="P115" s="109" t="s">
        <v>779</v>
      </c>
    </row>
    <row r="116" spans="1:16" ht="24" customHeight="1" x14ac:dyDescent="0.25">
      <c r="A116" s="146"/>
      <c r="B116" s="209"/>
      <c r="C116" s="667" t="str">
        <f>'Proprietà Modello'!E111</f>
        <v>Elemento</v>
      </c>
      <c r="D116" s="668"/>
      <c r="E116" s="101"/>
      <c r="F116" s="101"/>
      <c r="G116" s="101"/>
      <c r="H116" s="138"/>
      <c r="I116" s="139"/>
      <c r="J116" s="140"/>
      <c r="K116" s="138"/>
      <c r="L116" s="139"/>
      <c r="M116" s="141"/>
      <c r="N116" s="138"/>
      <c r="O116" s="138"/>
      <c r="P116" s="139"/>
    </row>
    <row r="117" spans="1:16" ht="15" customHeight="1" x14ac:dyDescent="0.25">
      <c r="A117" s="148" t="str">
        <f>'Proprietà Modello'!E112</f>
        <v>Elemento</v>
      </c>
      <c r="B117" s="112" t="s">
        <v>194</v>
      </c>
      <c r="C117" s="112" t="str">
        <f>'Proprietà Modello'!F112</f>
        <v>ElementoDocumenti</v>
      </c>
      <c r="D117" s="113" t="str">
        <f>'Proprietà Modello'!G112</f>
        <v>SchedaTecnica</v>
      </c>
      <c r="E117" s="113" t="e">
        <f>'Proprietà Modello'!#REF!</f>
        <v>#REF!</v>
      </c>
      <c r="F117" s="113" t="str">
        <f>'Proprietà Modello'!H112</f>
        <v>IfcText</v>
      </c>
      <c r="G117" s="160" t="str">
        <f>'Proprietà Modello'!I112</f>
        <v>N.A.</v>
      </c>
      <c r="H117" s="108"/>
      <c r="I117" s="109"/>
      <c r="J117" s="109" t="s">
        <v>779</v>
      </c>
      <c r="K117" s="108"/>
      <c r="L117" s="109"/>
      <c r="M117" s="111"/>
      <c r="N117" s="108"/>
      <c r="O117" s="108"/>
      <c r="P117" s="109"/>
    </row>
    <row r="118" spans="1:16" ht="15" customHeight="1" x14ac:dyDescent="0.25">
      <c r="A118" s="149" t="str">
        <f>'Proprietà Modello'!E113</f>
        <v>Elemento</v>
      </c>
      <c r="B118" s="112" t="s">
        <v>194</v>
      </c>
      <c r="C118" s="114" t="str">
        <f>'Proprietà Modello'!F113</f>
        <v>ElementoDocumenti</v>
      </c>
      <c r="D118" s="115" t="str">
        <f>'Proprietà Modello'!G113</f>
        <v>SertSupl</v>
      </c>
      <c r="E118" s="115" t="e">
        <f>'Proprietà Modello'!#REF!</f>
        <v>#REF!</v>
      </c>
      <c r="F118" s="115" t="str">
        <f>'Proprietà Modello'!H113</f>
        <v>IfcText</v>
      </c>
      <c r="G118" s="161" t="str">
        <f>'Proprietà Modello'!I113</f>
        <v>N.A.</v>
      </c>
      <c r="H118" s="118"/>
      <c r="I118" s="116" t="s">
        <v>779</v>
      </c>
      <c r="J118" s="118"/>
      <c r="K118" s="118"/>
      <c r="L118" s="116"/>
      <c r="M118" s="119"/>
      <c r="N118" s="118"/>
      <c r="O118" s="118"/>
      <c r="P118" s="116"/>
    </row>
    <row r="119" spans="1:16" ht="15" customHeight="1" x14ac:dyDescent="0.25">
      <c r="A119" s="147" t="str">
        <f>'Proprietà Modello'!E114</f>
        <v>Elemento</v>
      </c>
      <c r="B119" s="112" t="s">
        <v>194</v>
      </c>
      <c r="C119" s="106" t="str">
        <f>'Proprietà Modello'!F114</f>
        <v>ElementoDocumenti</v>
      </c>
      <c r="D119" s="107" t="str">
        <f>'Proprietà Modello'!G114</f>
        <v>Website</v>
      </c>
      <c r="E119" s="107" t="e">
        <f>'Proprietà Modello'!#REF!</f>
        <v>#REF!</v>
      </c>
      <c r="F119" s="107" t="str">
        <f>'Proprietà Modello'!H114</f>
        <v>IfcText</v>
      </c>
      <c r="G119" s="159" t="str">
        <f>'Proprietà Modello'!I114</f>
        <v>N.A.</v>
      </c>
      <c r="H119" s="120"/>
      <c r="I119" s="109" t="s">
        <v>779</v>
      </c>
      <c r="J119" s="109"/>
      <c r="K119" s="109"/>
      <c r="L119" s="121"/>
      <c r="M119" s="123"/>
      <c r="N119" s="120"/>
      <c r="O119" s="120"/>
      <c r="P119" s="121"/>
    </row>
    <row r="120" spans="1:16" ht="15" customHeight="1" x14ac:dyDescent="0.25">
      <c r="A120" s="148" t="str">
        <f>'Proprietà Modello'!E115</f>
        <v>Elemento</v>
      </c>
      <c r="B120" s="112" t="s">
        <v>194</v>
      </c>
      <c r="C120" s="112" t="str">
        <f>'Proprietà Modello'!F115</f>
        <v>ElementoFase</v>
      </c>
      <c r="D120" s="113" t="str">
        <f>'Proprietà Modello'!G115</f>
        <v>Stato</v>
      </c>
      <c r="E120" s="113" t="e">
        <f>'Proprietà Modello'!#REF!</f>
        <v>#REF!</v>
      </c>
      <c r="F120" s="113">
        <f>'Proprietà Modello'!H115</f>
        <v>0</v>
      </c>
      <c r="G120" s="160">
        <f>'Proprietà Modello'!I115</f>
        <v>0</v>
      </c>
      <c r="H120" s="108"/>
      <c r="I120" s="109" t="s">
        <v>779</v>
      </c>
      <c r="J120" s="109"/>
      <c r="K120" s="109"/>
      <c r="L120" s="109"/>
      <c r="M120" s="111"/>
      <c r="N120" s="108"/>
      <c r="O120" s="108"/>
      <c r="P120" s="109"/>
    </row>
    <row r="121" spans="1:16" ht="15" customHeight="1" x14ac:dyDescent="0.25">
      <c r="A121" s="148" t="str">
        <f>'Proprietà Modello'!E116</f>
        <v>Bene</v>
      </c>
      <c r="B121" s="112" t="s">
        <v>194</v>
      </c>
      <c r="C121" s="112">
        <f>'Proprietà Modello'!F116</f>
        <v>0</v>
      </c>
      <c r="D121" s="113">
        <f>'Proprietà Modello'!G116</f>
        <v>0</v>
      </c>
      <c r="E121" s="113" t="e">
        <f>'Proprietà Modello'!#REF!</f>
        <v>#REF!</v>
      </c>
      <c r="F121" s="113">
        <f>'Proprietà Modello'!H116</f>
        <v>0</v>
      </c>
      <c r="G121" s="160">
        <f>'Proprietà Modello'!I116</f>
        <v>0</v>
      </c>
      <c r="H121" s="108"/>
      <c r="I121" s="109" t="s">
        <v>779</v>
      </c>
      <c r="J121" s="109"/>
      <c r="K121" s="109"/>
      <c r="L121" s="109"/>
      <c r="M121" s="111"/>
      <c r="N121" s="108"/>
      <c r="O121" s="108"/>
      <c r="P121" s="109"/>
    </row>
    <row r="122" spans="1:16" ht="15" customHeight="1" x14ac:dyDescent="0.25">
      <c r="A122" s="148" t="str">
        <f>'Proprietà Modello'!E117</f>
        <v>Bene</v>
      </c>
      <c r="B122" s="112" t="s">
        <v>194</v>
      </c>
      <c r="C122" s="112" t="str">
        <f>'Proprietà Modello'!F117</f>
        <v>BeneDatiAnagrafici</v>
      </c>
      <c r="D122" s="113" t="str">
        <f>'Proprietà Modello'!G117</f>
        <v>CodiceBene</v>
      </c>
      <c r="E122" s="113" t="e">
        <f>'Proprietà Modello'!#REF!</f>
        <v>#REF!</v>
      </c>
      <c r="F122" s="113" t="str">
        <f>'Proprietà Modello'!H117</f>
        <v>IfcText</v>
      </c>
      <c r="G122" s="160" t="str">
        <f>'Proprietà Modello'!I117</f>
        <v>N.A.</v>
      </c>
      <c r="H122" s="108"/>
      <c r="I122" s="109" t="s">
        <v>779</v>
      </c>
      <c r="J122" s="109"/>
      <c r="K122" s="109"/>
      <c r="L122" s="109"/>
      <c r="M122" s="111"/>
      <c r="N122" s="108"/>
      <c r="O122" s="108"/>
      <c r="P122" s="109"/>
    </row>
    <row r="123" spans="1:16" ht="15" customHeight="1" x14ac:dyDescent="0.25">
      <c r="A123" s="148" t="str">
        <f>'Proprietà Modello'!E118</f>
        <v>Bene</v>
      </c>
      <c r="B123" s="112" t="s">
        <v>194</v>
      </c>
      <c r="C123" s="112" t="str">
        <f>'Proprietà Modello'!F118</f>
        <v>BeneDatiAnagrafici</v>
      </c>
      <c r="D123" s="113" t="str">
        <f>'Proprietà Modello'!G118</f>
        <v>Comune</v>
      </c>
      <c r="E123" s="113" t="e">
        <f>'Proprietà Modello'!#REF!</f>
        <v>#REF!</v>
      </c>
      <c r="F123" s="113" t="str">
        <f>'Proprietà Modello'!H118</f>
        <v>IfcText</v>
      </c>
      <c r="G123" s="160" t="str">
        <f>'Proprietà Modello'!I118</f>
        <v>N.A.</v>
      </c>
      <c r="H123" s="108"/>
      <c r="I123" s="109" t="s">
        <v>779</v>
      </c>
      <c r="J123" s="109"/>
      <c r="K123" s="109"/>
      <c r="L123" s="109"/>
      <c r="M123" s="111"/>
      <c r="N123" s="108"/>
      <c r="O123" s="108"/>
      <c r="P123" s="109"/>
    </row>
    <row r="124" spans="1:16" ht="15" customHeight="1" x14ac:dyDescent="0.25">
      <c r="A124" s="148" t="str">
        <f>'Proprietà Modello'!E119</f>
        <v>Bene</v>
      </c>
      <c r="B124" s="112" t="s">
        <v>194</v>
      </c>
      <c r="C124" s="112" t="str">
        <f>'Proprietà Modello'!F119</f>
        <v>BeneDatiAnagrafici</v>
      </c>
      <c r="D124" s="113" t="str">
        <f>'Proprietà Modello'!G119</f>
        <v>Denominazione</v>
      </c>
      <c r="E124" s="113" t="e">
        <f>'Proprietà Modello'!#REF!</f>
        <v>#REF!</v>
      </c>
      <c r="F124" s="113" t="str">
        <f>'Proprietà Modello'!H119</f>
        <v>IfcText</v>
      </c>
      <c r="G124" s="160" t="str">
        <f>'Proprietà Modello'!I119</f>
        <v>N.A.</v>
      </c>
      <c r="H124" s="108"/>
      <c r="I124" s="109" t="s">
        <v>779</v>
      </c>
      <c r="J124" s="109"/>
      <c r="K124" s="109"/>
      <c r="L124" s="109"/>
      <c r="M124" s="111"/>
      <c r="N124" s="108"/>
      <c r="O124" s="108"/>
      <c r="P124" s="109"/>
    </row>
    <row r="125" spans="1:16" ht="15" customHeight="1" x14ac:dyDescent="0.25">
      <c r="A125" s="149" t="str">
        <f>'Proprietà Modello'!E120</f>
        <v>Bene</v>
      </c>
      <c r="B125" s="112" t="s">
        <v>194</v>
      </c>
      <c r="C125" s="114" t="str">
        <f>'Proprietà Modello'!F120</f>
        <v>BeneDatiAnagrafici</v>
      </c>
      <c r="D125" s="115" t="str">
        <f>'Proprietà Modello'!G120</f>
        <v>DestinazioneUso</v>
      </c>
      <c r="E125" s="115" t="e">
        <f>'Proprietà Modello'!#REF!</f>
        <v>#REF!</v>
      </c>
      <c r="F125" s="115">
        <f>'Proprietà Modello'!H120</f>
        <v>0</v>
      </c>
      <c r="G125" s="161">
        <f>'Proprietà Modello'!I120</f>
        <v>0</v>
      </c>
      <c r="H125" s="118"/>
      <c r="I125" s="116" t="s">
        <v>779</v>
      </c>
      <c r="J125" s="116"/>
      <c r="K125" s="116"/>
      <c r="L125" s="116"/>
      <c r="M125" s="119"/>
      <c r="N125" s="118"/>
      <c r="O125" s="118"/>
      <c r="P125" s="116"/>
    </row>
    <row r="126" spans="1:16" ht="15" customHeight="1" x14ac:dyDescent="0.25">
      <c r="A126" s="147" t="str">
        <f>'Proprietà Modello'!E121</f>
        <v>Bene</v>
      </c>
      <c r="B126" s="112" t="s">
        <v>194</v>
      </c>
      <c r="C126" s="106" t="str">
        <f>'Proprietà Modello'!F121</f>
        <v>BeneDatiAnagrafici</v>
      </c>
      <c r="D126" s="107" t="str">
        <f>'Proprietà Modello'!G121</f>
        <v>Indirizzo</v>
      </c>
      <c r="E126" s="107" t="e">
        <f>'Proprietà Modello'!#REF!</f>
        <v>#REF!</v>
      </c>
      <c r="F126" s="107" t="str">
        <f>'Proprietà Modello'!H121</f>
        <v>IfcText</v>
      </c>
      <c r="G126" s="159" t="str">
        <f>'Proprietà Modello'!I121</f>
        <v>N.A.</v>
      </c>
      <c r="H126" s="120"/>
      <c r="I126" s="121" t="s">
        <v>779</v>
      </c>
      <c r="J126" s="121"/>
      <c r="K126" s="121"/>
      <c r="L126" s="121"/>
      <c r="M126" s="123"/>
      <c r="N126" s="120"/>
      <c r="O126" s="120"/>
      <c r="P126" s="121"/>
    </row>
    <row r="127" spans="1:16" ht="15" customHeight="1" x14ac:dyDescent="0.25">
      <c r="A127" s="149" t="str">
        <f>'Proprietà Modello'!E122</f>
        <v>Bene</v>
      </c>
      <c r="B127" s="112" t="s">
        <v>194</v>
      </c>
      <c r="C127" s="114" t="str">
        <f>'Proprietà Modello'!F122</f>
        <v>BeneDatiAnagrafici</v>
      </c>
      <c r="D127" s="115" t="str">
        <f>'Proprietà Modello'!G122</f>
        <v>Latitudine</v>
      </c>
      <c r="E127" s="115" t="e">
        <f>'Proprietà Modello'!#REF!</f>
        <v>#REF!</v>
      </c>
      <c r="F127" s="115" t="str">
        <f>'Proprietà Modello'!H122</f>
        <v>IfcText</v>
      </c>
      <c r="G127" s="161" t="str">
        <f>'Proprietà Modello'!I122</f>
        <v>N.A.</v>
      </c>
      <c r="H127" s="118"/>
      <c r="I127" s="116" t="s">
        <v>779</v>
      </c>
      <c r="J127" s="116"/>
      <c r="K127" s="116"/>
      <c r="L127" s="116"/>
      <c r="M127" s="119"/>
      <c r="N127" s="118"/>
      <c r="O127" s="118"/>
      <c r="P127" s="116"/>
    </row>
    <row r="128" spans="1:16" ht="15" customHeight="1" x14ac:dyDescent="0.25">
      <c r="A128" s="155" t="str">
        <f>'Proprietà Modello'!E123</f>
        <v>Bene</v>
      </c>
      <c r="B128" s="112" t="s">
        <v>194</v>
      </c>
      <c r="C128" s="132" t="str">
        <f>'Proprietà Modello'!F123</f>
        <v>BeneDatiAnagrafici</v>
      </c>
      <c r="D128" s="133" t="str">
        <f>'Proprietà Modello'!G123</f>
        <v>Longitudine</v>
      </c>
      <c r="E128" s="133" t="e">
        <f>'Proprietà Modello'!#REF!</f>
        <v>#REF!</v>
      </c>
      <c r="F128" s="133" t="str">
        <f>'Proprietà Modello'!H123</f>
        <v>IfcText</v>
      </c>
      <c r="G128" s="164" t="str">
        <f>'Proprietà Modello'!I123</f>
        <v>N.A.</v>
      </c>
      <c r="H128" s="134"/>
      <c r="I128" s="135" t="s">
        <v>779</v>
      </c>
      <c r="J128" s="135"/>
      <c r="K128" s="135"/>
      <c r="L128" s="135"/>
      <c r="M128" s="137"/>
      <c r="N128" s="134"/>
      <c r="O128" s="134"/>
      <c r="P128" s="135"/>
    </row>
    <row r="129" spans="1:16" ht="15" customHeight="1" x14ac:dyDescent="0.25">
      <c r="A129" s="147" t="str">
        <f>'Proprietà Modello'!E124</f>
        <v>Bene</v>
      </c>
      <c r="B129" s="112" t="s">
        <v>194</v>
      </c>
      <c r="C129" s="106" t="str">
        <f>'Proprietà Modello'!F124</f>
        <v>BeneDatiAnagrafici</v>
      </c>
      <c r="D129" s="107" t="str">
        <f>'Proprietà Modello'!G124</f>
        <v>Provincia</v>
      </c>
      <c r="E129" s="107" t="e">
        <f>'Proprietà Modello'!#REF!</f>
        <v>#REF!</v>
      </c>
      <c r="F129" s="107" t="str">
        <f>'Proprietà Modello'!H124</f>
        <v>IfcText</v>
      </c>
      <c r="G129" s="159" t="str">
        <f>'Proprietà Modello'!I124</f>
        <v>N.A.</v>
      </c>
      <c r="H129" s="120"/>
      <c r="I129" s="121" t="s">
        <v>779</v>
      </c>
      <c r="J129" s="122"/>
      <c r="K129" s="120"/>
      <c r="L129" s="121"/>
      <c r="M129" s="123"/>
      <c r="N129" s="120"/>
      <c r="O129" s="120"/>
      <c r="P129" s="121" t="s">
        <v>779</v>
      </c>
    </row>
    <row r="130" spans="1:16" ht="15" customHeight="1" x14ac:dyDescent="0.25">
      <c r="A130" s="148" t="str">
        <f>'Proprietà Modello'!E125</f>
        <v>Bene</v>
      </c>
      <c r="B130" s="112" t="s">
        <v>194</v>
      </c>
      <c r="C130" s="112" t="str">
        <f>'Proprietà Modello'!F125</f>
        <v>BeneDatiAnagrafici</v>
      </c>
      <c r="D130" s="113" t="str">
        <f>'Proprietà Modello'!G125</f>
        <v>Regione</v>
      </c>
      <c r="E130" s="113" t="e">
        <f>'Proprietà Modello'!#REF!</f>
        <v>#REF!</v>
      </c>
      <c r="F130" s="113" t="str">
        <f>'Proprietà Modello'!H125</f>
        <v>IfcText</v>
      </c>
      <c r="G130" s="160" t="str">
        <f>'Proprietà Modello'!I125</f>
        <v>N.A.</v>
      </c>
      <c r="H130" s="108"/>
      <c r="I130" s="109" t="s">
        <v>779</v>
      </c>
      <c r="J130" s="110"/>
      <c r="K130" s="108"/>
      <c r="L130" s="109"/>
      <c r="M130" s="111"/>
      <c r="N130" s="108"/>
      <c r="O130" s="108"/>
      <c r="P130" s="109" t="s">
        <v>779</v>
      </c>
    </row>
    <row r="131" spans="1:16" ht="15" customHeight="1" x14ac:dyDescent="0.25">
      <c r="A131" s="148" t="str">
        <f>'Proprietà Modello'!E126</f>
        <v>Bene</v>
      </c>
      <c r="B131" s="112" t="s">
        <v>194</v>
      </c>
      <c r="C131" s="112" t="str">
        <f>'Proprietà Modello'!F126</f>
        <v>BeneDatiQualitativi</v>
      </c>
      <c r="D131" s="113" t="str">
        <f>'Proprietà Modello'!G126</f>
        <v>CategoriaTopografica</v>
      </c>
      <c r="E131" s="113" t="e">
        <f>'Proprietà Modello'!#REF!</f>
        <v>#REF!</v>
      </c>
      <c r="F131" s="113" t="str">
        <f>'Proprietà Modello'!H126</f>
        <v>IfcText</v>
      </c>
      <c r="G131" s="160" t="str">
        <f>'Proprietà Modello'!I126</f>
        <v>N.A.</v>
      </c>
      <c r="H131" s="108"/>
      <c r="I131" s="109"/>
      <c r="J131" s="110"/>
      <c r="K131" s="108"/>
      <c r="L131" s="109"/>
      <c r="M131" s="111"/>
      <c r="N131" s="108"/>
      <c r="O131" s="108"/>
      <c r="P131" s="109" t="s">
        <v>779</v>
      </c>
    </row>
    <row r="132" spans="1:16" ht="15" customHeight="1" x14ac:dyDescent="0.25">
      <c r="A132" s="148" t="str">
        <f>'Proprietà Modello'!E127</f>
        <v>Bene</v>
      </c>
      <c r="B132" s="112" t="s">
        <v>194</v>
      </c>
      <c r="C132" s="112" t="str">
        <f>'Proprietà Modello'!F127</f>
        <v>BeneDatiQualitativi</v>
      </c>
      <c r="D132" s="113" t="str">
        <f>'Proprietà Modello'!G127</f>
        <v>ZonaClimatica</v>
      </c>
      <c r="E132" s="113" t="e">
        <f>'Proprietà Modello'!#REF!</f>
        <v>#REF!</v>
      </c>
      <c r="F132" s="113" t="str">
        <f>'Proprietà Modello'!H127</f>
        <v>IfcText</v>
      </c>
      <c r="G132" s="160" t="str">
        <f>'Proprietà Modello'!I127</f>
        <v>N.A.</v>
      </c>
      <c r="H132" s="108"/>
      <c r="I132" s="109"/>
      <c r="J132" s="110"/>
      <c r="K132" s="108"/>
      <c r="L132" s="109"/>
      <c r="M132" s="111"/>
      <c r="N132" s="108"/>
      <c r="O132" s="108"/>
      <c r="P132" s="109" t="s">
        <v>779</v>
      </c>
    </row>
    <row r="133" spans="1:16" ht="15" customHeight="1" x14ac:dyDescent="0.25">
      <c r="A133" s="148" t="str">
        <f>'Proprietà Modello'!E128</f>
        <v>Bene</v>
      </c>
      <c r="B133" s="112" t="s">
        <v>194</v>
      </c>
      <c r="C133" s="112" t="str">
        <f>'Proprietà Modello'!F128</f>
        <v>BeneDatiQualitativi</v>
      </c>
      <c r="D133" s="113" t="str">
        <f>'Proprietà Modello'!G128</f>
        <v>ZonaSismica</v>
      </c>
      <c r="E133" s="113" t="e">
        <f>'Proprietà Modello'!#REF!</f>
        <v>#REF!</v>
      </c>
      <c r="F133" s="113" t="str">
        <f>'Proprietà Modello'!H128</f>
        <v>IfcText</v>
      </c>
      <c r="G133" s="160" t="str">
        <f>'Proprietà Modello'!I128</f>
        <v>N.A.</v>
      </c>
      <c r="H133" s="108"/>
      <c r="I133" s="109"/>
      <c r="J133" s="110"/>
      <c r="K133" s="108"/>
      <c r="L133" s="109"/>
      <c r="M133" s="111"/>
      <c r="N133" s="108"/>
      <c r="O133" s="108"/>
      <c r="P133" s="109" t="s">
        <v>779</v>
      </c>
    </row>
    <row r="134" spans="1:16" ht="15" customHeight="1" x14ac:dyDescent="0.25">
      <c r="A134" s="148" t="str">
        <f>'Proprietà Modello'!E129</f>
        <v>Bene</v>
      </c>
      <c r="B134" s="112" t="s">
        <v>194</v>
      </c>
      <c r="C134" s="112" t="str">
        <f>'Proprietà Modello'!F129</f>
        <v>BeneDatiQuantitativi</v>
      </c>
      <c r="D134" s="113" t="str">
        <f>'Proprietà Modello'!G129</f>
        <v>SupCalpestabile</v>
      </c>
      <c r="E134" s="113" t="e">
        <f>'Proprietà Modello'!#REF!</f>
        <v>#REF!</v>
      </c>
      <c r="F134" s="113" t="str">
        <f>'Proprietà Modello'!H129</f>
        <v>IfcReal</v>
      </c>
      <c r="G134" s="160" t="str">
        <f>'Proprietà Modello'!I129</f>
        <v>m2</v>
      </c>
      <c r="H134" s="108"/>
      <c r="I134" s="109" t="s">
        <v>779</v>
      </c>
      <c r="J134" s="110"/>
      <c r="K134" s="108"/>
      <c r="L134" s="109"/>
      <c r="M134" s="111"/>
      <c r="N134" s="108"/>
      <c r="O134" s="108"/>
      <c r="P134" s="109" t="s">
        <v>779</v>
      </c>
    </row>
    <row r="135" spans="1:16" ht="15" customHeight="1" x14ac:dyDescent="0.25">
      <c r="A135" s="148" t="str">
        <f>'Proprietà Modello'!E130</f>
        <v>Bene</v>
      </c>
      <c r="B135" s="112" t="s">
        <v>194</v>
      </c>
      <c r="C135" s="112" t="str">
        <f>'Proprietà Modello'!F130</f>
        <v>BeneDatiQuantitativi</v>
      </c>
      <c r="D135" s="113" t="str">
        <f>'Proprietà Modello'!G130</f>
        <v>SupCoperta</v>
      </c>
      <c r="E135" s="113" t="e">
        <f>'Proprietà Modello'!#REF!</f>
        <v>#REF!</v>
      </c>
      <c r="F135" s="113" t="str">
        <f>'Proprietà Modello'!H130</f>
        <v>IfcReal</v>
      </c>
      <c r="G135" s="160" t="str">
        <f>'Proprietà Modello'!I130</f>
        <v>m2</v>
      </c>
      <c r="H135" s="108"/>
      <c r="I135" s="109" t="s">
        <v>779</v>
      </c>
      <c r="J135" s="110"/>
      <c r="K135" s="108"/>
      <c r="L135" s="109"/>
      <c r="M135" s="111"/>
      <c r="N135" s="108"/>
      <c r="O135" s="108"/>
      <c r="P135" s="109" t="s">
        <v>779</v>
      </c>
    </row>
    <row r="136" spans="1:16" ht="15" customHeight="1" x14ac:dyDescent="0.25">
      <c r="A136" s="148" t="str">
        <f>'Proprietà Modello'!E131</f>
        <v>Bene</v>
      </c>
      <c r="B136" s="112" t="s">
        <v>194</v>
      </c>
      <c r="C136" s="112" t="str">
        <f>'Proprietà Modello'!F131</f>
        <v>BeneDatiQuantitativi</v>
      </c>
      <c r="D136" s="113" t="str">
        <f>'Proprietà Modello'!G131</f>
        <v>SupLorda</v>
      </c>
      <c r="E136" s="113" t="e">
        <f>'Proprietà Modello'!#REF!</f>
        <v>#REF!</v>
      </c>
      <c r="F136" s="113" t="str">
        <f>'Proprietà Modello'!H131</f>
        <v>IfcReal</v>
      </c>
      <c r="G136" s="160" t="str">
        <f>'Proprietà Modello'!I131</f>
        <v>m2</v>
      </c>
      <c r="H136" s="108"/>
      <c r="I136" s="109" t="s">
        <v>779</v>
      </c>
      <c r="J136" s="110"/>
      <c r="K136" s="108"/>
      <c r="L136" s="109"/>
      <c r="M136" s="111"/>
      <c r="N136" s="108"/>
      <c r="O136" s="108"/>
      <c r="P136" s="109" t="s">
        <v>779</v>
      </c>
    </row>
    <row r="137" spans="1:16" ht="15" customHeight="1" x14ac:dyDescent="0.25">
      <c r="A137" s="148" t="str">
        <f>'Proprietà Modello'!E132</f>
        <v>Bene</v>
      </c>
      <c r="B137" s="112" t="s">
        <v>194</v>
      </c>
      <c r="C137" s="112" t="str">
        <f>'Proprietà Modello'!F132</f>
        <v>BeneDatiQuantitativi</v>
      </c>
      <c r="D137" s="113" t="str">
        <f>'Proprietà Modello'!G132</f>
        <v>SupRiscaldata</v>
      </c>
      <c r="E137" s="113" t="e">
        <f>'Proprietà Modello'!#REF!</f>
        <v>#REF!</v>
      </c>
      <c r="F137" s="113" t="str">
        <f>'Proprietà Modello'!H132</f>
        <v>IfcReal</v>
      </c>
      <c r="G137" s="160" t="str">
        <f>'Proprietà Modello'!I132</f>
        <v>m2</v>
      </c>
      <c r="H137" s="108"/>
      <c r="I137" s="109"/>
      <c r="J137" s="110"/>
      <c r="K137" s="108"/>
      <c r="L137" s="109"/>
      <c r="M137" s="111"/>
      <c r="N137" s="108"/>
      <c r="O137" s="108"/>
      <c r="P137" s="109" t="s">
        <v>779</v>
      </c>
    </row>
    <row r="138" spans="1:16" ht="15" customHeight="1" x14ac:dyDescent="0.25">
      <c r="A138" s="148" t="str">
        <f>'Proprietà Modello'!E133</f>
        <v>Bene</v>
      </c>
      <c r="B138" s="112" t="s">
        <v>194</v>
      </c>
      <c r="C138" s="112" t="str">
        <f>'Proprietà Modello'!F133</f>
        <v>BeneDatiQuantitativi</v>
      </c>
      <c r="D138" s="113" t="str">
        <f>'Proprietà Modello'!G133</f>
        <v>SupScoperta</v>
      </c>
      <c r="E138" s="113" t="e">
        <f>'Proprietà Modello'!#REF!</f>
        <v>#REF!</v>
      </c>
      <c r="F138" s="113" t="str">
        <f>'Proprietà Modello'!H133</f>
        <v>IfcReal</v>
      </c>
      <c r="G138" s="160" t="str">
        <f>'Proprietà Modello'!I133</f>
        <v>m2</v>
      </c>
      <c r="H138" s="108"/>
      <c r="I138" s="109" t="s">
        <v>779</v>
      </c>
      <c r="J138" s="110"/>
      <c r="K138" s="108"/>
      <c r="L138" s="109"/>
      <c r="M138" s="111"/>
      <c r="N138" s="108"/>
      <c r="O138" s="108"/>
      <c r="P138" s="109" t="s">
        <v>779</v>
      </c>
    </row>
    <row r="139" spans="1:16" ht="15" customHeight="1" x14ac:dyDescent="0.25">
      <c r="A139" s="148" t="str">
        <f>'Proprietà Modello'!E134</f>
        <v>Bene</v>
      </c>
      <c r="B139" s="112" t="s">
        <v>194</v>
      </c>
      <c r="C139" s="112" t="str">
        <f>'Proprietà Modello'!F134</f>
        <v>BeneDatiQuantitativi</v>
      </c>
      <c r="D139" s="113" t="str">
        <f>'Proprietà Modello'!G134</f>
        <v>VolumeLordo</v>
      </c>
      <c r="E139" s="113" t="e">
        <f>'Proprietà Modello'!#REF!</f>
        <v>#REF!</v>
      </c>
      <c r="F139" s="113" t="str">
        <f>'Proprietà Modello'!H134</f>
        <v>IfcReal</v>
      </c>
      <c r="G139" s="160" t="str">
        <f>'Proprietà Modello'!I134</f>
        <v>m3</v>
      </c>
      <c r="H139" s="108"/>
      <c r="I139" s="109" t="s">
        <v>779</v>
      </c>
      <c r="J139" s="110"/>
      <c r="K139" s="108"/>
      <c r="L139" s="109"/>
      <c r="M139" s="111"/>
      <c r="N139" s="108"/>
      <c r="O139" s="108"/>
      <c r="P139" s="109" t="s">
        <v>779</v>
      </c>
    </row>
    <row r="140" spans="1:16" ht="15" customHeight="1" x14ac:dyDescent="0.25">
      <c r="A140" s="148" t="str">
        <f>'Proprietà Modello'!E135</f>
        <v>Bene</v>
      </c>
      <c r="B140" s="112" t="s">
        <v>194</v>
      </c>
      <c r="C140" s="112" t="str">
        <f>'Proprietà Modello'!F135</f>
        <v>BeneDatiQuantitativi</v>
      </c>
      <c r="D140" s="113" t="str">
        <f>'Proprietà Modello'!G135</f>
        <v>VolumeNetto</v>
      </c>
      <c r="E140" s="113" t="e">
        <f>'Proprietà Modello'!#REF!</f>
        <v>#REF!</v>
      </c>
      <c r="F140" s="113" t="str">
        <f>'Proprietà Modello'!H135</f>
        <v>IfcReal</v>
      </c>
      <c r="G140" s="160" t="str">
        <f>'Proprietà Modello'!I135</f>
        <v>m3</v>
      </c>
      <c r="H140" s="108"/>
      <c r="I140" s="109" t="s">
        <v>779</v>
      </c>
      <c r="J140" s="110"/>
      <c r="K140" s="108"/>
      <c r="L140" s="109"/>
      <c r="M140" s="111"/>
      <c r="N140" s="108"/>
      <c r="O140" s="108"/>
      <c r="P140" s="109" t="s">
        <v>779</v>
      </c>
    </row>
    <row r="141" spans="1:16" ht="15" customHeight="1" x14ac:dyDescent="0.25">
      <c r="A141" s="149" t="str">
        <f>'Proprietà Modello'!E136</f>
        <v>Bene</v>
      </c>
      <c r="B141" s="112" t="s">
        <v>194</v>
      </c>
      <c r="C141" s="114" t="str">
        <f>'Proprietà Modello'!F136</f>
        <v>BeneDatiQuantitativi</v>
      </c>
      <c r="D141" s="115" t="str">
        <f>'Proprietà Modello'!G136</f>
        <v>VolumeRiscaldato</v>
      </c>
      <c r="E141" s="115" t="e">
        <f>'Proprietà Modello'!#REF!</f>
        <v>#REF!</v>
      </c>
      <c r="F141" s="115" t="str">
        <f>'Proprietà Modello'!H136</f>
        <v>IfcReal</v>
      </c>
      <c r="G141" s="161" t="str">
        <f>'Proprietà Modello'!I136</f>
        <v>m3</v>
      </c>
      <c r="H141" s="118"/>
      <c r="I141" s="116" t="s">
        <v>779</v>
      </c>
      <c r="J141" s="117"/>
      <c r="K141" s="118"/>
      <c r="L141" s="116"/>
      <c r="M141" s="119"/>
      <c r="N141" s="118"/>
      <c r="O141" s="118"/>
      <c r="P141" s="109" t="s">
        <v>779</v>
      </c>
    </row>
    <row r="142" spans="1:16" ht="24" customHeight="1" x14ac:dyDescent="0.25">
      <c r="A142" s="146"/>
      <c r="B142" s="526"/>
      <c r="C142" s="677" t="str">
        <f>'Proprietà Modello'!E137</f>
        <v>Bene</v>
      </c>
      <c r="D142" s="678"/>
      <c r="E142" s="518"/>
      <c r="F142" s="518"/>
      <c r="G142" s="518"/>
      <c r="H142" s="519"/>
      <c r="I142" s="520"/>
      <c r="J142" s="520"/>
      <c r="K142" s="520"/>
      <c r="L142" s="520"/>
      <c r="M142" s="520"/>
      <c r="N142" s="520"/>
      <c r="O142" s="520"/>
      <c r="P142" s="521"/>
    </row>
    <row r="143" spans="1:16" ht="15" customHeight="1" x14ac:dyDescent="0.25">
      <c r="A143" s="106" t="str">
        <f>'Proprietà Modello'!E138</f>
        <v>Bene</v>
      </c>
      <c r="B143" s="107" t="str">
        <f ca="1">Supporto!F41</f>
        <v>IfcCovering</v>
      </c>
      <c r="C143" s="147" t="str">
        <f ca="1">Supporto!H41</f>
        <v>ElementoDatiAnagrafici</v>
      </c>
      <c r="D143" s="147" t="str">
        <f ca="1">Supporto!K41</f>
        <v>Fornitore</v>
      </c>
      <c r="E143" s="523" t="e">
        <f>'Proprietà Modello'!#REF!</f>
        <v>#REF!</v>
      </c>
      <c r="F143" s="523" t="str">
        <f>'Proprietà Modello'!H138</f>
        <v>IfcText</v>
      </c>
      <c r="G143" s="524" t="str">
        <f>'Proprietà Modello'!I138</f>
        <v>N.A.</v>
      </c>
      <c r="H143" s="122"/>
      <c r="I143" s="121"/>
      <c r="J143" s="121"/>
      <c r="K143" s="121"/>
      <c r="L143" s="121"/>
      <c r="M143" s="121"/>
      <c r="N143" s="121"/>
      <c r="O143" s="121"/>
      <c r="P143" s="121" t="s">
        <v>779</v>
      </c>
    </row>
    <row r="144" spans="1:16" ht="15" customHeight="1" x14ac:dyDescent="0.25">
      <c r="A144" s="112" t="str">
        <f>'Proprietà Modello'!E139</f>
        <v>Bene</v>
      </c>
      <c r="B144" s="113" t="str">
        <f ca="1">Supporto!F42</f>
        <v>IfcCovering</v>
      </c>
      <c r="C144" s="148" t="str">
        <f ca="1">Supporto!H42</f>
        <v>ElementoDatiAnagrafici</v>
      </c>
      <c r="D144" s="148" t="str">
        <f ca="1">Supporto!K42</f>
        <v>Installatore</v>
      </c>
      <c r="E144" s="125" t="e">
        <f>'Proprietà Modello'!#REF!</f>
        <v>#REF!</v>
      </c>
      <c r="F144" s="125" t="str">
        <f>'Proprietà Modello'!H139</f>
        <v>IfcText</v>
      </c>
      <c r="G144" s="162" t="str">
        <f>'Proprietà Modello'!I139</f>
        <v>N.A.</v>
      </c>
      <c r="H144" s="110"/>
      <c r="I144" s="109"/>
      <c r="J144" s="109"/>
      <c r="K144" s="109"/>
      <c r="L144" s="109"/>
      <c r="M144" s="109"/>
      <c r="N144" s="109"/>
      <c r="O144" s="109"/>
      <c r="P144" s="109" t="s">
        <v>779</v>
      </c>
    </row>
    <row r="145" spans="1:16" ht="15" customHeight="1" x14ac:dyDescent="0.25">
      <c r="A145" s="112" t="str">
        <f>'Proprietà Modello'!E140</f>
        <v>Spazio</v>
      </c>
      <c r="B145" s="113" t="str">
        <f ca="1">Supporto!F43</f>
        <v>IfcCovering</v>
      </c>
      <c r="C145" s="148" t="str">
        <f ca="1">Supporto!H43</f>
        <v>ElementoDatiAnagrafici</v>
      </c>
      <c r="D145" s="148" t="str">
        <f ca="1">Supporto!K43</f>
        <v>Descrizione</v>
      </c>
      <c r="E145" s="125" t="e">
        <f>'Proprietà Modello'!#REF!</f>
        <v>#REF!</v>
      </c>
      <c r="F145" s="125" t="str">
        <f>'Proprietà Modello'!H140</f>
        <v>IfcBoolean</v>
      </c>
      <c r="G145" s="162" t="str">
        <f>'Proprietà Modello'!I140</f>
        <v>N.A.</v>
      </c>
      <c r="H145" s="110"/>
      <c r="I145" s="109"/>
      <c r="J145" s="109" t="s">
        <v>779</v>
      </c>
      <c r="K145" s="109"/>
      <c r="L145" s="109"/>
      <c r="M145" s="109"/>
      <c r="N145" s="109"/>
      <c r="O145" s="109"/>
      <c r="P145" s="109" t="s">
        <v>779</v>
      </c>
    </row>
    <row r="146" spans="1:16" ht="15" customHeight="1" x14ac:dyDescent="0.25">
      <c r="A146" s="112" t="str">
        <f>'Proprietà Modello'!E141</f>
        <v>Spazio</v>
      </c>
      <c r="B146" s="113" t="str">
        <f ca="1">Supporto!F44</f>
        <v>IfcCovering</v>
      </c>
      <c r="C146" s="148" t="str">
        <f ca="1">Supporto!H44</f>
        <v>ElementoDatiAnagrafici</v>
      </c>
      <c r="D146" s="148" t="str">
        <f ca="1">Supporto!K44</f>
        <v>Modello</v>
      </c>
      <c r="E146" s="125" t="e">
        <f>'Proprietà Modello'!#REF!</f>
        <v>#REF!</v>
      </c>
      <c r="F146" s="125" t="str">
        <f>'Proprietà Modello'!H141</f>
        <v>IfcReal</v>
      </c>
      <c r="G146" s="162" t="str">
        <f>'Proprietà Modello'!I141</f>
        <v>MJ</v>
      </c>
      <c r="H146" s="110"/>
      <c r="I146" s="109"/>
      <c r="J146" s="109"/>
      <c r="K146" s="109"/>
      <c r="L146" s="109"/>
      <c r="M146" s="109"/>
      <c r="N146" s="109"/>
      <c r="O146" s="109"/>
      <c r="P146" s="109" t="s">
        <v>779</v>
      </c>
    </row>
    <row r="147" spans="1:16" ht="15" customHeight="1" x14ac:dyDescent="0.25">
      <c r="A147" s="112" t="str">
        <f>'Proprietà Modello'!E142</f>
        <v>Spazio</v>
      </c>
      <c r="B147" s="113" t="str">
        <f ca="1">Supporto!F45</f>
        <v>IfcCovering</v>
      </c>
      <c r="C147" s="148" t="str">
        <f ca="1">Supporto!H45</f>
        <v>ElementoDatiAnagrafici</v>
      </c>
      <c r="D147" s="148" t="str">
        <f ca="1">Supporto!K45</f>
        <v>Produttore</v>
      </c>
      <c r="E147" s="125" t="e">
        <f>'Proprietà Modello'!#REF!</f>
        <v>#REF!</v>
      </c>
      <c r="F147" s="125" t="str">
        <f>'Proprietà Modello'!H142</f>
        <v>IfcText</v>
      </c>
      <c r="G147" s="162" t="str">
        <f>'Proprietà Modello'!I142</f>
        <v>N.A.</v>
      </c>
      <c r="H147" s="110"/>
      <c r="I147" s="109"/>
      <c r="J147" s="109"/>
      <c r="K147" s="109"/>
      <c r="L147" s="109"/>
      <c r="M147" s="109"/>
      <c r="N147" s="109"/>
      <c r="O147" s="109"/>
      <c r="P147" s="109" t="s">
        <v>779</v>
      </c>
    </row>
    <row r="148" spans="1:16" ht="15" customHeight="1" x14ac:dyDescent="0.25">
      <c r="A148" s="114" t="str">
        <f>'Proprietà Modello'!E143</f>
        <v>Impianto</v>
      </c>
      <c r="B148" s="113" t="str">
        <f ca="1">Supporto!F46</f>
        <v>IfcCovering</v>
      </c>
      <c r="C148" s="148" t="str">
        <f ca="1">Supporto!H46</f>
        <v>ElementoDatiQualitativi</v>
      </c>
      <c r="D148" s="148" t="str">
        <f ca="1">Supporto!K46</f>
        <v>IndicePrestazioneAcustica</v>
      </c>
      <c r="E148" s="125" t="e">
        <f>'Proprietà Modello'!#REF!</f>
        <v>#REF!</v>
      </c>
      <c r="F148" s="125">
        <f>'Proprietà Modello'!H143</f>
        <v>0</v>
      </c>
      <c r="G148" s="162">
        <f>'Proprietà Modello'!I143</f>
        <v>0</v>
      </c>
      <c r="H148" s="110"/>
      <c r="I148" s="109"/>
      <c r="J148" s="109"/>
      <c r="K148" s="109" t="s">
        <v>779</v>
      </c>
      <c r="L148" s="109"/>
      <c r="M148" s="109"/>
      <c r="N148" s="109"/>
      <c r="O148" s="109"/>
      <c r="P148" s="109" t="s">
        <v>779</v>
      </c>
    </row>
    <row r="149" spans="1:16" ht="15" customHeight="1" x14ac:dyDescent="0.25">
      <c r="A149" s="106" t="str">
        <f>'Proprietà Modello'!E144</f>
        <v>Impianto</v>
      </c>
      <c r="B149" s="113" t="str">
        <f ca="1">Supporto!F47</f>
        <v>IfcCovering</v>
      </c>
      <c r="C149" s="148" t="str">
        <f ca="1">Supporto!H47</f>
        <v>ElementoDatiQualitativi</v>
      </c>
      <c r="D149" s="148" t="str">
        <f ca="1">Supporto!K47</f>
        <v>Esterno</v>
      </c>
      <c r="E149" s="125" t="e">
        <f>'Proprietà Modello'!#REF!</f>
        <v>#REF!</v>
      </c>
      <c r="F149" s="125" t="str">
        <f>'Proprietà Modello'!H144</f>
        <v>IfcReal</v>
      </c>
      <c r="G149" s="162" t="str">
        <f>'Proprietà Modello'!I144</f>
        <v>kW</v>
      </c>
      <c r="H149" s="110"/>
      <c r="I149" s="109"/>
      <c r="J149" s="109" t="s">
        <v>779</v>
      </c>
      <c r="K149" s="109"/>
      <c r="L149" s="109"/>
      <c r="M149" s="109"/>
      <c r="N149" s="109"/>
      <c r="O149" s="109"/>
      <c r="P149" s="109" t="s">
        <v>779</v>
      </c>
    </row>
    <row r="150" spans="1:16" ht="15" customHeight="1" x14ac:dyDescent="0.25">
      <c r="A150" s="112" t="str">
        <f>'Proprietà Modello'!E145</f>
        <v>Impianto</v>
      </c>
      <c r="B150" s="113" t="str">
        <f ca="1">Supporto!F48</f>
        <v>IfcCovering</v>
      </c>
      <c r="C150" s="148" t="str">
        <f ca="1">Supporto!H48</f>
        <v>ElementoDatiQualitativi</v>
      </c>
      <c r="D150" s="148" t="str">
        <f ca="1">Supporto!K48</f>
        <v>Tipologia costruttiva</v>
      </c>
      <c r="E150" s="125" t="e">
        <f>'Proprietà Modello'!#REF!</f>
        <v>#REF!</v>
      </c>
      <c r="F150" s="125" t="str">
        <f>'Proprietà Modello'!H145</f>
        <v>IfcReal</v>
      </c>
      <c r="G150" s="162" t="str">
        <f>'Proprietà Modello'!I145</f>
        <v>V</v>
      </c>
      <c r="H150" s="110"/>
      <c r="I150" s="109" t="s">
        <v>779</v>
      </c>
      <c r="J150" s="109"/>
      <c r="K150" s="109"/>
      <c r="L150" s="109"/>
      <c r="M150" s="109"/>
      <c r="N150" s="109"/>
      <c r="O150" s="109"/>
      <c r="P150" s="109" t="s">
        <v>779</v>
      </c>
    </row>
    <row r="151" spans="1:16" ht="15" customHeight="1" x14ac:dyDescent="0.25">
      <c r="A151" s="112" t="str">
        <f>'Proprietà Modello'!E147</f>
        <v>Impianto</v>
      </c>
      <c r="B151" s="113" t="str">
        <f ca="1">Supporto!F49</f>
        <v>IfcCovering</v>
      </c>
      <c r="C151" s="148" t="str">
        <f ca="1">Supporto!H49</f>
        <v>ElementoDatiAntincendio</v>
      </c>
      <c r="D151" s="148" t="str">
        <f ca="1">Supporto!K49</f>
        <v>Combustibile</v>
      </c>
      <c r="E151" s="125" t="e">
        <f>'Proprietà Modello'!#REF!</f>
        <v>#REF!</v>
      </c>
      <c r="F151" s="125" t="str">
        <f>'Proprietà Modello'!H147</f>
        <v>IfcText</v>
      </c>
      <c r="G151" s="162" t="str">
        <f>'Proprietà Modello'!I147</f>
        <v>N.A.</v>
      </c>
      <c r="H151" s="110"/>
      <c r="I151" s="109"/>
      <c r="J151" s="109"/>
      <c r="K151" s="109" t="s">
        <v>779</v>
      </c>
      <c r="L151" s="109"/>
      <c r="M151" s="109"/>
      <c r="N151" s="109"/>
      <c r="O151" s="109"/>
      <c r="P151" s="109" t="s">
        <v>779</v>
      </c>
    </row>
    <row r="152" spans="1:16" ht="15" customHeight="1" x14ac:dyDescent="0.25">
      <c r="A152" s="114" t="str">
        <f>'Proprietà Modello'!E148</f>
        <v>Impianto</v>
      </c>
      <c r="B152" s="113" t="str">
        <f ca="1">Supporto!F50</f>
        <v>IfcCovering</v>
      </c>
      <c r="C152" s="148" t="str">
        <f ca="1">Supporto!H50</f>
        <v>ElementoDatiEnergetici</v>
      </c>
      <c r="D152" s="148" t="str">
        <f ca="1">Supporto!K50</f>
        <v>TrasmittanzaTermica</v>
      </c>
      <c r="E152" s="125" t="e">
        <f>'Proprietà Modello'!#REF!</f>
        <v>#REF!</v>
      </c>
      <c r="F152" s="125" t="str">
        <f>'Proprietà Modello'!H148</f>
        <v>IfcReal</v>
      </c>
      <c r="G152" s="162" t="str">
        <f>'Proprietà Modello'!I148</f>
        <v>l/s</v>
      </c>
      <c r="H152" s="110"/>
      <c r="I152" s="109"/>
      <c r="J152" s="109"/>
      <c r="K152" s="109" t="s">
        <v>779</v>
      </c>
      <c r="L152" s="109"/>
      <c r="M152" s="109"/>
      <c r="N152" s="109"/>
      <c r="O152" s="109"/>
      <c r="P152" s="109" t="s">
        <v>779</v>
      </c>
    </row>
    <row r="153" spans="1:16" ht="15" customHeight="1" x14ac:dyDescent="0.25">
      <c r="A153" s="112" t="str">
        <f>'Proprietà Modello'!E150</f>
        <v>Impianto</v>
      </c>
      <c r="B153" s="113" t="str">
        <f ca="1">Supporto!F51</f>
        <v>IfcCovering</v>
      </c>
      <c r="C153" s="148" t="str">
        <f ca="1">Supporto!H51</f>
        <v>ElementoDatiEnergetici</v>
      </c>
      <c r="D153" s="148" t="str">
        <f ca="1">Supporto!K51</f>
        <v>ResistenzaTermica</v>
      </c>
      <c r="E153" s="125" t="e">
        <f>'Proprietà Modello'!#REF!</f>
        <v>#REF!</v>
      </c>
      <c r="F153" s="125" t="str">
        <f>'Proprietà Modello'!H150</f>
        <v>IfcReal</v>
      </c>
      <c r="G153" s="162" t="str">
        <f>'Proprietà Modello'!I150</f>
        <v>bar</v>
      </c>
      <c r="H153" s="110"/>
      <c r="I153" s="109"/>
      <c r="J153" s="109"/>
      <c r="K153" s="109" t="s">
        <v>779</v>
      </c>
      <c r="L153" s="109"/>
      <c r="M153" s="109"/>
      <c r="N153" s="109"/>
      <c r="O153" s="109"/>
      <c r="P153" s="109" t="s">
        <v>779</v>
      </c>
    </row>
    <row r="154" spans="1:16" ht="15" customHeight="1" x14ac:dyDescent="0.25">
      <c r="A154" s="112" t="str">
        <f>'Proprietà Modello'!E151</f>
        <v>Impianto</v>
      </c>
      <c r="B154" s="113" t="str">
        <f ca="1">Supporto!F52</f>
        <v>IfcCovering</v>
      </c>
      <c r="C154" s="148" t="str">
        <f ca="1">Supporto!H52</f>
        <v>ElementoCodifica</v>
      </c>
      <c r="D154" s="148" t="str">
        <f ca="1">Supporto!K52</f>
        <v>ClasseElementoTecnico</v>
      </c>
      <c r="E154" s="125" t="e">
        <f>'Proprietà Modello'!#REF!</f>
        <v>#REF!</v>
      </c>
      <c r="F154" s="125" t="str">
        <f>'Proprietà Modello'!H151</f>
        <v>IfcReal</v>
      </c>
      <c r="G154" s="162" t="str">
        <f>'Proprietà Modello'!I151</f>
        <v>bar</v>
      </c>
      <c r="H154" s="110"/>
      <c r="I154" s="109"/>
      <c r="J154" s="109" t="s">
        <v>779</v>
      </c>
      <c r="K154" s="109"/>
      <c r="L154" s="109"/>
      <c r="M154" s="109"/>
      <c r="N154" s="109"/>
      <c r="O154" s="109"/>
      <c r="P154" s="109" t="s">
        <v>779</v>
      </c>
    </row>
    <row r="155" spans="1:16" ht="15" customHeight="1" x14ac:dyDescent="0.25">
      <c r="A155" s="112" t="e">
        <f>'Proprietà Modello'!#REF!</f>
        <v>#REF!</v>
      </c>
      <c r="B155" s="113" t="str">
        <f ca="1">Supporto!F53</f>
        <v>IfcCovering</v>
      </c>
      <c r="C155" s="148" t="str">
        <f ca="1">Supporto!H53</f>
        <v>ElementoFase</v>
      </c>
      <c r="D155" s="148" t="str">
        <f ca="1">Supporto!K53</f>
        <v>Stato</v>
      </c>
      <c r="E155" s="125" t="e">
        <f>'Proprietà Modello'!#REF!</f>
        <v>#REF!</v>
      </c>
      <c r="F155" s="125" t="e">
        <f>'Proprietà Modello'!#REF!</f>
        <v>#REF!</v>
      </c>
      <c r="G155" s="162" t="e">
        <f>'Proprietà Modello'!#REF!</f>
        <v>#REF!</v>
      </c>
      <c r="H155" s="110"/>
      <c r="I155" s="109"/>
      <c r="J155" s="109" t="s">
        <v>779</v>
      </c>
      <c r="K155" s="109"/>
      <c r="L155" s="109"/>
      <c r="M155" s="109"/>
      <c r="N155" s="109"/>
      <c r="O155" s="109"/>
      <c r="P155" s="109" t="s">
        <v>779</v>
      </c>
    </row>
    <row r="156" spans="1:16" ht="15" customHeight="1" x14ac:dyDescent="0.25">
      <c r="A156" s="112" t="str">
        <f>'Proprietà Modello'!E152</f>
        <v>Impianto</v>
      </c>
      <c r="B156" s="113" t="str">
        <f ca="1">Supporto!F54</f>
        <v>IfcCovering</v>
      </c>
      <c r="C156" s="148" t="str">
        <f ca="1">Supporto!H54</f>
        <v>ElementoDocumenti</v>
      </c>
      <c r="D156" s="148" t="str">
        <f ca="1">Supporto!K54</f>
        <v>SchedaTecnica</v>
      </c>
      <c r="E156" s="125" t="e">
        <f>'Proprietà Modello'!#REF!</f>
        <v>#REF!</v>
      </c>
      <c r="F156" s="125" t="str">
        <f>'Proprietà Modello'!H152</f>
        <v>IfcText</v>
      </c>
      <c r="G156" s="162" t="str">
        <f>'Proprietà Modello'!I152</f>
        <v>N.A.</v>
      </c>
      <c r="H156" s="110"/>
      <c r="I156" s="109"/>
      <c r="J156" s="109"/>
      <c r="K156" s="109"/>
      <c r="L156" s="109"/>
      <c r="M156" s="109"/>
      <c r="N156" s="109"/>
      <c r="O156" s="109"/>
      <c r="P156" s="109" t="s">
        <v>779</v>
      </c>
    </row>
    <row r="157" spans="1:16" ht="14.25" customHeight="1" x14ac:dyDescent="0.25">
      <c r="A157" s="114" t="str">
        <f>'Proprietà Modello'!E153</f>
        <v>Impianto</v>
      </c>
      <c r="B157" s="113" t="str">
        <f ca="1">Supporto!F55</f>
        <v>IfcCovering</v>
      </c>
      <c r="C157" s="148" t="str">
        <f ca="1">Supporto!H55</f>
        <v>ElementoDocumenti</v>
      </c>
      <c r="D157" s="148" t="str">
        <f ca="1">Supporto!K55</f>
        <v>Website</v>
      </c>
      <c r="E157" s="125" t="e">
        <f>'Proprietà Modello'!#REF!</f>
        <v>#REF!</v>
      </c>
      <c r="F157" s="125" t="str">
        <f>'Proprietà Modello'!H153</f>
        <v>IfcText</v>
      </c>
      <c r="G157" s="162" t="str">
        <f>'Proprietà Modello'!I153</f>
        <v>N.A.</v>
      </c>
      <c r="H157" s="110"/>
      <c r="I157" s="109"/>
      <c r="J157" s="109"/>
      <c r="K157" s="109"/>
      <c r="L157" s="109"/>
      <c r="M157" s="109"/>
      <c r="N157" s="109"/>
      <c r="O157" s="109"/>
      <c r="P157" s="109" t="s">
        <v>779</v>
      </c>
    </row>
    <row r="158" spans="1:16" ht="15" customHeight="1" x14ac:dyDescent="0.25">
      <c r="A158" s="112" t="str">
        <f>'Proprietà Modello'!E154</f>
        <v>Impianto</v>
      </c>
      <c r="B158" s="113" t="str">
        <f ca="1">Supporto!F56</f>
        <v>IfcCovering</v>
      </c>
      <c r="C158" s="148" t="str">
        <f ca="1">Supporto!H56</f>
        <v>ElementoDocumenti</v>
      </c>
      <c r="D158" s="148" t="str">
        <f ca="1">Supporto!K56</f>
        <v>CertProd</v>
      </c>
      <c r="E158" s="125" t="e">
        <f>'Proprietà Modello'!#REF!</f>
        <v>#REF!</v>
      </c>
      <c r="F158" s="125" t="str">
        <f>'Proprietà Modello'!H154</f>
        <v>IfcText</v>
      </c>
      <c r="G158" s="162" t="str">
        <f>'Proprietà Modello'!I154</f>
        <v>N.A.</v>
      </c>
      <c r="H158" s="110"/>
      <c r="I158" s="109"/>
      <c r="J158" s="109"/>
      <c r="K158" s="109"/>
      <c r="L158" s="109"/>
      <c r="M158" s="109"/>
      <c r="N158" s="109"/>
      <c r="O158" s="109"/>
      <c r="P158" s="109" t="s">
        <v>779</v>
      </c>
    </row>
    <row r="159" spans="1:16" ht="15" customHeight="1" x14ac:dyDescent="0.25">
      <c r="A159" s="114" t="str">
        <f>'Proprietà Modello'!E155</f>
        <v>Impianto</v>
      </c>
      <c r="B159" s="113" t="str">
        <f ca="1">Supporto!F57</f>
        <v>IfcCovering</v>
      </c>
      <c r="C159" s="148" t="str">
        <f ca="1">Supporto!H57</f>
        <v>ElementoDocumenti</v>
      </c>
      <c r="D159" s="148" t="str">
        <f ca="1">Supporto!K57</f>
        <v>SchedaMontaggio</v>
      </c>
      <c r="E159" s="125" t="e">
        <f>'Proprietà Modello'!#REF!</f>
        <v>#REF!</v>
      </c>
      <c r="F159" s="125" t="str">
        <f>'Proprietà Modello'!H155</f>
        <v>IfcText</v>
      </c>
      <c r="G159" s="162" t="str">
        <f>'Proprietà Modello'!I155</f>
        <v>N.A.</v>
      </c>
      <c r="H159" s="110"/>
      <c r="I159" s="109"/>
      <c r="J159" s="109"/>
      <c r="K159" s="109"/>
      <c r="L159" s="109"/>
      <c r="M159" s="109"/>
      <c r="N159" s="109"/>
      <c r="O159" s="109"/>
      <c r="P159" s="109" t="s">
        <v>779</v>
      </c>
    </row>
    <row r="160" spans="1:16" ht="15" customHeight="1" x14ac:dyDescent="0.25">
      <c r="A160" s="114" t="str">
        <f>'Proprietà Modello'!E156</f>
        <v>Impianto</v>
      </c>
      <c r="B160" s="113" t="str">
        <f ca="1">Supporto!F58</f>
        <v>IfcCovering</v>
      </c>
      <c r="C160" s="148" t="str">
        <f ca="1">Supporto!H58</f>
        <v>ElementoDocumenti</v>
      </c>
      <c r="D160" s="148" t="str">
        <f ca="1">Supporto!K58</f>
        <v>Installazione</v>
      </c>
      <c r="E160" s="125" t="e">
        <f>'Proprietà Modello'!#REF!</f>
        <v>#REF!</v>
      </c>
      <c r="F160" s="125" t="str">
        <f>'Proprietà Modello'!H156</f>
        <v>IfcText</v>
      </c>
      <c r="G160" s="162" t="str">
        <f>'Proprietà Modello'!I156</f>
        <v>N.A.</v>
      </c>
      <c r="H160" s="110"/>
      <c r="I160" s="109"/>
      <c r="J160" s="109"/>
      <c r="K160" s="109"/>
      <c r="L160" s="109"/>
      <c r="M160" s="109"/>
      <c r="N160" s="109"/>
      <c r="O160" s="109"/>
      <c r="P160" s="109" t="s">
        <v>779</v>
      </c>
    </row>
    <row r="161" spans="1:16" ht="15" customHeight="1" x14ac:dyDescent="0.25">
      <c r="A161" s="112" t="str">
        <f>'Proprietà Modello'!E158</f>
        <v>Impianto</v>
      </c>
      <c r="B161" s="113" t="str">
        <f ca="1">Supporto!F59</f>
        <v>IfcCovering</v>
      </c>
      <c r="C161" s="148" t="str">
        <f ca="1">Supporto!H59</f>
        <v>ElementoDocumenti</v>
      </c>
      <c r="D161" s="148" t="str">
        <f ca="1">Supporto!K59</f>
        <v>Collaudo</v>
      </c>
      <c r="E161" s="125" t="e">
        <f>'Proprietà Modello'!#REF!</f>
        <v>#REF!</v>
      </c>
      <c r="F161" s="125" t="str">
        <f>'Proprietà Modello'!H158</f>
        <v>IfcText</v>
      </c>
      <c r="G161" s="162" t="str">
        <f>'Proprietà Modello'!I158</f>
        <v>N.A.</v>
      </c>
      <c r="H161" s="110"/>
      <c r="I161" s="109"/>
      <c r="J161" s="109"/>
      <c r="K161" s="109"/>
      <c r="L161" s="109"/>
      <c r="M161" s="109"/>
      <c r="N161" s="109"/>
      <c r="O161" s="109"/>
      <c r="P161" s="109" t="s">
        <v>779</v>
      </c>
    </row>
    <row r="162" spans="1:16" ht="15" customHeight="1" x14ac:dyDescent="0.25">
      <c r="A162" s="112" t="str">
        <f>'Proprietà Modello'!E159</f>
        <v>Impianto</v>
      </c>
      <c r="B162" s="115" t="str">
        <f ca="1">Supporto!F60</f>
        <v>IfcCovering</v>
      </c>
      <c r="C162" s="149" t="str">
        <f ca="1">Supporto!H60</f>
        <v>ElementoDocumenti</v>
      </c>
      <c r="D162" s="149" t="str">
        <f ca="1">Supporto!K60</f>
        <v>Conformità</v>
      </c>
      <c r="E162" s="124" t="e">
        <f>'Proprietà Modello'!#REF!</f>
        <v>#REF!</v>
      </c>
      <c r="F162" s="124" t="str">
        <f>'Proprietà Modello'!H159</f>
        <v>IfcText</v>
      </c>
      <c r="G162" s="163" t="str">
        <f>'Proprietà Modello'!I159</f>
        <v>N.A.</v>
      </c>
      <c r="H162" s="117"/>
      <c r="I162" s="116"/>
      <c r="J162" s="116"/>
      <c r="K162" s="116"/>
      <c r="L162" s="116"/>
      <c r="M162" s="116"/>
      <c r="N162" s="116"/>
      <c r="O162" s="116"/>
      <c r="P162" s="116" t="s">
        <v>779</v>
      </c>
    </row>
    <row r="163" spans="1:16" ht="15" customHeight="1" x14ac:dyDescent="0.25">
      <c r="A163" s="112" t="str">
        <f>'Proprietà Modello'!E160</f>
        <v>Impianto</v>
      </c>
      <c r="B163" s="113" t="str">
        <f ca="1">Supporto!F61</f>
        <v>IfcSlab</v>
      </c>
      <c r="C163" s="148" t="str">
        <f ca="1">Supporto!H61</f>
        <v>ElementoDatiAnagrafici</v>
      </c>
      <c r="D163" s="148" t="str">
        <f ca="1">Supporto!K61</f>
        <v>Descrizione</v>
      </c>
      <c r="E163" s="125" t="e">
        <f>'Proprietà Modello'!#REF!</f>
        <v>#REF!</v>
      </c>
      <c r="F163" s="125" t="str">
        <f>'Proprietà Modello'!H160</f>
        <v>IfcText</v>
      </c>
      <c r="G163" s="162" t="str">
        <f>'Proprietà Modello'!I160</f>
        <v>N.A.</v>
      </c>
      <c r="H163" s="110"/>
      <c r="I163" s="109"/>
      <c r="J163" s="109"/>
      <c r="K163" s="109"/>
      <c r="L163" s="109"/>
      <c r="M163" s="109"/>
      <c r="N163" s="109"/>
      <c r="O163" s="109"/>
      <c r="P163" s="109" t="s">
        <v>779</v>
      </c>
    </row>
    <row r="164" spans="1:16" ht="15" customHeight="1" x14ac:dyDescent="0.25">
      <c r="A164" s="112" t="str">
        <f>'Proprietà Modello'!E161</f>
        <v>Impianto</v>
      </c>
      <c r="B164" s="113" t="str">
        <f ca="1">Supporto!F62</f>
        <v>IfcSlab</v>
      </c>
      <c r="C164" s="148" t="str">
        <f ca="1">Supporto!H62</f>
        <v>ElementoDatiAnagrafici</v>
      </c>
      <c r="D164" s="148" t="str">
        <f ca="1">Supporto!K62</f>
        <v>Produttore</v>
      </c>
      <c r="E164" s="125" t="e">
        <f>'Proprietà Modello'!#REF!</f>
        <v>#REF!</v>
      </c>
      <c r="F164" s="125" t="str">
        <f>'Proprietà Modello'!H161</f>
        <v>IfcText</v>
      </c>
      <c r="G164" s="162" t="str">
        <f>'Proprietà Modello'!I161</f>
        <v>N.A.</v>
      </c>
      <c r="H164" s="110"/>
      <c r="I164" s="109"/>
      <c r="J164" s="109"/>
      <c r="K164" s="109"/>
      <c r="L164" s="109"/>
      <c r="M164" s="109"/>
      <c r="N164" s="109"/>
      <c r="O164" s="109"/>
      <c r="P164" s="109" t="s">
        <v>779</v>
      </c>
    </row>
    <row r="165" spans="1:16" ht="15" customHeight="1" x14ac:dyDescent="0.25">
      <c r="A165" s="112" t="e">
        <f>'Proprietà Modello'!#REF!</f>
        <v>#REF!</v>
      </c>
      <c r="B165" s="113" t="str">
        <f ca="1">Supporto!F63</f>
        <v>IfcSlab</v>
      </c>
      <c r="C165" s="148" t="str">
        <f ca="1">Supporto!H63</f>
        <v>ElementoDatiQualitativi</v>
      </c>
      <c r="D165" s="148" t="str">
        <f ca="1">Supporto!K63</f>
        <v>IndicePrestazioneAcustica</v>
      </c>
      <c r="E165" s="125" t="e">
        <f>'Proprietà Modello'!#REF!</f>
        <v>#REF!</v>
      </c>
      <c r="F165" s="125" t="str">
        <f>'Proprietà Modello'!H162</f>
        <v>IfcText</v>
      </c>
      <c r="G165" s="162" t="str">
        <f>'Proprietà Modello'!I162</f>
        <v>N.A.</v>
      </c>
      <c r="H165" s="110"/>
      <c r="I165" s="109"/>
      <c r="J165" s="109"/>
      <c r="K165" s="109" t="s">
        <v>779</v>
      </c>
      <c r="L165" s="109"/>
      <c r="M165" s="109"/>
      <c r="N165" s="109"/>
      <c r="O165" s="109"/>
      <c r="P165" s="109" t="s">
        <v>779</v>
      </c>
    </row>
    <row r="166" spans="1:16" ht="15" customHeight="1" x14ac:dyDescent="0.25">
      <c r="A166" s="112" t="str">
        <f>'Proprietà Modello'!E162</f>
        <v>Impianto</v>
      </c>
      <c r="B166" s="113" t="str">
        <f ca="1">Supporto!F64</f>
        <v>IfcSlab</v>
      </c>
      <c r="C166" s="148" t="str">
        <f ca="1">Supporto!H64</f>
        <v>ElementoDatiQualitativi</v>
      </c>
      <c r="D166" s="148" t="str">
        <f ca="1">Supporto!K64</f>
        <v>Portante</v>
      </c>
      <c r="E166" s="125" t="e">
        <f>'Proprietà Modello'!#REF!</f>
        <v>#REF!</v>
      </c>
      <c r="F166" s="125" t="str">
        <f>'Proprietà Modello'!H163</f>
        <v>IfcText</v>
      </c>
      <c r="G166" s="162" t="str">
        <f>'Proprietà Modello'!I163</f>
        <v>N.A.</v>
      </c>
      <c r="H166" s="110"/>
      <c r="I166" s="109"/>
      <c r="J166" s="109" t="s">
        <v>779</v>
      </c>
      <c r="K166" s="514"/>
      <c r="L166" s="109"/>
      <c r="M166" s="109"/>
      <c r="N166" s="109"/>
      <c r="O166" s="109"/>
      <c r="P166" s="109" t="s">
        <v>779</v>
      </c>
    </row>
    <row r="167" spans="1:16" ht="15" customHeight="1" x14ac:dyDescent="0.25">
      <c r="A167" s="112" t="str">
        <f>'Proprietà Modello'!E163</f>
        <v>Impianto</v>
      </c>
      <c r="B167" s="113" t="str">
        <f ca="1">Supporto!F65</f>
        <v>IfcSlab</v>
      </c>
      <c r="C167" s="148" t="str">
        <f ca="1">Supporto!H65</f>
        <v>ElementoDatiQualitativi</v>
      </c>
      <c r="D167" s="148" t="str">
        <f ca="1">Supporto!K65</f>
        <v>Esterno</v>
      </c>
      <c r="E167" s="125" t="e">
        <f>'Proprietà Modello'!#REF!</f>
        <v>#REF!</v>
      </c>
      <c r="F167" s="125" t="str">
        <f>'Proprietà Modello'!H164</f>
        <v>IfcText</v>
      </c>
      <c r="G167" s="162" t="str">
        <f>'Proprietà Modello'!I164</f>
        <v>N.A.</v>
      </c>
      <c r="H167" s="110"/>
      <c r="I167" s="109"/>
      <c r="J167" s="109" t="s">
        <v>779</v>
      </c>
      <c r="K167" s="109"/>
      <c r="L167" s="109"/>
      <c r="M167" s="109"/>
      <c r="N167" s="109"/>
      <c r="O167" s="109"/>
      <c r="P167" s="109" t="s">
        <v>779</v>
      </c>
    </row>
    <row r="168" spans="1:16" ht="15" customHeight="1" x14ac:dyDescent="0.25">
      <c r="A168" s="112" t="str">
        <f>'Proprietà Modello'!E164</f>
        <v>Impianto</v>
      </c>
      <c r="B168" s="113" t="str">
        <f ca="1">Supporto!F66</f>
        <v>IfcSlab</v>
      </c>
      <c r="C168" s="148" t="str">
        <f ca="1">Supporto!H66</f>
        <v>ElementoDatiQualitativi</v>
      </c>
      <c r="D168" s="148" t="str">
        <f ca="1">Supporto!K66</f>
        <v>Tipologia costruttiva</v>
      </c>
      <c r="E168" s="125" t="e">
        <f>'Proprietà Modello'!#REF!</f>
        <v>#REF!</v>
      </c>
      <c r="F168" s="125" t="str">
        <f>'Proprietà Modello'!H165</f>
        <v>IfcText</v>
      </c>
      <c r="G168" s="162" t="str">
        <f>'Proprietà Modello'!I165</f>
        <v>N.A.</v>
      </c>
      <c r="H168" s="110"/>
      <c r="I168" s="109" t="s">
        <v>779</v>
      </c>
      <c r="J168" s="109"/>
      <c r="K168" s="109"/>
      <c r="L168" s="109"/>
      <c r="M168" s="109"/>
      <c r="N168" s="109"/>
      <c r="O168" s="109"/>
      <c r="P168" s="109" t="s">
        <v>779</v>
      </c>
    </row>
    <row r="169" spans="1:16" ht="15" customHeight="1" x14ac:dyDescent="0.25">
      <c r="A169" s="112" t="str">
        <f>'Proprietà Modello'!E165</f>
        <v>Impianto</v>
      </c>
      <c r="B169" s="113" t="str">
        <f ca="1">Supporto!F67</f>
        <v>IfcSlab</v>
      </c>
      <c r="C169" s="148" t="str">
        <f ca="1">Supporto!H67</f>
        <v>ElementoDatiQualitativi</v>
      </c>
      <c r="D169" s="148" t="str">
        <f ca="1">Supporto!K67</f>
        <v>Criticità Riscontrata</v>
      </c>
      <c r="E169" s="125" t="e">
        <f>'Proprietà Modello'!#REF!</f>
        <v>#REF!</v>
      </c>
      <c r="F169" s="125" t="str">
        <f>'Proprietà Modello'!H166</f>
        <v>IfcText</v>
      </c>
      <c r="G169" s="162" t="str">
        <f>'Proprietà Modello'!I166</f>
        <v>N.A.</v>
      </c>
      <c r="H169" s="110"/>
      <c r="I169" s="109"/>
      <c r="J169" s="109"/>
      <c r="K169" s="109" t="s">
        <v>779</v>
      </c>
      <c r="L169" s="109"/>
      <c r="M169" s="109"/>
      <c r="N169" s="109"/>
      <c r="O169" s="109"/>
      <c r="P169" s="109" t="s">
        <v>779</v>
      </c>
    </row>
    <row r="170" spans="1:16" ht="15" customHeight="1" x14ac:dyDescent="0.25">
      <c r="A170" s="112" t="str">
        <f>'Proprietà Modello'!E166</f>
        <v>Impianto</v>
      </c>
      <c r="B170" s="113" t="str">
        <f ca="1">Supporto!F68</f>
        <v>IfcSlab</v>
      </c>
      <c r="C170" s="148" t="str">
        <f ca="1">Supporto!H68</f>
        <v>ElementoDatiAntincendio</v>
      </c>
      <c r="D170" s="148" t="str">
        <f ca="1">Supporto!K68</f>
        <v>Combustibile</v>
      </c>
      <c r="E170" s="125" t="e">
        <f>'Proprietà Modello'!#REF!</f>
        <v>#REF!</v>
      </c>
      <c r="F170" s="125" t="str">
        <f>'Proprietà Modello'!H167</f>
        <v>IfcText</v>
      </c>
      <c r="G170" s="162" t="str">
        <f>'Proprietà Modello'!I167</f>
        <v>N.A.</v>
      </c>
      <c r="H170" s="110"/>
      <c r="I170" s="109"/>
      <c r="J170" s="109"/>
      <c r="K170" s="109" t="s">
        <v>779</v>
      </c>
      <c r="L170" s="109"/>
      <c r="M170" s="109"/>
      <c r="N170" s="109"/>
      <c r="O170" s="109"/>
      <c r="P170" s="109" t="s">
        <v>779</v>
      </c>
    </row>
    <row r="171" spans="1:16" ht="15" customHeight="1" x14ac:dyDescent="0.25">
      <c r="A171" s="112" t="str">
        <f>'Proprietà Modello'!E167</f>
        <v>Impianto</v>
      </c>
      <c r="B171" s="113" t="str">
        <f ca="1">Supporto!F69</f>
        <v>IfcSlab</v>
      </c>
      <c r="C171" s="148" t="str">
        <f ca="1">Supporto!H69</f>
        <v>ElementoDatiAntincendio</v>
      </c>
      <c r="D171" s="148" t="str">
        <f ca="1">Supporto!K69</f>
        <v>ClassePropagazioneFiamma</v>
      </c>
      <c r="E171" s="125" t="e">
        <f>'Proprietà Modello'!#REF!</f>
        <v>#REF!</v>
      </c>
      <c r="F171" s="125" t="str">
        <f>'Proprietà Modello'!H168</f>
        <v>IfcText</v>
      </c>
      <c r="G171" s="162" t="str">
        <f>'Proprietà Modello'!I168</f>
        <v>N.A.</v>
      </c>
      <c r="H171" s="110"/>
      <c r="I171" s="109"/>
      <c r="J171" s="109"/>
      <c r="K171" s="109" t="s">
        <v>779</v>
      </c>
      <c r="L171" s="109"/>
      <c r="M171" s="109"/>
      <c r="N171" s="109"/>
      <c r="O171" s="109"/>
      <c r="P171" s="109" t="s">
        <v>779</v>
      </c>
    </row>
    <row r="172" spans="1:16" ht="15" customHeight="1" x14ac:dyDescent="0.25">
      <c r="A172" s="112" t="str">
        <f>'Proprietà Modello'!E168</f>
        <v>Impianto</v>
      </c>
      <c r="B172" s="113" t="str">
        <f ca="1">Supporto!F70</f>
        <v>IfcSlab</v>
      </c>
      <c r="C172" s="148" t="str">
        <f ca="1">Supporto!H70</f>
        <v>ElementoDatiAntincendio</v>
      </c>
      <c r="D172" s="148" t="str">
        <f ca="1">Supporto!K70</f>
        <v>REI</v>
      </c>
      <c r="E172" s="125" t="e">
        <f>'Proprietà Modello'!#REF!</f>
        <v>#REF!</v>
      </c>
      <c r="F172" s="125" t="str">
        <f>'Proprietà Modello'!H169</f>
        <v>Tipo</v>
      </c>
      <c r="G172" s="162" t="str">
        <f>'Proprietà Modello'!I169</f>
        <v>U.M.</v>
      </c>
      <c r="H172" s="110"/>
      <c r="I172" s="109"/>
      <c r="J172" s="109"/>
      <c r="K172" s="109" t="s">
        <v>779</v>
      </c>
      <c r="L172" s="109"/>
      <c r="M172" s="109"/>
      <c r="N172" s="109"/>
      <c r="O172" s="109"/>
      <c r="P172" s="109" t="s">
        <v>779</v>
      </c>
    </row>
    <row r="173" spans="1:16" ht="15" customHeight="1" x14ac:dyDescent="0.25">
      <c r="A173" s="114" t="str">
        <f>'Proprietà Modello'!E169</f>
        <v>Concetto ADM</v>
      </c>
      <c r="B173" s="113" t="str">
        <f ca="1">Supporto!F71</f>
        <v>IfcSlab</v>
      </c>
      <c r="C173" s="148" t="str">
        <f ca="1">Supporto!H71</f>
        <v>ElementoDatiEnergetici</v>
      </c>
      <c r="D173" s="148" t="str">
        <f ca="1">Supporto!K71</f>
        <v>TrasmittanzaTermica</v>
      </c>
      <c r="E173" s="125" t="e">
        <f>'Proprietà Modello'!#REF!</f>
        <v>#REF!</v>
      </c>
      <c r="F173" s="125" t="str">
        <f>'Proprietà Modello'!H149</f>
        <v>IfcReal</v>
      </c>
      <c r="G173" s="162" t="str">
        <f>'Proprietà Modello'!I149</f>
        <v>kW</v>
      </c>
      <c r="H173" s="110"/>
      <c r="I173" s="109"/>
      <c r="J173" s="109"/>
      <c r="K173" s="109" t="s">
        <v>779</v>
      </c>
      <c r="L173" s="109"/>
      <c r="M173" s="109"/>
      <c r="N173" s="109"/>
      <c r="O173" s="109"/>
      <c r="P173" s="109" t="s">
        <v>779</v>
      </c>
    </row>
    <row r="174" spans="1:16" ht="15" customHeight="1" x14ac:dyDescent="0.25">
      <c r="A174" s="114" t="str">
        <f>'Proprietà Modello'!E149</f>
        <v>Impianto</v>
      </c>
      <c r="B174" s="113" t="str">
        <f ca="1">Supporto!F72</f>
        <v>IfcSlab</v>
      </c>
      <c r="C174" s="148" t="str">
        <f ca="1">Supporto!H72</f>
        <v>ElementoDatiEnergetici</v>
      </c>
      <c r="D174" s="148" t="str">
        <f ca="1">Supporto!K72</f>
        <v>ResistenzaTermica</v>
      </c>
      <c r="E174" s="125"/>
      <c r="F174" s="125"/>
      <c r="G174" s="162"/>
      <c r="H174" s="110"/>
      <c r="I174" s="109"/>
      <c r="J174" s="109"/>
      <c r="K174" s="109" t="s">
        <v>779</v>
      </c>
      <c r="L174" s="109"/>
      <c r="M174" s="109"/>
      <c r="N174" s="109"/>
      <c r="O174" s="109"/>
      <c r="P174" s="109" t="s">
        <v>779</v>
      </c>
    </row>
    <row r="175" spans="1:16" x14ac:dyDescent="0.25">
      <c r="B175" s="113" t="str">
        <f ca="1">Supporto!F73</f>
        <v>IfcSlab</v>
      </c>
      <c r="C175" s="148" t="str">
        <f ca="1">Supporto!H73</f>
        <v>ElementoCodifica</v>
      </c>
      <c r="D175" s="148" t="str">
        <f ca="1">Supporto!K73</f>
        <v>ClasseElementoTecnico</v>
      </c>
      <c r="E175" s="125"/>
      <c r="F175" s="125"/>
      <c r="G175" s="162"/>
      <c r="H175" s="110"/>
      <c r="I175" s="109"/>
      <c r="J175" s="109" t="s">
        <v>779</v>
      </c>
      <c r="K175" s="109"/>
      <c r="L175" s="109"/>
      <c r="M175" s="109"/>
      <c r="N175" s="109"/>
      <c r="O175" s="109"/>
      <c r="P175" s="109" t="s">
        <v>779</v>
      </c>
    </row>
    <row r="176" spans="1:16" x14ac:dyDescent="0.25">
      <c r="B176" s="113" t="str">
        <f ca="1">Supporto!F74</f>
        <v>IfcSlab</v>
      </c>
      <c r="C176" s="148" t="str">
        <f ca="1">Supporto!H74</f>
        <v>ElementoFase</v>
      </c>
      <c r="D176" s="148" t="str">
        <f ca="1">Supporto!K74</f>
        <v>Stato</v>
      </c>
      <c r="E176" s="125"/>
      <c r="F176" s="125"/>
      <c r="G176" s="162"/>
      <c r="H176" s="110"/>
      <c r="I176" s="109"/>
      <c r="J176" s="109" t="s">
        <v>779</v>
      </c>
      <c r="K176" s="109"/>
      <c r="L176" s="109"/>
      <c r="M176" s="109"/>
      <c r="N176" s="109"/>
      <c r="O176" s="109"/>
      <c r="P176" s="109" t="s">
        <v>779</v>
      </c>
    </row>
    <row r="177" spans="2:16" x14ac:dyDescent="0.25">
      <c r="B177" s="113" t="str">
        <f ca="1">Supporto!F75</f>
        <v>IfcSlab</v>
      </c>
      <c r="C177" s="148" t="str">
        <f ca="1">Supporto!H75</f>
        <v>ElementoDocumenti</v>
      </c>
      <c r="D177" s="148" t="str">
        <f ca="1">Supporto!K75</f>
        <v>Collaudo</v>
      </c>
      <c r="E177" s="125"/>
      <c r="F177" s="125"/>
      <c r="G177" s="162"/>
      <c r="H177" s="110"/>
      <c r="I177" s="109" t="s">
        <v>779</v>
      </c>
      <c r="J177" s="109"/>
      <c r="K177" s="514"/>
      <c r="L177" s="109"/>
      <c r="M177" s="109"/>
      <c r="N177" s="109"/>
      <c r="O177" s="109"/>
      <c r="P177" s="109" t="s">
        <v>779</v>
      </c>
    </row>
    <row r="178" spans="2:16" x14ac:dyDescent="0.25">
      <c r="B178" s="115" t="str">
        <f ca="1">Supporto!F76</f>
        <v>IfcSlab</v>
      </c>
      <c r="C178" s="149" t="str">
        <f ca="1">Supporto!H76</f>
        <v>ElementoDocumenti</v>
      </c>
      <c r="D178" s="149" t="str">
        <f ca="1">Supporto!K76</f>
        <v>Conformità</v>
      </c>
      <c r="E178" s="124"/>
      <c r="F178" s="124"/>
      <c r="G178" s="163"/>
      <c r="H178" s="117"/>
      <c r="I178" s="116" t="s">
        <v>779</v>
      </c>
      <c r="J178" s="116"/>
      <c r="K178" s="513"/>
      <c r="L178" s="116"/>
      <c r="M178" s="116"/>
      <c r="N178" s="116"/>
      <c r="O178" s="116"/>
      <c r="P178" s="116" t="s">
        <v>779</v>
      </c>
    </row>
    <row r="179" spans="2:16" x14ac:dyDescent="0.25">
      <c r="B179" s="113" t="str">
        <f ca="1">Supporto!F77</f>
        <v>IfcCurtainWall</v>
      </c>
      <c r="C179" s="148" t="str">
        <f ca="1">Supporto!H77</f>
        <v>ElementoDatiAnagrafici</v>
      </c>
      <c r="D179" s="148" t="str">
        <f ca="1">Supporto!K77</f>
        <v>Numero_di_serie</v>
      </c>
      <c r="E179" s="125"/>
      <c r="F179" s="125"/>
      <c r="G179" s="162"/>
      <c r="H179" s="110"/>
      <c r="I179" s="109"/>
      <c r="J179" s="109"/>
      <c r="K179" s="109"/>
      <c r="L179" s="109"/>
      <c r="M179" s="109"/>
      <c r="N179" s="109"/>
      <c r="O179" s="109"/>
      <c r="P179" s="109" t="s">
        <v>779</v>
      </c>
    </row>
    <row r="180" spans="2:16" x14ac:dyDescent="0.25">
      <c r="B180" s="113" t="str">
        <f ca="1">Supporto!F78</f>
        <v>IfcCurtainWall</v>
      </c>
      <c r="C180" s="148" t="str">
        <f ca="1">Supporto!H78</f>
        <v>ElementoDatiAnagrafici</v>
      </c>
      <c r="D180" s="148" t="str">
        <f ca="1">Supporto!K78</f>
        <v>Fornitore</v>
      </c>
      <c r="E180" s="125"/>
      <c r="F180" s="125"/>
      <c r="G180" s="162"/>
      <c r="H180" s="110"/>
      <c r="I180" s="109"/>
      <c r="J180" s="109"/>
      <c r="K180" s="109"/>
      <c r="L180" s="109"/>
      <c r="M180" s="109"/>
      <c r="N180" s="109"/>
      <c r="O180" s="109"/>
      <c r="P180" s="109" t="s">
        <v>779</v>
      </c>
    </row>
    <row r="181" spans="2:16" x14ac:dyDescent="0.25">
      <c r="B181" s="113" t="str">
        <f ca="1">Supporto!F79</f>
        <v>IfcCurtainWall</v>
      </c>
      <c r="C181" s="148" t="str">
        <f ca="1">Supporto!H79</f>
        <v>ElementoDatiAnagrafici</v>
      </c>
      <c r="D181" s="148" t="str">
        <f ca="1">Supporto!K79</f>
        <v>Installatore</v>
      </c>
      <c r="E181" s="125"/>
      <c r="F181" s="125"/>
      <c r="G181" s="162"/>
      <c r="H181" s="110"/>
      <c r="I181" s="109"/>
      <c r="J181" s="109"/>
      <c r="K181" s="109"/>
      <c r="L181" s="109"/>
      <c r="M181" s="109"/>
      <c r="N181" s="109"/>
      <c r="O181" s="109"/>
      <c r="P181" s="109" t="s">
        <v>779</v>
      </c>
    </row>
    <row r="182" spans="2:16" x14ac:dyDescent="0.25">
      <c r="B182" s="113" t="str">
        <f ca="1">Supporto!F80</f>
        <v>IfcCurtainWall</v>
      </c>
      <c r="C182" s="148" t="str">
        <f ca="1">Supporto!H80</f>
        <v>ElementoDatiAnagrafici</v>
      </c>
      <c r="D182" s="148" t="str">
        <f ca="1">Supporto!K80</f>
        <v>Descrizione</v>
      </c>
      <c r="E182" s="125"/>
      <c r="F182" s="125"/>
      <c r="G182" s="162"/>
      <c r="H182" s="110"/>
      <c r="I182" s="109"/>
      <c r="J182" s="109" t="s">
        <v>779</v>
      </c>
      <c r="K182" s="109"/>
      <c r="L182" s="109"/>
      <c r="M182" s="109"/>
      <c r="N182" s="109"/>
      <c r="O182" s="109"/>
      <c r="P182" s="109" t="s">
        <v>779</v>
      </c>
    </row>
    <row r="183" spans="2:16" x14ac:dyDescent="0.25">
      <c r="B183" s="113" t="str">
        <f ca="1">Supporto!F81</f>
        <v>IfcCurtainWall</v>
      </c>
      <c r="C183" s="148" t="str">
        <f ca="1">Supporto!H81</f>
        <v>ElementoDatiAnagrafici</v>
      </c>
      <c r="D183" s="148" t="str">
        <f ca="1">Supporto!K81</f>
        <v>Modello</v>
      </c>
      <c r="E183" s="125"/>
      <c r="F183" s="125"/>
      <c r="G183" s="162"/>
      <c r="H183" s="110"/>
      <c r="I183" s="109"/>
      <c r="J183" s="109"/>
      <c r="K183" s="109"/>
      <c r="L183" s="109"/>
      <c r="M183" s="109"/>
      <c r="N183" s="109"/>
      <c r="O183" s="109"/>
      <c r="P183" s="109" t="s">
        <v>779</v>
      </c>
    </row>
    <row r="184" spans="2:16" x14ac:dyDescent="0.25">
      <c r="B184" s="113" t="str">
        <f ca="1">Supporto!F82</f>
        <v>IfcCurtainWall</v>
      </c>
      <c r="C184" s="148" t="str">
        <f ca="1">Supporto!H82</f>
        <v>ElementoDatiAnagrafici</v>
      </c>
      <c r="D184" s="148" t="str">
        <f ca="1">Supporto!K82</f>
        <v>Produttore</v>
      </c>
      <c r="E184" s="125"/>
      <c r="F184" s="125"/>
      <c r="G184" s="162"/>
      <c r="H184" s="110"/>
      <c r="I184" s="109"/>
      <c r="J184" s="109"/>
      <c r="K184" s="109"/>
      <c r="L184" s="109"/>
      <c r="M184" s="109"/>
      <c r="N184" s="109"/>
      <c r="O184" s="109"/>
      <c r="P184" s="109" t="s">
        <v>779</v>
      </c>
    </row>
    <row r="185" spans="2:16" x14ac:dyDescent="0.25">
      <c r="B185" s="113" t="str">
        <f ca="1">Supporto!F83</f>
        <v>IfcCurtainWall</v>
      </c>
      <c r="C185" s="148" t="str">
        <f ca="1">Supporto!H83</f>
        <v>ElementoDatiQualitativi</v>
      </c>
      <c r="D185" s="148" t="str">
        <f ca="1">Supporto!K83</f>
        <v>IndicePrestazioneAcustica</v>
      </c>
      <c r="E185" s="125"/>
      <c r="F185" s="125"/>
      <c r="G185" s="162"/>
      <c r="H185" s="110"/>
      <c r="I185" s="109"/>
      <c r="J185" s="109"/>
      <c r="K185" s="109" t="s">
        <v>779</v>
      </c>
      <c r="L185" s="109"/>
      <c r="M185" s="109"/>
      <c r="N185" s="109"/>
      <c r="O185" s="109"/>
      <c r="P185" s="109" t="s">
        <v>779</v>
      </c>
    </row>
    <row r="186" spans="2:16" x14ac:dyDescent="0.25">
      <c r="B186" s="113" t="str">
        <f ca="1">Supporto!F84</f>
        <v>IfcCurtainWall</v>
      </c>
      <c r="C186" s="148" t="str">
        <f ca="1">Supporto!H84</f>
        <v>ElementoDatiQualitativi</v>
      </c>
      <c r="D186" s="148" t="str">
        <f ca="1">Supporto!K84</f>
        <v>Esterno</v>
      </c>
      <c r="E186" s="125"/>
      <c r="F186" s="125"/>
      <c r="G186" s="162"/>
      <c r="H186" s="110"/>
      <c r="I186" s="109"/>
      <c r="J186" s="109" t="s">
        <v>779</v>
      </c>
      <c r="K186" s="109"/>
      <c r="L186" s="109"/>
      <c r="M186" s="109"/>
      <c r="N186" s="109"/>
      <c r="O186" s="109"/>
      <c r="P186" s="109" t="s">
        <v>779</v>
      </c>
    </row>
    <row r="187" spans="2:16" x14ac:dyDescent="0.25">
      <c r="B187" s="113" t="str">
        <f ca="1">Supporto!F85</f>
        <v>IfcCurtainWall</v>
      </c>
      <c r="C187" s="148" t="str">
        <f ca="1">Supporto!H85</f>
        <v>ElementoDatiQualitativi</v>
      </c>
      <c r="D187" s="148" t="str">
        <f ca="1">Supporto!K85</f>
        <v>Tipologia costruttiva</v>
      </c>
      <c r="E187" s="125"/>
      <c r="F187" s="125"/>
      <c r="G187" s="162"/>
      <c r="H187" s="110"/>
      <c r="I187" s="109" t="s">
        <v>779</v>
      </c>
      <c r="J187" s="109"/>
      <c r="K187" s="109"/>
      <c r="L187" s="109"/>
      <c r="M187" s="109"/>
      <c r="N187" s="109"/>
      <c r="O187" s="109"/>
      <c r="P187" s="109" t="s">
        <v>779</v>
      </c>
    </row>
    <row r="188" spans="2:16" x14ac:dyDescent="0.25">
      <c r="B188" s="113" t="str">
        <f ca="1">Supporto!F86</f>
        <v>IfcCurtainWall</v>
      </c>
      <c r="C188" s="148" t="str">
        <f ca="1">Supporto!H86</f>
        <v>ElementoDatiQualitativi</v>
      </c>
      <c r="D188" s="148" t="str">
        <f ca="1">Supporto!K86</f>
        <v>Criticità Riscontrata</v>
      </c>
      <c r="E188" s="125"/>
      <c r="F188" s="125"/>
      <c r="G188" s="162"/>
      <c r="H188" s="110"/>
      <c r="I188" s="109"/>
      <c r="J188" s="109"/>
      <c r="K188" s="109" t="s">
        <v>779</v>
      </c>
      <c r="L188" s="109"/>
      <c r="M188" s="109"/>
      <c r="N188" s="109"/>
      <c r="O188" s="109"/>
      <c r="P188" s="109" t="s">
        <v>779</v>
      </c>
    </row>
    <row r="189" spans="2:16" x14ac:dyDescent="0.25">
      <c r="B189" s="113" t="str">
        <f ca="1">Supporto!F87</f>
        <v>IfcCurtainWall</v>
      </c>
      <c r="C189" s="148" t="str">
        <f ca="1">Supporto!H87</f>
        <v>ElementoDatiAntincendio</v>
      </c>
      <c r="D189" s="148" t="str">
        <f ca="1">Supporto!K87</f>
        <v>Combustibile</v>
      </c>
      <c r="E189" s="125"/>
      <c r="F189" s="125"/>
      <c r="G189" s="162"/>
      <c r="H189" s="110"/>
      <c r="I189" s="109"/>
      <c r="J189" s="109"/>
      <c r="K189" s="109" t="s">
        <v>779</v>
      </c>
      <c r="L189" s="109"/>
      <c r="M189" s="109"/>
      <c r="N189" s="109"/>
      <c r="O189" s="109"/>
      <c r="P189" s="109" t="s">
        <v>779</v>
      </c>
    </row>
    <row r="190" spans="2:16" x14ac:dyDescent="0.25">
      <c r="B190" s="113" t="str">
        <f ca="1">Supporto!F88</f>
        <v>IfcCurtainWall</v>
      </c>
      <c r="C190" s="148" t="str">
        <f ca="1">Supporto!H88</f>
        <v>ElementoDatiAntincendio</v>
      </c>
      <c r="D190" s="148" t="str">
        <f ca="1">Supporto!K88</f>
        <v>ClassePropagazioneFiamma</v>
      </c>
      <c r="E190" s="125"/>
      <c r="F190" s="125"/>
      <c r="G190" s="162"/>
      <c r="H190" s="110"/>
      <c r="I190" s="109"/>
      <c r="J190" s="109"/>
      <c r="K190" s="109" t="s">
        <v>779</v>
      </c>
      <c r="L190" s="109"/>
      <c r="M190" s="109"/>
      <c r="N190" s="109"/>
      <c r="O190" s="109"/>
      <c r="P190" s="109" t="s">
        <v>779</v>
      </c>
    </row>
    <row r="191" spans="2:16" x14ac:dyDescent="0.25">
      <c r="B191" s="113" t="str">
        <f ca="1">Supporto!F89</f>
        <v>IfcCurtainWall</v>
      </c>
      <c r="C191" s="148" t="str">
        <f ca="1">Supporto!H89</f>
        <v>ElementoDatiAntincendio</v>
      </c>
      <c r="D191" s="148" t="str">
        <f ca="1">Supporto!K89</f>
        <v>REI</v>
      </c>
      <c r="E191" s="125"/>
      <c r="F191" s="125"/>
      <c r="G191" s="162"/>
      <c r="H191" s="110"/>
      <c r="I191" s="109"/>
      <c r="J191" s="109"/>
      <c r="K191" s="109" t="s">
        <v>779</v>
      </c>
      <c r="L191" s="109"/>
      <c r="M191" s="109"/>
      <c r="N191" s="109"/>
      <c r="O191" s="109"/>
      <c r="P191" s="109" t="s">
        <v>779</v>
      </c>
    </row>
    <row r="192" spans="2:16" x14ac:dyDescent="0.25">
      <c r="B192" s="113" t="str">
        <f ca="1">Supporto!F90</f>
        <v>IfcCurtainWall</v>
      </c>
      <c r="C192" s="148" t="str">
        <f ca="1">Supporto!H90</f>
        <v>ElementoDatiEnergetici</v>
      </c>
      <c r="D192" s="148" t="str">
        <f ca="1">Supporto!K90</f>
        <v>TrasmittanzaTermica</v>
      </c>
      <c r="E192" s="125"/>
      <c r="F192" s="125"/>
      <c r="G192" s="162"/>
      <c r="H192" s="110"/>
      <c r="I192" s="109"/>
      <c r="J192" s="109"/>
      <c r="K192" s="109" t="s">
        <v>779</v>
      </c>
      <c r="L192" s="109"/>
      <c r="M192" s="109"/>
      <c r="N192" s="109"/>
      <c r="O192" s="109"/>
      <c r="P192" s="109" t="s">
        <v>779</v>
      </c>
    </row>
    <row r="193" spans="2:16" x14ac:dyDescent="0.25">
      <c r="B193" s="113" t="str">
        <f ca="1">Supporto!F91</f>
        <v>IfcCurtainWall</v>
      </c>
      <c r="C193" s="148" t="str">
        <f ca="1">Supporto!H91</f>
        <v>ElementoDatiEnergetici</v>
      </c>
      <c r="D193" s="148" t="str">
        <f ca="1">Supporto!K91</f>
        <v>ResistenzaTermica</v>
      </c>
      <c r="E193" s="125"/>
      <c r="F193" s="125"/>
      <c r="G193" s="162"/>
      <c r="H193" s="110"/>
      <c r="I193" s="109"/>
      <c r="J193" s="109"/>
      <c r="K193" s="109" t="s">
        <v>779</v>
      </c>
      <c r="L193" s="109"/>
      <c r="M193" s="109"/>
      <c r="N193" s="109"/>
      <c r="O193" s="109"/>
      <c r="P193" s="109" t="s">
        <v>779</v>
      </c>
    </row>
    <row r="194" spans="2:16" x14ac:dyDescent="0.25">
      <c r="B194" s="113" t="str">
        <f ca="1">Supporto!F92</f>
        <v>IfcCurtainWall</v>
      </c>
      <c r="C194" s="148" t="str">
        <f ca="1">Supporto!H92</f>
        <v>ElementoCodifica</v>
      </c>
      <c r="D194" s="148" t="str">
        <f ca="1">Supporto!K92</f>
        <v>ClasseElementoTecnico</v>
      </c>
      <c r="E194" s="125"/>
      <c r="F194" s="125"/>
      <c r="G194" s="162"/>
      <c r="H194" s="110"/>
      <c r="I194" s="109"/>
      <c r="J194" s="109" t="s">
        <v>779</v>
      </c>
      <c r="K194" s="109"/>
      <c r="L194" s="109"/>
      <c r="M194" s="109"/>
      <c r="N194" s="109"/>
      <c r="O194" s="109"/>
      <c r="P194" s="109" t="s">
        <v>779</v>
      </c>
    </row>
    <row r="195" spans="2:16" x14ac:dyDescent="0.25">
      <c r="B195" s="113" t="str">
        <f ca="1">Supporto!F93</f>
        <v>IfcCurtainWall</v>
      </c>
      <c r="C195" s="148" t="str">
        <f ca="1">Supporto!H93</f>
        <v>ElementoFase</v>
      </c>
      <c r="D195" s="148" t="str">
        <f ca="1">Supporto!K93</f>
        <v>Stato</v>
      </c>
      <c r="E195" s="125"/>
      <c r="F195" s="125"/>
      <c r="G195" s="162"/>
      <c r="H195" s="110"/>
      <c r="I195" s="109"/>
      <c r="J195" s="109" t="s">
        <v>779</v>
      </c>
      <c r="K195" s="109"/>
      <c r="L195" s="109"/>
      <c r="M195" s="109"/>
      <c r="N195" s="109"/>
      <c r="O195" s="109"/>
      <c r="P195" s="109" t="s">
        <v>779</v>
      </c>
    </row>
    <row r="196" spans="2:16" x14ac:dyDescent="0.25">
      <c r="B196" s="113" t="str">
        <f ca="1">Supporto!F94</f>
        <v>IfcCurtainWall</v>
      </c>
      <c r="C196" s="148" t="str">
        <f ca="1">Supporto!H94</f>
        <v>ElementoDocumenti</v>
      </c>
      <c r="D196" s="148" t="str">
        <f ca="1">Supporto!K94</f>
        <v>SchedaTecnica</v>
      </c>
      <c r="E196" s="125"/>
      <c r="F196" s="125"/>
      <c r="G196" s="162"/>
      <c r="H196" s="110"/>
      <c r="I196" s="109"/>
      <c r="J196" s="109"/>
      <c r="K196" s="109"/>
      <c r="L196" s="109"/>
      <c r="M196" s="109"/>
      <c r="N196" s="109"/>
      <c r="O196" s="109"/>
      <c r="P196" s="109" t="s">
        <v>779</v>
      </c>
    </row>
    <row r="197" spans="2:16" x14ac:dyDescent="0.25">
      <c r="B197" s="113" t="str">
        <f ca="1">Supporto!F95</f>
        <v>IfcCurtainWall</v>
      </c>
      <c r="C197" s="148" t="str">
        <f ca="1">Supporto!H95</f>
        <v>ElementoDocumenti</v>
      </c>
      <c r="D197" s="148" t="str">
        <f ca="1">Supporto!K95</f>
        <v>Website</v>
      </c>
      <c r="E197" s="125"/>
      <c r="F197" s="125"/>
      <c r="G197" s="162"/>
      <c r="H197" s="110"/>
      <c r="I197" s="109"/>
      <c r="J197" s="109"/>
      <c r="K197" s="109"/>
      <c r="L197" s="109"/>
      <c r="M197" s="109"/>
      <c r="N197" s="109"/>
      <c r="O197" s="109"/>
      <c r="P197" s="109" t="s">
        <v>779</v>
      </c>
    </row>
    <row r="198" spans="2:16" x14ac:dyDescent="0.25">
      <c r="B198" s="113" t="str">
        <f ca="1">Supporto!F96</f>
        <v>IfcCurtainWall</v>
      </c>
      <c r="C198" s="148" t="str">
        <f ca="1">Supporto!H96</f>
        <v>ElementoDocumenti</v>
      </c>
      <c r="D198" s="148" t="str">
        <f ca="1">Supporto!K96</f>
        <v>CertProd</v>
      </c>
      <c r="E198" s="125"/>
      <c r="F198" s="125"/>
      <c r="G198" s="162"/>
      <c r="H198" s="110"/>
      <c r="I198" s="109"/>
      <c r="J198" s="109"/>
      <c r="K198" s="109"/>
      <c r="L198" s="109"/>
      <c r="M198" s="109"/>
      <c r="N198" s="109"/>
      <c r="O198" s="109"/>
      <c r="P198" s="109" t="s">
        <v>779</v>
      </c>
    </row>
    <row r="199" spans="2:16" x14ac:dyDescent="0.25">
      <c r="B199" s="113" t="str">
        <f ca="1">Supporto!F97</f>
        <v>IfcCurtainWall</v>
      </c>
      <c r="C199" s="148" t="str">
        <f ca="1">Supporto!H97</f>
        <v>ElementoDocumenti</v>
      </c>
      <c r="D199" s="148" t="str">
        <f ca="1">Supporto!K97</f>
        <v>SertSupl</v>
      </c>
      <c r="E199" s="125"/>
      <c r="F199" s="125"/>
      <c r="G199" s="162"/>
      <c r="H199" s="110"/>
      <c r="I199" s="109"/>
      <c r="J199" s="109"/>
      <c r="K199" s="109"/>
      <c r="L199" s="109"/>
      <c r="M199" s="109"/>
      <c r="N199" s="109"/>
      <c r="O199" s="109"/>
      <c r="P199" s="109" t="s">
        <v>779</v>
      </c>
    </row>
    <row r="200" spans="2:16" x14ac:dyDescent="0.25">
      <c r="B200" s="113" t="str">
        <f ca="1">Supporto!F98</f>
        <v>IfcCurtainWall</v>
      </c>
      <c r="C200" s="148" t="str">
        <f ca="1">Supporto!H98</f>
        <v>ElementoDocumenti</v>
      </c>
      <c r="D200" s="148" t="str">
        <f ca="1">Supporto!K98</f>
        <v>CertOmo</v>
      </c>
      <c r="E200" s="125"/>
      <c r="F200" s="125"/>
      <c r="G200" s="162"/>
      <c r="H200" s="110"/>
      <c r="I200" s="109"/>
      <c r="J200" s="109"/>
      <c r="K200" s="109"/>
      <c r="L200" s="109"/>
      <c r="M200" s="109"/>
      <c r="N200" s="109"/>
      <c r="O200" s="109"/>
      <c r="P200" s="109" t="s">
        <v>779</v>
      </c>
    </row>
    <row r="201" spans="2:16" x14ac:dyDescent="0.25">
      <c r="B201" s="113" t="str">
        <f ca="1">Supporto!F99</f>
        <v>IfcCurtainWall</v>
      </c>
      <c r="C201" s="148" t="str">
        <f ca="1">Supporto!H99</f>
        <v>ElementoDocumenti</v>
      </c>
      <c r="D201" s="148" t="str">
        <f ca="1">Supporto!K99</f>
        <v>SchedaMontaggio</v>
      </c>
      <c r="E201" s="125"/>
      <c r="F201" s="125"/>
      <c r="G201" s="162"/>
      <c r="H201" s="110"/>
      <c r="I201" s="109"/>
      <c r="J201" s="109"/>
      <c r="K201" s="109"/>
      <c r="L201" s="109"/>
      <c r="M201" s="109"/>
      <c r="N201" s="109"/>
      <c r="O201" s="109"/>
      <c r="P201" s="109" t="s">
        <v>779</v>
      </c>
    </row>
    <row r="202" spans="2:16" x14ac:dyDescent="0.25">
      <c r="B202" s="113" t="str">
        <f ca="1">Supporto!F100</f>
        <v>IfcCurtainWall</v>
      </c>
      <c r="C202" s="148" t="str">
        <f ca="1">Supporto!H100</f>
        <v>ElementoDocumenti</v>
      </c>
      <c r="D202" s="148" t="str">
        <f ca="1">Supporto!K100</f>
        <v>Installazione</v>
      </c>
      <c r="E202" s="125"/>
      <c r="F202" s="125"/>
      <c r="G202" s="162"/>
      <c r="H202" s="110"/>
      <c r="I202" s="109"/>
      <c r="J202" s="109"/>
      <c r="K202" s="109"/>
      <c r="L202" s="109"/>
      <c r="M202" s="109"/>
      <c r="N202" s="109"/>
      <c r="O202" s="109"/>
      <c r="P202" s="109" t="s">
        <v>779</v>
      </c>
    </row>
    <row r="203" spans="2:16" x14ac:dyDescent="0.25">
      <c r="B203" s="113" t="str">
        <f ca="1">Supporto!F101</f>
        <v>IfcCurtainWall</v>
      </c>
      <c r="C203" s="148" t="str">
        <f ca="1">Supporto!H101</f>
        <v>ElementoDocumenti</v>
      </c>
      <c r="D203" s="148" t="str">
        <f ca="1">Supporto!K101</f>
        <v>MatSupp</v>
      </c>
      <c r="E203" s="125"/>
      <c r="F203" s="125"/>
      <c r="G203" s="162"/>
      <c r="H203" s="110"/>
      <c r="I203" s="109"/>
      <c r="J203" s="109"/>
      <c r="K203" s="109"/>
      <c r="L203" s="109"/>
      <c r="M203" s="109"/>
      <c r="N203" s="109"/>
      <c r="O203" s="109"/>
      <c r="P203" s="109" t="s">
        <v>779</v>
      </c>
    </row>
    <row r="204" spans="2:16" x14ac:dyDescent="0.25">
      <c r="B204" s="113" t="str">
        <f ca="1">Supporto!F102</f>
        <v>IfcCurtainWall</v>
      </c>
      <c r="C204" s="148" t="str">
        <f ca="1">Supporto!H102</f>
        <v>ElementoDocumenti</v>
      </c>
      <c r="D204" s="148" t="str">
        <f ca="1">Supporto!K102</f>
        <v>Collaudo</v>
      </c>
      <c r="E204" s="125"/>
      <c r="F204" s="125"/>
      <c r="G204" s="162"/>
      <c r="H204" s="110"/>
      <c r="I204" s="109"/>
      <c r="J204" s="109"/>
      <c r="K204" s="109"/>
      <c r="L204" s="109"/>
      <c r="M204" s="109"/>
      <c r="N204" s="109"/>
      <c r="O204" s="109"/>
      <c r="P204" s="109" t="s">
        <v>779</v>
      </c>
    </row>
    <row r="205" spans="2:16" x14ac:dyDescent="0.25">
      <c r="B205" s="115" t="str">
        <f ca="1">Supporto!F103</f>
        <v>IfcCurtainWall</v>
      </c>
      <c r="C205" s="149" t="str">
        <f ca="1">Supporto!H103</f>
        <v>ElementoDocumenti</v>
      </c>
      <c r="D205" s="149" t="str">
        <f ca="1">Supporto!K103</f>
        <v>Conformità</v>
      </c>
      <c r="E205" s="124"/>
      <c r="F205" s="124"/>
      <c r="G205" s="163"/>
      <c r="H205" s="117"/>
      <c r="I205" s="116"/>
      <c r="J205" s="116"/>
      <c r="K205" s="116"/>
      <c r="L205" s="116"/>
      <c r="M205" s="116"/>
      <c r="N205" s="116"/>
      <c r="O205" s="116"/>
      <c r="P205" s="116" t="s">
        <v>779</v>
      </c>
    </row>
    <row r="206" spans="2:16" x14ac:dyDescent="0.25">
      <c r="B206" s="113" t="str">
        <f ca="1">Supporto!F104</f>
        <v>IfcDoor</v>
      </c>
      <c r="C206" s="148" t="str">
        <f ca="1">Supporto!H104</f>
        <v>ElementoDatiAnagrafici</v>
      </c>
      <c r="D206" s="148" t="str">
        <f ca="1">Supporto!K104</f>
        <v>Numero_di_serie</v>
      </c>
      <c r="E206" s="125"/>
      <c r="F206" s="125"/>
      <c r="G206" s="162"/>
      <c r="H206" s="110"/>
      <c r="I206" s="109"/>
      <c r="J206" s="109"/>
      <c r="K206" s="109"/>
      <c r="L206" s="109"/>
      <c r="M206" s="109"/>
      <c r="N206" s="109"/>
      <c r="O206" s="109"/>
      <c r="P206" s="109" t="s">
        <v>779</v>
      </c>
    </row>
    <row r="207" spans="2:16" x14ac:dyDescent="0.25">
      <c r="B207" s="113" t="str">
        <f ca="1">Supporto!F105</f>
        <v>IfcDoor</v>
      </c>
      <c r="C207" s="148" t="str">
        <f ca="1">Supporto!H105</f>
        <v>ElementoDatiAnagrafici</v>
      </c>
      <c r="D207" s="148" t="str">
        <f ca="1">Supporto!K105</f>
        <v>Fornitore</v>
      </c>
      <c r="E207" s="125"/>
      <c r="F207" s="125"/>
      <c r="G207" s="162"/>
      <c r="H207" s="110"/>
      <c r="I207" s="109"/>
      <c r="J207" s="109"/>
      <c r="K207" s="109"/>
      <c r="L207" s="109"/>
      <c r="M207" s="109"/>
      <c r="N207" s="109"/>
      <c r="O207" s="109"/>
      <c r="P207" s="109" t="s">
        <v>779</v>
      </c>
    </row>
    <row r="208" spans="2:16" x14ac:dyDescent="0.25">
      <c r="B208" s="113" t="str">
        <f ca="1">Supporto!F106</f>
        <v>IfcDoor</v>
      </c>
      <c r="C208" s="148" t="str">
        <f ca="1">Supporto!H106</f>
        <v>ElementoDatiAnagrafici</v>
      </c>
      <c r="D208" s="148" t="str">
        <f ca="1">Supporto!K106</f>
        <v>Installatore</v>
      </c>
      <c r="E208" s="125"/>
      <c r="F208" s="125"/>
      <c r="G208" s="162"/>
      <c r="H208" s="110"/>
      <c r="I208" s="109"/>
      <c r="J208" s="109"/>
      <c r="K208" s="109"/>
      <c r="L208" s="109"/>
      <c r="M208" s="109"/>
      <c r="N208" s="109"/>
      <c r="O208" s="109"/>
      <c r="P208" s="109" t="s">
        <v>779</v>
      </c>
    </row>
    <row r="209" spans="2:16" x14ac:dyDescent="0.25">
      <c r="B209" s="113" t="str">
        <f ca="1">Supporto!F107</f>
        <v>IfcDoor</v>
      </c>
      <c r="C209" s="148" t="str">
        <f ca="1">Supporto!H107</f>
        <v>ElementoDatiAnagrafici</v>
      </c>
      <c r="D209" s="148" t="str">
        <f ca="1">Supporto!K107</f>
        <v>Descrizione</v>
      </c>
      <c r="E209" s="125"/>
      <c r="F209" s="125"/>
      <c r="G209" s="162"/>
      <c r="H209" s="110"/>
      <c r="I209" s="109"/>
      <c r="J209" s="109" t="s">
        <v>779</v>
      </c>
      <c r="K209" s="109"/>
      <c r="L209" s="109"/>
      <c r="M209" s="109"/>
      <c r="N209" s="109"/>
      <c r="O209" s="109"/>
      <c r="P209" s="109" t="s">
        <v>779</v>
      </c>
    </row>
    <row r="210" spans="2:16" x14ac:dyDescent="0.25">
      <c r="B210" s="113" t="str">
        <f ca="1">Supporto!F108</f>
        <v>IfcDoor</v>
      </c>
      <c r="C210" s="148" t="str">
        <f ca="1">Supporto!H108</f>
        <v>ElementoDatiAnagrafici</v>
      </c>
      <c r="D210" s="148" t="str">
        <f ca="1">Supporto!K108</f>
        <v>Modello</v>
      </c>
      <c r="E210" s="125"/>
      <c r="F210" s="125"/>
      <c r="G210" s="162"/>
      <c r="H210" s="110"/>
      <c r="I210" s="109"/>
      <c r="J210" s="109"/>
      <c r="K210" s="109"/>
      <c r="L210" s="109"/>
      <c r="M210" s="109"/>
      <c r="N210" s="109"/>
      <c r="O210" s="109"/>
      <c r="P210" s="109" t="s">
        <v>779</v>
      </c>
    </row>
    <row r="211" spans="2:16" x14ac:dyDescent="0.25">
      <c r="B211" s="113" t="str">
        <f ca="1">Supporto!F109</f>
        <v>IfcDoor</v>
      </c>
      <c r="C211" s="148" t="str">
        <f ca="1">Supporto!H109</f>
        <v>ElementoDatiAnagrafici</v>
      </c>
      <c r="D211" s="148" t="str">
        <f ca="1">Supporto!K109</f>
        <v>Produttore</v>
      </c>
      <c r="E211" s="125"/>
      <c r="F211" s="125"/>
      <c r="G211" s="162"/>
      <c r="H211" s="110"/>
      <c r="I211" s="109"/>
      <c r="J211" s="109"/>
      <c r="K211" s="109"/>
      <c r="L211" s="109"/>
      <c r="M211" s="109"/>
      <c r="N211" s="109"/>
      <c r="O211" s="109"/>
      <c r="P211" s="109" t="s">
        <v>779</v>
      </c>
    </row>
    <row r="212" spans="2:16" x14ac:dyDescent="0.25">
      <c r="B212" s="113" t="str">
        <f ca="1">Supporto!F110</f>
        <v>IfcDoor</v>
      </c>
      <c r="C212" s="148" t="str">
        <f ca="1">Supporto!H110</f>
        <v>ElementoDatiQualitativi</v>
      </c>
      <c r="D212" s="148" t="str">
        <f ca="1">Supporto!K110</f>
        <v>IndicePrestazioneAcustica</v>
      </c>
      <c r="E212" s="125"/>
      <c r="F212" s="125"/>
      <c r="G212" s="162"/>
      <c r="H212" s="110"/>
      <c r="I212" s="109"/>
      <c r="J212" s="109"/>
      <c r="K212" s="109" t="s">
        <v>779</v>
      </c>
      <c r="L212" s="109"/>
      <c r="M212" s="109"/>
      <c r="N212" s="109"/>
      <c r="O212" s="109"/>
      <c r="P212" s="109" t="s">
        <v>779</v>
      </c>
    </row>
    <row r="213" spans="2:16" x14ac:dyDescent="0.25">
      <c r="B213" s="113" t="str">
        <f ca="1">Supporto!F111</f>
        <v>IfcDoor</v>
      </c>
      <c r="C213" s="148" t="str">
        <f ca="1">Supporto!H111</f>
        <v>ElementoDatiQualitativi</v>
      </c>
      <c r="D213" s="148" t="str">
        <f ca="1">Supporto!K111</f>
        <v>AccessibilitaDisabili</v>
      </c>
      <c r="E213" s="125"/>
      <c r="F213" s="125"/>
      <c r="G213" s="162"/>
      <c r="H213" s="110"/>
      <c r="I213" s="109"/>
      <c r="J213" s="109"/>
      <c r="K213" s="109" t="s">
        <v>779</v>
      </c>
      <c r="L213" s="109"/>
      <c r="M213" s="109"/>
      <c r="N213" s="109"/>
      <c r="O213" s="109"/>
      <c r="P213" s="109" t="s">
        <v>779</v>
      </c>
    </row>
    <row r="214" spans="2:16" x14ac:dyDescent="0.25">
      <c r="B214" s="113" t="str">
        <f ca="1">Supporto!F112</f>
        <v>IfcDoor</v>
      </c>
      <c r="C214" s="148" t="str">
        <f ca="1">Supporto!H112</f>
        <v>ElementoDatiQualitativi</v>
      </c>
      <c r="D214" s="148" t="str">
        <f ca="1">Supporto!K112</f>
        <v>Esterno</v>
      </c>
      <c r="E214" s="125"/>
      <c r="F214" s="125"/>
      <c r="G214" s="162"/>
      <c r="H214" s="110"/>
      <c r="I214" s="109"/>
      <c r="J214" s="109" t="s">
        <v>779</v>
      </c>
      <c r="K214" s="109"/>
      <c r="L214" s="109"/>
      <c r="M214" s="109"/>
      <c r="N214" s="109"/>
      <c r="O214" s="109"/>
      <c r="P214" s="109" t="s">
        <v>779</v>
      </c>
    </row>
    <row r="215" spans="2:16" x14ac:dyDescent="0.25">
      <c r="B215" s="113" t="str">
        <f ca="1">Supporto!F113</f>
        <v>IfcDoor</v>
      </c>
      <c r="C215" s="148" t="str">
        <f ca="1">Supporto!H113</f>
        <v>ElementoDatiQualitativi</v>
      </c>
      <c r="D215" s="148" t="str">
        <f ca="1">Supporto!K113</f>
        <v>Tipologia costruttiva</v>
      </c>
      <c r="E215" s="125"/>
      <c r="F215" s="125"/>
      <c r="G215" s="162"/>
      <c r="H215" s="110"/>
      <c r="I215" s="109" t="s">
        <v>779</v>
      </c>
      <c r="J215" s="109"/>
      <c r="K215" s="109"/>
      <c r="L215" s="109"/>
      <c r="M215" s="109"/>
      <c r="N215" s="109"/>
      <c r="O215" s="109"/>
      <c r="P215" s="109" t="s">
        <v>779</v>
      </c>
    </row>
    <row r="216" spans="2:16" x14ac:dyDescent="0.25">
      <c r="B216" s="113" t="str">
        <f ca="1">Supporto!F114</f>
        <v>IfcDoor</v>
      </c>
      <c r="C216" s="148" t="str">
        <f ca="1">Supporto!H114</f>
        <v>ElementoDatiAntincendio</v>
      </c>
      <c r="D216" s="148" t="str">
        <f ca="1">Supporto!K114</f>
        <v>Combustibile</v>
      </c>
      <c r="E216" s="125"/>
      <c r="F216" s="125"/>
      <c r="G216" s="162"/>
      <c r="H216" s="110"/>
      <c r="I216" s="109"/>
      <c r="J216" s="109"/>
      <c r="K216" s="109" t="s">
        <v>779</v>
      </c>
      <c r="L216" s="109"/>
      <c r="M216" s="109"/>
      <c r="N216" s="109"/>
      <c r="O216" s="109"/>
      <c r="P216" s="109" t="s">
        <v>779</v>
      </c>
    </row>
    <row r="217" spans="2:16" x14ac:dyDescent="0.25">
      <c r="B217" s="113" t="str">
        <f ca="1">Supporto!F115</f>
        <v>IfcDoor</v>
      </c>
      <c r="C217" s="148" t="str">
        <f ca="1">Supporto!H115</f>
        <v>ElementoDatiAntincendio</v>
      </c>
      <c r="D217" s="148" t="str">
        <f ca="1">Supporto!K115</f>
        <v>UscitaEmergenza</v>
      </c>
      <c r="E217" s="125"/>
      <c r="F217" s="125"/>
      <c r="G217" s="162"/>
      <c r="H217" s="110"/>
      <c r="I217" s="109"/>
      <c r="J217" s="109"/>
      <c r="K217" s="109" t="s">
        <v>779</v>
      </c>
      <c r="L217" s="109"/>
      <c r="M217" s="109"/>
      <c r="N217" s="109"/>
      <c r="O217" s="109"/>
      <c r="P217" s="109" t="s">
        <v>779</v>
      </c>
    </row>
    <row r="218" spans="2:16" x14ac:dyDescent="0.25">
      <c r="B218" s="113" t="str">
        <f ca="1">Supporto!F116</f>
        <v>IfcDoor</v>
      </c>
      <c r="C218" s="148" t="str">
        <f ca="1">Supporto!H116</f>
        <v>ElementoDatiAntincendio</v>
      </c>
      <c r="D218" s="148" t="str">
        <f ca="1">Supporto!K116</f>
        <v>ClassePropagazioneFiamma</v>
      </c>
      <c r="E218" s="125"/>
      <c r="F218" s="125"/>
      <c r="G218" s="162"/>
      <c r="H218" s="110"/>
      <c r="I218" s="109"/>
      <c r="J218" s="109"/>
      <c r="K218" s="109" t="s">
        <v>779</v>
      </c>
      <c r="L218" s="109"/>
      <c r="M218" s="109"/>
      <c r="N218" s="109"/>
      <c r="O218" s="109"/>
      <c r="P218" s="109" t="s">
        <v>779</v>
      </c>
    </row>
    <row r="219" spans="2:16" x14ac:dyDescent="0.25">
      <c r="B219" s="113" t="str">
        <f ca="1">Supporto!F117</f>
        <v>IfcDoor</v>
      </c>
      <c r="C219" s="148" t="str">
        <f ca="1">Supporto!H117</f>
        <v>ElementoDatiAntincendio</v>
      </c>
      <c r="D219" s="148" t="str">
        <f ca="1">Supporto!K117</f>
        <v>REI</v>
      </c>
      <c r="E219" s="125"/>
      <c r="F219" s="125"/>
      <c r="G219" s="162"/>
      <c r="H219" s="110"/>
      <c r="I219" s="109"/>
      <c r="J219" s="109"/>
      <c r="K219" s="109" t="s">
        <v>779</v>
      </c>
      <c r="L219" s="109"/>
      <c r="M219" s="109"/>
      <c r="N219" s="109"/>
      <c r="O219" s="109"/>
      <c r="P219" s="109" t="s">
        <v>779</v>
      </c>
    </row>
    <row r="220" spans="2:16" x14ac:dyDescent="0.25">
      <c r="B220" s="113" t="str">
        <f ca="1">Supporto!F118</f>
        <v>IfcDoor</v>
      </c>
      <c r="C220" s="148" t="str">
        <f ca="1">Supporto!H118</f>
        <v>ElementoDatiEnergetici</v>
      </c>
      <c r="D220" s="148" t="str">
        <f ca="1">Supporto!K118</f>
        <v>TrasmittanzaTermica</v>
      </c>
      <c r="E220" s="125"/>
      <c r="F220" s="125"/>
      <c r="G220" s="162"/>
      <c r="H220" s="110"/>
      <c r="I220" s="109"/>
      <c r="J220" s="109"/>
      <c r="K220" s="109" t="s">
        <v>779</v>
      </c>
      <c r="L220" s="109"/>
      <c r="M220" s="109"/>
      <c r="N220" s="109"/>
      <c r="O220" s="109"/>
      <c r="P220" s="109" t="s">
        <v>779</v>
      </c>
    </row>
    <row r="221" spans="2:16" x14ac:dyDescent="0.25">
      <c r="B221" s="113" t="str">
        <f ca="1">Supporto!F119</f>
        <v>IfcDoor</v>
      </c>
      <c r="C221" s="148" t="str">
        <f ca="1">Supporto!H119</f>
        <v>ElementoDatiEnergetici</v>
      </c>
      <c r="D221" s="148" t="str">
        <f ca="1">Supporto!K119</f>
        <v>ResistenzaTermica</v>
      </c>
      <c r="E221" s="125"/>
      <c r="F221" s="125"/>
      <c r="G221" s="162"/>
      <c r="H221" s="110"/>
      <c r="I221" s="109"/>
      <c r="J221" s="109"/>
      <c r="K221" s="109" t="s">
        <v>779</v>
      </c>
      <c r="L221" s="109"/>
      <c r="M221" s="109"/>
      <c r="N221" s="109"/>
      <c r="O221" s="109"/>
      <c r="P221" s="109" t="s">
        <v>779</v>
      </c>
    </row>
    <row r="222" spans="2:16" x14ac:dyDescent="0.25">
      <c r="B222" s="113" t="str">
        <f ca="1">Supporto!F120</f>
        <v>IfcDoor</v>
      </c>
      <c r="C222" s="148" t="str">
        <f ca="1">Supporto!H120</f>
        <v>ElementoCodifica</v>
      </c>
      <c r="D222" s="148" t="str">
        <f ca="1">Supporto!K120</f>
        <v>ClasseElementoTecnico</v>
      </c>
      <c r="E222" s="125"/>
      <c r="F222" s="125"/>
      <c r="G222" s="162"/>
      <c r="H222" s="110"/>
      <c r="I222" s="109"/>
      <c r="J222" s="109" t="s">
        <v>779</v>
      </c>
      <c r="K222" s="109"/>
      <c r="L222" s="109"/>
      <c r="M222" s="109"/>
      <c r="N222" s="109"/>
      <c r="O222" s="109"/>
      <c r="P222" s="109" t="s">
        <v>779</v>
      </c>
    </row>
    <row r="223" spans="2:16" x14ac:dyDescent="0.25">
      <c r="B223" s="113" t="str">
        <f ca="1">Supporto!F121</f>
        <v>IfcDoor</v>
      </c>
      <c r="C223" s="148" t="str">
        <f ca="1">Supporto!H121</f>
        <v>ElementoFase</v>
      </c>
      <c r="D223" s="148" t="str">
        <f ca="1">Supporto!K121</f>
        <v>Stato</v>
      </c>
      <c r="E223" s="125"/>
      <c r="F223" s="125"/>
      <c r="G223" s="162"/>
      <c r="H223" s="110"/>
      <c r="I223" s="109"/>
      <c r="J223" s="109" t="s">
        <v>779</v>
      </c>
      <c r="K223" s="109"/>
      <c r="L223" s="109"/>
      <c r="M223" s="109"/>
      <c r="N223" s="109"/>
      <c r="O223" s="109"/>
      <c r="P223" s="109" t="s">
        <v>779</v>
      </c>
    </row>
    <row r="224" spans="2:16" x14ac:dyDescent="0.25">
      <c r="B224" s="113" t="str">
        <f ca="1">Supporto!F122</f>
        <v>IfcDoor</v>
      </c>
      <c r="C224" s="148" t="str">
        <f ca="1">Supporto!H122</f>
        <v>ElementoDocumenti</v>
      </c>
      <c r="D224" s="148" t="str">
        <f ca="1">Supporto!K122</f>
        <v>MUM</v>
      </c>
      <c r="E224" s="125"/>
      <c r="F224" s="125"/>
      <c r="G224" s="162"/>
      <c r="H224" s="110"/>
      <c r="I224" s="109"/>
      <c r="J224" s="109"/>
      <c r="K224" s="109"/>
      <c r="L224" s="109"/>
      <c r="M224" s="109"/>
      <c r="N224" s="109"/>
      <c r="O224" s="109"/>
      <c r="P224" s="109" t="s">
        <v>779</v>
      </c>
    </row>
    <row r="225" spans="2:16" x14ac:dyDescent="0.25">
      <c r="B225" s="113" t="str">
        <f ca="1">Supporto!F123</f>
        <v>IfcDoor</v>
      </c>
      <c r="C225" s="148" t="str">
        <f ca="1">Supporto!H123</f>
        <v>ElementoDocumenti</v>
      </c>
      <c r="D225" s="148" t="str">
        <f ca="1">Supporto!K123</f>
        <v>SchedaTecnica</v>
      </c>
      <c r="E225" s="125"/>
      <c r="F225" s="125"/>
      <c r="G225" s="162"/>
      <c r="H225" s="110"/>
      <c r="I225" s="109"/>
      <c r="J225" s="109"/>
      <c r="K225" s="109"/>
      <c r="L225" s="109"/>
      <c r="M225" s="109"/>
      <c r="N225" s="109"/>
      <c r="O225" s="109"/>
      <c r="P225" s="109" t="s">
        <v>779</v>
      </c>
    </row>
    <row r="226" spans="2:16" x14ac:dyDescent="0.25">
      <c r="B226" s="113" t="str">
        <f ca="1">Supporto!F124</f>
        <v>IfcDoor</v>
      </c>
      <c r="C226" s="148" t="str">
        <f ca="1">Supporto!H124</f>
        <v>ElementoDocumenti</v>
      </c>
      <c r="D226" s="148" t="str">
        <f ca="1">Supporto!K124</f>
        <v>Website</v>
      </c>
      <c r="E226" s="125"/>
      <c r="F226" s="125"/>
      <c r="G226" s="162"/>
      <c r="H226" s="110"/>
      <c r="I226" s="109"/>
      <c r="J226" s="109"/>
      <c r="K226" s="109"/>
      <c r="L226" s="109"/>
      <c r="M226" s="109"/>
      <c r="N226" s="109"/>
      <c r="O226" s="109"/>
      <c r="P226" s="109" t="s">
        <v>779</v>
      </c>
    </row>
    <row r="227" spans="2:16" x14ac:dyDescent="0.25">
      <c r="B227" s="113" t="str">
        <f ca="1">Supporto!F125</f>
        <v>IfcDoor</v>
      </c>
      <c r="C227" s="148" t="str">
        <f ca="1">Supporto!H125</f>
        <v>ElementoDocumenti</v>
      </c>
      <c r="D227" s="148" t="str">
        <f ca="1">Supporto!K125</f>
        <v>CertProd</v>
      </c>
      <c r="E227" s="125"/>
      <c r="F227" s="125"/>
      <c r="G227" s="162"/>
      <c r="H227" s="110"/>
      <c r="I227" s="109"/>
      <c r="J227" s="109"/>
      <c r="K227" s="109"/>
      <c r="L227" s="109"/>
      <c r="M227" s="109"/>
      <c r="N227" s="109"/>
      <c r="O227" s="109"/>
      <c r="P227" s="109" t="s">
        <v>779</v>
      </c>
    </row>
    <row r="228" spans="2:16" x14ac:dyDescent="0.25">
      <c r="B228" s="113" t="str">
        <f ca="1">Supporto!F126</f>
        <v>IfcDoor</v>
      </c>
      <c r="C228" s="148" t="str">
        <f ca="1">Supporto!H126</f>
        <v>ElementoDocumenti</v>
      </c>
      <c r="D228" s="148" t="str">
        <f ca="1">Supporto!K126</f>
        <v>SertSupl</v>
      </c>
      <c r="E228" s="125"/>
      <c r="F228" s="125"/>
      <c r="G228" s="162"/>
      <c r="H228" s="110"/>
      <c r="I228" s="109"/>
      <c r="J228" s="109"/>
      <c r="K228" s="109"/>
      <c r="L228" s="109"/>
      <c r="M228" s="109"/>
      <c r="N228" s="109"/>
      <c r="O228" s="109"/>
      <c r="P228" s="109" t="s">
        <v>779</v>
      </c>
    </row>
    <row r="229" spans="2:16" x14ac:dyDescent="0.25">
      <c r="B229" s="113" t="str">
        <f ca="1">Supporto!F127</f>
        <v>IfcDoor</v>
      </c>
      <c r="C229" s="148" t="str">
        <f ca="1">Supporto!H127</f>
        <v>ElementoDocumenti</v>
      </c>
      <c r="D229" s="148" t="str">
        <f ca="1">Supporto!K127</f>
        <v>CertOmo</v>
      </c>
      <c r="E229" s="125"/>
      <c r="F229" s="125"/>
      <c r="G229" s="162"/>
      <c r="H229" s="110"/>
      <c r="I229" s="109"/>
      <c r="J229" s="109"/>
      <c r="K229" s="109"/>
      <c r="L229" s="109"/>
      <c r="M229" s="109"/>
      <c r="N229" s="109"/>
      <c r="O229" s="109"/>
      <c r="P229" s="109" t="s">
        <v>779</v>
      </c>
    </row>
    <row r="230" spans="2:16" x14ac:dyDescent="0.25">
      <c r="B230" s="113" t="str">
        <f ca="1">Supporto!F128</f>
        <v>IfcDoor</v>
      </c>
      <c r="C230" s="148" t="str">
        <f ca="1">Supporto!H128</f>
        <v>ElementoDocumenti</v>
      </c>
      <c r="D230" s="148" t="str">
        <f ca="1">Supporto!K128</f>
        <v>SchedaMontaggio</v>
      </c>
      <c r="E230" s="125"/>
      <c r="F230" s="125"/>
      <c r="G230" s="162"/>
      <c r="H230" s="110"/>
      <c r="I230" s="109"/>
      <c r="J230" s="109"/>
      <c r="K230" s="109"/>
      <c r="L230" s="109"/>
      <c r="M230" s="109"/>
      <c r="N230" s="109"/>
      <c r="O230" s="109"/>
      <c r="P230" s="109" t="s">
        <v>779</v>
      </c>
    </row>
    <row r="231" spans="2:16" x14ac:dyDescent="0.25">
      <c r="B231" s="113" t="str">
        <f ca="1">Supporto!F129</f>
        <v>IfcDoor</v>
      </c>
      <c r="C231" s="148" t="str">
        <f ca="1">Supporto!H129</f>
        <v>ElementoDocumenti</v>
      </c>
      <c r="D231" s="148" t="str">
        <f ca="1">Supporto!K129</f>
        <v>Installazione</v>
      </c>
      <c r="E231" s="125"/>
      <c r="F231" s="125"/>
      <c r="G231" s="162"/>
      <c r="H231" s="110"/>
      <c r="I231" s="109"/>
      <c r="J231" s="109"/>
      <c r="K231" s="109"/>
      <c r="L231" s="109"/>
      <c r="M231" s="109"/>
      <c r="N231" s="109"/>
      <c r="O231" s="109"/>
      <c r="P231" s="109" t="s">
        <v>779</v>
      </c>
    </row>
    <row r="232" spans="2:16" x14ac:dyDescent="0.25">
      <c r="B232" s="115" t="str">
        <f ca="1">Supporto!F130</f>
        <v>IfcDoor</v>
      </c>
      <c r="C232" s="149" t="str">
        <f ca="1">Supporto!H130</f>
        <v>ElementoDocumenti</v>
      </c>
      <c r="D232" s="149" t="str">
        <f ca="1">Supporto!K130</f>
        <v>MatSupp</v>
      </c>
      <c r="E232" s="124"/>
      <c r="F232" s="124"/>
      <c r="G232" s="163"/>
      <c r="H232" s="117"/>
      <c r="I232" s="116"/>
      <c r="J232" s="116"/>
      <c r="K232" s="116"/>
      <c r="L232" s="116"/>
      <c r="M232" s="116"/>
      <c r="N232" s="116"/>
      <c r="O232" s="116"/>
      <c r="P232" s="116" t="s">
        <v>779</v>
      </c>
    </row>
    <row r="233" spans="2:16" x14ac:dyDescent="0.25">
      <c r="B233" s="113" t="str">
        <f ca="1">Supporto!F131</f>
        <v>IfcRoof</v>
      </c>
      <c r="C233" s="148" t="str">
        <f ca="1">Supporto!H131</f>
        <v>ElementoDatiAnagrafici</v>
      </c>
      <c r="D233" s="148" t="str">
        <f ca="1">Supporto!K131</f>
        <v>Descrizione</v>
      </c>
      <c r="E233" s="125"/>
      <c r="F233" s="125"/>
      <c r="G233" s="162"/>
      <c r="H233" s="110"/>
      <c r="I233" s="109"/>
      <c r="J233" s="109" t="s">
        <v>779</v>
      </c>
      <c r="K233" s="109"/>
      <c r="L233" s="109"/>
      <c r="M233" s="109"/>
      <c r="N233" s="109"/>
      <c r="O233" s="109"/>
      <c r="P233" s="109" t="s">
        <v>779</v>
      </c>
    </row>
    <row r="234" spans="2:16" x14ac:dyDescent="0.25">
      <c r="B234" s="113" t="str">
        <f ca="1">Supporto!F132</f>
        <v>IfcRoof</v>
      </c>
      <c r="C234" s="148" t="str">
        <f ca="1">Supporto!H132</f>
        <v>ElementoDatiQualitativi</v>
      </c>
      <c r="D234" s="148" t="str">
        <f ca="1">Supporto!K132</f>
        <v>IndicePrestazioneAcustica</v>
      </c>
      <c r="E234" s="125"/>
      <c r="F234" s="125"/>
      <c r="G234" s="162"/>
      <c r="H234" s="110"/>
      <c r="I234" s="109"/>
      <c r="J234" s="109"/>
      <c r="K234" s="109" t="s">
        <v>779</v>
      </c>
      <c r="L234" s="109"/>
      <c r="M234" s="109"/>
      <c r="N234" s="109"/>
      <c r="O234" s="109"/>
      <c r="P234" s="109" t="s">
        <v>779</v>
      </c>
    </row>
    <row r="235" spans="2:16" x14ac:dyDescent="0.25">
      <c r="B235" s="113" t="str">
        <f ca="1">Supporto!F133</f>
        <v>IfcRoof</v>
      </c>
      <c r="C235" s="148" t="str">
        <f ca="1">Supporto!H133</f>
        <v>ElementoDatiQualitativi</v>
      </c>
      <c r="D235" s="148" t="str">
        <f ca="1">Supporto!K133</f>
        <v>Esterno</v>
      </c>
      <c r="E235" s="125"/>
      <c r="F235" s="125"/>
      <c r="G235" s="162"/>
      <c r="H235" s="110"/>
      <c r="I235" s="109"/>
      <c r="J235" s="109" t="s">
        <v>779</v>
      </c>
      <c r="K235" s="109"/>
      <c r="L235" s="109"/>
      <c r="M235" s="109"/>
      <c r="N235" s="109"/>
      <c r="O235" s="109"/>
      <c r="P235" s="109" t="s">
        <v>779</v>
      </c>
    </row>
    <row r="236" spans="2:16" x14ac:dyDescent="0.25">
      <c r="B236" s="113" t="str">
        <f ca="1">Supporto!F134</f>
        <v>IfcRoof</v>
      </c>
      <c r="C236" s="148" t="str">
        <f ca="1">Supporto!H134</f>
        <v>ElementoDatiQualitativi</v>
      </c>
      <c r="D236" s="148" t="str">
        <f ca="1">Supporto!K134</f>
        <v>Tipologia costruttiva</v>
      </c>
      <c r="E236" s="125"/>
      <c r="F236" s="125"/>
      <c r="G236" s="162"/>
      <c r="H236" s="110"/>
      <c r="I236" s="109" t="s">
        <v>779</v>
      </c>
      <c r="J236" s="109"/>
      <c r="K236" s="514"/>
      <c r="L236" s="109"/>
      <c r="M236" s="109"/>
      <c r="N236" s="109"/>
      <c r="O236" s="109"/>
      <c r="P236" s="109" t="s">
        <v>779</v>
      </c>
    </row>
    <row r="237" spans="2:16" x14ac:dyDescent="0.25">
      <c r="B237" s="113" t="str">
        <f ca="1">Supporto!F135</f>
        <v>IfcRoof</v>
      </c>
      <c r="C237" s="148" t="str">
        <f ca="1">Supporto!H135</f>
        <v>ElementoDatiQualitativi</v>
      </c>
      <c r="D237" s="148" t="str">
        <f ca="1">Supporto!K135</f>
        <v>Criticità Riscontrata</v>
      </c>
      <c r="E237" s="125"/>
      <c r="F237" s="125"/>
      <c r="G237" s="162"/>
      <c r="H237" s="110"/>
      <c r="I237" s="109"/>
      <c r="J237" s="109"/>
      <c r="K237" s="109" t="s">
        <v>779</v>
      </c>
      <c r="L237" s="109"/>
      <c r="M237" s="109"/>
      <c r="N237" s="109"/>
      <c r="O237" s="109"/>
      <c r="P237" s="109" t="s">
        <v>779</v>
      </c>
    </row>
    <row r="238" spans="2:16" x14ac:dyDescent="0.25">
      <c r="B238" s="113" t="str">
        <f ca="1">Supporto!F136</f>
        <v>IfcRoof</v>
      </c>
      <c r="C238" s="148" t="str">
        <f ca="1">Supporto!H136</f>
        <v>ElementoDatiAntincendio</v>
      </c>
      <c r="D238" s="148" t="str">
        <f ca="1">Supporto!K136</f>
        <v>Combustibile</v>
      </c>
      <c r="E238" s="125"/>
      <c r="F238" s="125"/>
      <c r="G238" s="162"/>
      <c r="H238" s="110"/>
      <c r="I238" s="109"/>
      <c r="J238" s="109"/>
      <c r="K238" s="109" t="s">
        <v>779</v>
      </c>
      <c r="L238" s="109"/>
      <c r="M238" s="109"/>
      <c r="N238" s="109"/>
      <c r="O238" s="109"/>
      <c r="P238" s="109" t="s">
        <v>779</v>
      </c>
    </row>
    <row r="239" spans="2:16" x14ac:dyDescent="0.25">
      <c r="B239" s="113" t="str">
        <f ca="1">Supporto!F137</f>
        <v>IfcRoof</v>
      </c>
      <c r="C239" s="148" t="str">
        <f ca="1">Supporto!H137</f>
        <v>ElementoDatiAntincendio</v>
      </c>
      <c r="D239" s="148" t="str">
        <f ca="1">Supporto!K137</f>
        <v>ClassePropagazioneFiamma</v>
      </c>
      <c r="E239" s="125"/>
      <c r="F239" s="125"/>
      <c r="G239" s="162"/>
      <c r="H239" s="110"/>
      <c r="I239" s="109"/>
      <c r="J239" s="109"/>
      <c r="K239" s="109" t="s">
        <v>779</v>
      </c>
      <c r="L239" s="109"/>
      <c r="M239" s="109"/>
      <c r="N239" s="109"/>
      <c r="O239" s="109"/>
      <c r="P239" s="109" t="s">
        <v>779</v>
      </c>
    </row>
    <row r="240" spans="2:16" x14ac:dyDescent="0.25">
      <c r="B240" s="113" t="str">
        <f ca="1">Supporto!F138</f>
        <v>IfcRoof</v>
      </c>
      <c r="C240" s="148" t="str">
        <f ca="1">Supporto!H138</f>
        <v>ElementoDatiAntincendio</v>
      </c>
      <c r="D240" s="148" t="str">
        <f ca="1">Supporto!K138</f>
        <v>REI</v>
      </c>
      <c r="E240" s="125"/>
      <c r="F240" s="125"/>
      <c r="G240" s="162"/>
      <c r="H240" s="110"/>
      <c r="I240" s="109"/>
      <c r="J240" s="109"/>
      <c r="K240" s="109" t="s">
        <v>779</v>
      </c>
      <c r="L240" s="109"/>
      <c r="M240" s="109"/>
      <c r="N240" s="109"/>
      <c r="O240" s="109"/>
      <c r="P240" s="109" t="s">
        <v>779</v>
      </c>
    </row>
    <row r="241" spans="2:16" x14ac:dyDescent="0.25">
      <c r="B241" s="113" t="str">
        <f ca="1">Supporto!F139</f>
        <v>IfcRoof</v>
      </c>
      <c r="C241" s="148" t="str">
        <f ca="1">Supporto!H139</f>
        <v>ElementoDatiEnergetici</v>
      </c>
      <c r="D241" s="148" t="str">
        <f ca="1">Supporto!K139</f>
        <v>TrasmittanzaTermica</v>
      </c>
      <c r="E241" s="125"/>
      <c r="F241" s="125"/>
      <c r="G241" s="162"/>
      <c r="H241" s="110"/>
      <c r="I241" s="109"/>
      <c r="J241" s="109"/>
      <c r="K241" s="109" t="s">
        <v>779</v>
      </c>
      <c r="L241" s="109"/>
      <c r="M241" s="109"/>
      <c r="N241" s="109"/>
      <c r="O241" s="109"/>
      <c r="P241" s="109" t="s">
        <v>779</v>
      </c>
    </row>
    <row r="242" spans="2:16" x14ac:dyDescent="0.25">
      <c r="B242" s="113" t="str">
        <f ca="1">Supporto!F140</f>
        <v>IfcRoof</v>
      </c>
      <c r="C242" s="148" t="str">
        <f ca="1">Supporto!H140</f>
        <v>ElementoDatiEnergetici</v>
      </c>
      <c r="D242" s="148" t="str">
        <f ca="1">Supporto!K140</f>
        <v>ResistenzaTermica</v>
      </c>
      <c r="E242" s="125"/>
      <c r="F242" s="125"/>
      <c r="G242" s="162"/>
      <c r="H242" s="110"/>
      <c r="I242" s="109"/>
      <c r="J242" s="109"/>
      <c r="K242" s="109" t="s">
        <v>779</v>
      </c>
      <c r="L242" s="109"/>
      <c r="M242" s="109"/>
      <c r="N242" s="109"/>
      <c r="O242" s="109"/>
      <c r="P242" s="109" t="s">
        <v>779</v>
      </c>
    </row>
    <row r="243" spans="2:16" x14ac:dyDescent="0.25">
      <c r="B243" s="113" t="str">
        <f ca="1">Supporto!F141</f>
        <v>IfcRoof</v>
      </c>
      <c r="C243" s="148" t="str">
        <f ca="1">Supporto!H141</f>
        <v>ElementoCodifica</v>
      </c>
      <c r="D243" s="148" t="str">
        <f ca="1">Supporto!K141</f>
        <v>ClasseElementoTecnico</v>
      </c>
      <c r="E243" s="125"/>
      <c r="F243" s="125"/>
      <c r="G243" s="162"/>
      <c r="H243" s="110"/>
      <c r="I243" s="109"/>
      <c r="J243" s="109" t="s">
        <v>779</v>
      </c>
      <c r="K243" s="109"/>
      <c r="L243" s="109"/>
      <c r="M243" s="109"/>
      <c r="N243" s="109"/>
      <c r="O243" s="109"/>
      <c r="P243" s="109" t="s">
        <v>779</v>
      </c>
    </row>
    <row r="244" spans="2:16" x14ac:dyDescent="0.25">
      <c r="B244" s="113" t="str">
        <f ca="1">Supporto!F142</f>
        <v>IfcRoof</v>
      </c>
      <c r="C244" s="148" t="str">
        <f ca="1">Supporto!H142</f>
        <v>ElementoFase</v>
      </c>
      <c r="D244" s="148" t="str">
        <f ca="1">Supporto!K142</f>
        <v>Stato</v>
      </c>
      <c r="E244" s="125"/>
      <c r="F244" s="125"/>
      <c r="G244" s="162"/>
      <c r="H244" s="110"/>
      <c r="I244" s="109"/>
      <c r="J244" s="109" t="s">
        <v>779</v>
      </c>
      <c r="K244" s="109"/>
      <c r="L244" s="109"/>
      <c r="M244" s="109"/>
      <c r="N244" s="109"/>
      <c r="O244" s="109"/>
      <c r="P244" s="109" t="s">
        <v>779</v>
      </c>
    </row>
    <row r="245" spans="2:16" x14ac:dyDescent="0.25">
      <c r="B245" s="113" t="str">
        <f ca="1">Supporto!F143</f>
        <v>IfcRoof</v>
      </c>
      <c r="C245" s="148" t="str">
        <f ca="1">Supporto!H143</f>
        <v>ElementoDocumenti</v>
      </c>
      <c r="D245" s="148" t="str">
        <f ca="1">Supporto!K143</f>
        <v>Collaudo</v>
      </c>
      <c r="E245" s="125"/>
      <c r="F245" s="125"/>
      <c r="G245" s="162"/>
      <c r="H245" s="110"/>
      <c r="I245" s="109" t="s">
        <v>779</v>
      </c>
      <c r="J245" s="514"/>
      <c r="K245" s="514"/>
      <c r="L245" s="109"/>
      <c r="M245" s="109"/>
      <c r="N245" s="109"/>
      <c r="O245" s="109"/>
      <c r="P245" s="109" t="s">
        <v>779</v>
      </c>
    </row>
    <row r="246" spans="2:16" x14ac:dyDescent="0.25">
      <c r="B246" s="115" t="str">
        <f ca="1">Supporto!F144</f>
        <v>IfcRoof</v>
      </c>
      <c r="C246" s="149" t="str">
        <f ca="1">Supporto!H144</f>
        <v>ElementoDocumenti</v>
      </c>
      <c r="D246" s="149" t="str">
        <f ca="1">Supporto!K144</f>
        <v>Conformità</v>
      </c>
      <c r="E246" s="124"/>
      <c r="F246" s="124"/>
      <c r="G246" s="163"/>
      <c r="H246" s="117"/>
      <c r="I246" s="116" t="s">
        <v>779</v>
      </c>
      <c r="J246" s="116"/>
      <c r="K246" s="513"/>
      <c r="L246" s="116"/>
      <c r="M246" s="116"/>
      <c r="N246" s="116"/>
      <c r="O246" s="116"/>
      <c r="P246" s="116" t="s">
        <v>779</v>
      </c>
    </row>
    <row r="247" spans="2:16" x14ac:dyDescent="0.25">
      <c r="B247" s="113" t="str">
        <f ca="1">Supporto!F145</f>
        <v>IfcWindow</v>
      </c>
      <c r="C247" s="148" t="str">
        <f ca="1">Supporto!H145</f>
        <v>ElementoDatiAnagrafici</v>
      </c>
      <c r="D247" s="148" t="str">
        <f ca="1">Supporto!K145</f>
        <v>Numero_di_serie</v>
      </c>
      <c r="E247" s="125"/>
      <c r="F247" s="125"/>
      <c r="G247" s="162"/>
      <c r="H247" s="110"/>
      <c r="I247" s="109"/>
      <c r="J247" s="109"/>
      <c r="K247" s="109"/>
      <c r="L247" s="109"/>
      <c r="M247" s="109"/>
      <c r="N247" s="109"/>
      <c r="O247" s="109"/>
      <c r="P247" s="109" t="s">
        <v>779</v>
      </c>
    </row>
    <row r="248" spans="2:16" x14ac:dyDescent="0.25">
      <c r="B248" s="113" t="str">
        <f ca="1">Supporto!F146</f>
        <v>IfcWindow</v>
      </c>
      <c r="C248" s="148" t="str">
        <f ca="1">Supporto!H146</f>
        <v>ElementoDatiAnagrafici</v>
      </c>
      <c r="D248" s="148" t="str">
        <f ca="1">Supporto!K146</f>
        <v>Fornitore</v>
      </c>
      <c r="E248" s="125"/>
      <c r="F248" s="125"/>
      <c r="G248" s="162"/>
      <c r="H248" s="110"/>
      <c r="I248" s="109"/>
      <c r="J248" s="109"/>
      <c r="K248" s="109"/>
      <c r="L248" s="109"/>
      <c r="M248" s="109"/>
      <c r="N248" s="109"/>
      <c r="O248" s="109"/>
      <c r="P248" s="109" t="s">
        <v>779</v>
      </c>
    </row>
    <row r="249" spans="2:16" x14ac:dyDescent="0.25">
      <c r="B249" s="113" t="str">
        <f ca="1">Supporto!F147</f>
        <v>IfcWindow</v>
      </c>
      <c r="C249" s="148" t="str">
        <f ca="1">Supporto!H147</f>
        <v>ElementoDatiAnagrafici</v>
      </c>
      <c r="D249" s="148" t="str">
        <f ca="1">Supporto!K147</f>
        <v>Installatore</v>
      </c>
      <c r="E249" s="125"/>
      <c r="F249" s="125"/>
      <c r="G249" s="162"/>
      <c r="H249" s="110"/>
      <c r="I249" s="109"/>
      <c r="J249" s="109"/>
      <c r="K249" s="109"/>
      <c r="L249" s="109"/>
      <c r="M249" s="109"/>
      <c r="N249" s="109"/>
      <c r="O249" s="109"/>
      <c r="P249" s="109" t="s">
        <v>779</v>
      </c>
    </row>
    <row r="250" spans="2:16" x14ac:dyDescent="0.25">
      <c r="B250" s="113" t="str">
        <f ca="1">Supporto!F148</f>
        <v>IfcWindow</v>
      </c>
      <c r="C250" s="148" t="str">
        <f ca="1">Supporto!H148</f>
        <v>ElementoDatiAnagrafici</v>
      </c>
      <c r="D250" s="148" t="str">
        <f ca="1">Supporto!K148</f>
        <v>Descrizione</v>
      </c>
      <c r="E250" s="125"/>
      <c r="F250" s="125"/>
      <c r="G250" s="162"/>
      <c r="H250" s="110"/>
      <c r="I250" s="109"/>
      <c r="J250" s="109"/>
      <c r="K250" s="109"/>
      <c r="L250" s="109"/>
      <c r="M250" s="109"/>
      <c r="N250" s="109"/>
      <c r="O250" s="109"/>
      <c r="P250" s="109" t="s">
        <v>779</v>
      </c>
    </row>
    <row r="251" spans="2:16" x14ac:dyDescent="0.25">
      <c r="B251" s="113" t="str">
        <f ca="1">Supporto!F149</f>
        <v>IfcWindow</v>
      </c>
      <c r="C251" s="148" t="str">
        <f ca="1">Supporto!H149</f>
        <v>ElementoDatiAnagrafici</v>
      </c>
      <c r="D251" s="148" t="str">
        <f ca="1">Supporto!K149</f>
        <v>Modello</v>
      </c>
      <c r="E251" s="125"/>
      <c r="F251" s="125"/>
      <c r="G251" s="162"/>
      <c r="H251" s="110"/>
      <c r="I251" s="109"/>
      <c r="J251" s="109"/>
      <c r="K251" s="109"/>
      <c r="L251" s="109"/>
      <c r="M251" s="109"/>
      <c r="N251" s="109"/>
      <c r="O251" s="109"/>
      <c r="P251" s="109" t="s">
        <v>779</v>
      </c>
    </row>
    <row r="252" spans="2:16" x14ac:dyDescent="0.25">
      <c r="B252" s="113" t="str">
        <f ca="1">Supporto!F150</f>
        <v>IfcWindow</v>
      </c>
      <c r="C252" s="148" t="str">
        <f ca="1">Supporto!H150</f>
        <v>ElementoDatiAnagrafici</v>
      </c>
      <c r="D252" s="148" t="str">
        <f ca="1">Supporto!K150</f>
        <v>Produttore</v>
      </c>
      <c r="E252" s="125"/>
      <c r="F252" s="125"/>
      <c r="G252" s="162"/>
      <c r="H252" s="110"/>
      <c r="I252" s="109"/>
      <c r="J252" s="109"/>
      <c r="K252" s="109"/>
      <c r="L252" s="109"/>
      <c r="M252" s="109"/>
      <c r="N252" s="109"/>
      <c r="O252" s="109"/>
      <c r="P252" s="109" t="s">
        <v>779</v>
      </c>
    </row>
    <row r="253" spans="2:16" x14ac:dyDescent="0.25">
      <c r="B253" s="113" t="str">
        <f ca="1">Supporto!F151</f>
        <v>IfcWindow</v>
      </c>
      <c r="C253" s="148" t="str">
        <f ca="1">Supporto!H151</f>
        <v>ElementoDatiQualitativi</v>
      </c>
      <c r="D253" s="148" t="str">
        <f ca="1">Supporto!K151</f>
        <v>IndicePrestazioneAcustica</v>
      </c>
      <c r="E253" s="125"/>
      <c r="F253" s="125"/>
      <c r="G253" s="162"/>
      <c r="H253" s="110"/>
      <c r="I253" s="109"/>
      <c r="J253" s="109"/>
      <c r="K253" s="109" t="s">
        <v>779</v>
      </c>
      <c r="L253" s="109"/>
      <c r="M253" s="109"/>
      <c r="N253" s="109"/>
      <c r="O253" s="109"/>
      <c r="P253" s="109" t="s">
        <v>779</v>
      </c>
    </row>
    <row r="254" spans="2:16" x14ac:dyDescent="0.25">
      <c r="B254" s="113" t="str">
        <f ca="1">Supporto!F152</f>
        <v>IfcWindow</v>
      </c>
      <c r="C254" s="148" t="str">
        <f ca="1">Supporto!H152</f>
        <v>ElementoDatiQualitativi</v>
      </c>
      <c r="D254" s="148" t="str">
        <f ca="1">Supporto!K152</f>
        <v>Esterno</v>
      </c>
      <c r="E254" s="125"/>
      <c r="F254" s="125"/>
      <c r="G254" s="162"/>
      <c r="H254" s="110"/>
      <c r="I254" s="109"/>
      <c r="J254" s="109" t="s">
        <v>779</v>
      </c>
      <c r="K254" s="109"/>
      <c r="L254" s="109"/>
      <c r="M254" s="109"/>
      <c r="N254" s="109"/>
      <c r="O254" s="109"/>
      <c r="P254" s="109" t="s">
        <v>779</v>
      </c>
    </row>
    <row r="255" spans="2:16" x14ac:dyDescent="0.25">
      <c r="B255" s="113" t="str">
        <f ca="1">Supporto!F153</f>
        <v>IfcWindow</v>
      </c>
      <c r="C255" s="148" t="str">
        <f ca="1">Supporto!H153</f>
        <v>ElementoDatiQualitativi</v>
      </c>
      <c r="D255" s="148" t="str">
        <f ca="1">Supporto!K153</f>
        <v>Tipologia costruttiva</v>
      </c>
      <c r="E255" s="125"/>
      <c r="F255" s="125"/>
      <c r="G255" s="162"/>
      <c r="H255" s="110"/>
      <c r="I255" s="109" t="s">
        <v>779</v>
      </c>
      <c r="J255" s="109"/>
      <c r="K255" s="109"/>
      <c r="L255" s="109"/>
      <c r="M255" s="109"/>
      <c r="N255" s="109"/>
      <c r="O255" s="109"/>
      <c r="P255" s="109" t="s">
        <v>779</v>
      </c>
    </row>
    <row r="256" spans="2:16" x14ac:dyDescent="0.25">
      <c r="B256" s="113" t="str">
        <f ca="1">Supporto!F154</f>
        <v>IfcWindow</v>
      </c>
      <c r="C256" s="148" t="str">
        <f ca="1">Supporto!H154</f>
        <v>ElementoDatiQualitativi</v>
      </c>
      <c r="D256" s="148" t="str">
        <f ca="1">Supporto!K154</f>
        <v>Criticità Riscontrata</v>
      </c>
      <c r="E256" s="125"/>
      <c r="F256" s="125"/>
      <c r="G256" s="162"/>
      <c r="H256" s="110"/>
      <c r="I256" s="109"/>
      <c r="J256" s="109"/>
      <c r="K256" s="109" t="s">
        <v>779</v>
      </c>
      <c r="L256" s="109"/>
      <c r="M256" s="109"/>
      <c r="N256" s="109"/>
      <c r="O256" s="109"/>
      <c r="P256" s="109" t="s">
        <v>779</v>
      </c>
    </row>
    <row r="257" spans="2:16" x14ac:dyDescent="0.25">
      <c r="B257" s="113" t="str">
        <f ca="1">Supporto!F155</f>
        <v>IfcWindow</v>
      </c>
      <c r="C257" s="148" t="str">
        <f ca="1">Supporto!H155</f>
        <v>ElementoDatiAntincendio</v>
      </c>
      <c r="D257" s="148" t="str">
        <f ca="1">Supporto!K155</f>
        <v>Combustibile</v>
      </c>
      <c r="E257" s="125"/>
      <c r="F257" s="125"/>
      <c r="G257" s="162"/>
      <c r="H257" s="110"/>
      <c r="I257" s="109"/>
      <c r="J257" s="109"/>
      <c r="K257" s="109" t="s">
        <v>779</v>
      </c>
      <c r="L257" s="109"/>
      <c r="M257" s="109"/>
      <c r="N257" s="109"/>
      <c r="O257" s="109"/>
      <c r="P257" s="109" t="s">
        <v>779</v>
      </c>
    </row>
    <row r="258" spans="2:16" x14ac:dyDescent="0.25">
      <c r="B258" s="113" t="str">
        <f ca="1">Supporto!F156</f>
        <v>IfcWindow</v>
      </c>
      <c r="C258" s="148" t="str">
        <f ca="1">Supporto!H156</f>
        <v>ElementoDatiAntincendio</v>
      </c>
      <c r="D258" s="148" t="str">
        <f ca="1">Supporto!K156</f>
        <v>UscitaEmergenza</v>
      </c>
      <c r="E258" s="125"/>
      <c r="F258" s="125"/>
      <c r="G258" s="162"/>
      <c r="H258" s="110"/>
      <c r="I258" s="109"/>
      <c r="J258" s="109"/>
      <c r="K258" s="109" t="s">
        <v>779</v>
      </c>
      <c r="L258" s="109"/>
      <c r="M258" s="109"/>
      <c r="N258" s="109"/>
      <c r="O258" s="109"/>
      <c r="P258" s="109" t="s">
        <v>779</v>
      </c>
    </row>
    <row r="259" spans="2:16" x14ac:dyDescent="0.25">
      <c r="B259" s="113" t="str">
        <f ca="1">Supporto!F157</f>
        <v>IfcWindow</v>
      </c>
      <c r="C259" s="148" t="str">
        <f ca="1">Supporto!H157</f>
        <v>ElementoDatiAntincendio</v>
      </c>
      <c r="D259" s="148" t="str">
        <f ca="1">Supporto!K157</f>
        <v>ClassePropagazioneFiamma</v>
      </c>
      <c r="E259" s="125"/>
      <c r="F259" s="125"/>
      <c r="G259" s="162"/>
      <c r="H259" s="110"/>
      <c r="I259" s="109"/>
      <c r="J259" s="109"/>
      <c r="K259" s="109" t="s">
        <v>779</v>
      </c>
      <c r="L259" s="109"/>
      <c r="M259" s="109"/>
      <c r="N259" s="109"/>
      <c r="O259" s="109"/>
      <c r="P259" s="109" t="s">
        <v>779</v>
      </c>
    </row>
    <row r="260" spans="2:16" x14ac:dyDescent="0.25">
      <c r="B260" s="113" t="str">
        <f ca="1">Supporto!F158</f>
        <v>IfcWindow</v>
      </c>
      <c r="C260" s="148" t="str">
        <f ca="1">Supporto!H158</f>
        <v>ElementoDatiAntincendio</v>
      </c>
      <c r="D260" s="148" t="str">
        <f ca="1">Supporto!K158</f>
        <v>REI</v>
      </c>
      <c r="E260" s="125"/>
      <c r="F260" s="125"/>
      <c r="G260" s="162"/>
      <c r="H260" s="110"/>
      <c r="I260" s="109"/>
      <c r="J260" s="109"/>
      <c r="K260" s="109" t="s">
        <v>779</v>
      </c>
      <c r="L260" s="109"/>
      <c r="M260" s="109"/>
      <c r="N260" s="109"/>
      <c r="O260" s="109"/>
      <c r="P260" s="109" t="s">
        <v>779</v>
      </c>
    </row>
    <row r="261" spans="2:16" x14ac:dyDescent="0.25">
      <c r="B261" s="113" t="str">
        <f ca="1">Supporto!F159</f>
        <v>IfcWindow</v>
      </c>
      <c r="C261" s="148" t="str">
        <f ca="1">Supporto!H159</f>
        <v>ElementoDatiEnergetici</v>
      </c>
      <c r="D261" s="148" t="str">
        <f ca="1">Supporto!K159</f>
        <v>TrasmittanzaTermica</v>
      </c>
      <c r="E261" s="125"/>
      <c r="F261" s="125"/>
      <c r="G261" s="162"/>
      <c r="H261" s="110"/>
      <c r="I261" s="109"/>
      <c r="J261" s="109"/>
      <c r="K261" s="109" t="s">
        <v>779</v>
      </c>
      <c r="L261" s="109"/>
      <c r="M261" s="109"/>
      <c r="N261" s="109"/>
      <c r="O261" s="109"/>
      <c r="P261" s="109" t="s">
        <v>779</v>
      </c>
    </row>
    <row r="262" spans="2:16" x14ac:dyDescent="0.25">
      <c r="B262" s="113" t="str">
        <f ca="1">Supporto!F160</f>
        <v>IfcWindow</v>
      </c>
      <c r="C262" s="148" t="str">
        <f ca="1">Supporto!H160</f>
        <v>ElementoDatiEnergetici</v>
      </c>
      <c r="D262" s="148" t="str">
        <f ca="1">Supporto!K160</f>
        <v>ResistenzaTermica</v>
      </c>
      <c r="E262" s="125"/>
      <c r="F262" s="125"/>
      <c r="G262" s="162"/>
      <c r="H262" s="110"/>
      <c r="I262" s="109"/>
      <c r="J262" s="109"/>
      <c r="K262" s="109" t="s">
        <v>779</v>
      </c>
      <c r="L262" s="109"/>
      <c r="M262" s="109"/>
      <c r="N262" s="109"/>
      <c r="O262" s="109"/>
      <c r="P262" s="109" t="s">
        <v>779</v>
      </c>
    </row>
    <row r="263" spans="2:16" x14ac:dyDescent="0.25">
      <c r="B263" s="113" t="str">
        <f ca="1">Supporto!F161</f>
        <v>IfcWindow</v>
      </c>
      <c r="C263" s="148" t="str">
        <f ca="1">Supporto!H161</f>
        <v>ElementoCodifica</v>
      </c>
      <c r="D263" s="148" t="str">
        <f ca="1">Supporto!K161</f>
        <v>ClasseElementoTecnico</v>
      </c>
      <c r="E263" s="125"/>
      <c r="F263" s="125"/>
      <c r="G263" s="162"/>
      <c r="H263" s="110"/>
      <c r="I263" s="109"/>
      <c r="J263" s="109" t="s">
        <v>779</v>
      </c>
      <c r="K263" s="109"/>
      <c r="L263" s="109"/>
      <c r="M263" s="109"/>
      <c r="N263" s="109"/>
      <c r="O263" s="109"/>
      <c r="P263" s="109" t="s">
        <v>779</v>
      </c>
    </row>
    <row r="264" spans="2:16" x14ac:dyDescent="0.25">
      <c r="B264" s="113" t="str">
        <f ca="1">Supporto!F162</f>
        <v>IfcWindow</v>
      </c>
      <c r="C264" s="148" t="str">
        <f ca="1">Supporto!H162</f>
        <v>ElementoFase</v>
      </c>
      <c r="D264" s="148" t="str">
        <f ca="1">Supporto!K162</f>
        <v>Stato</v>
      </c>
      <c r="E264" s="125"/>
      <c r="F264" s="125"/>
      <c r="G264" s="162"/>
      <c r="H264" s="110"/>
      <c r="I264" s="109"/>
      <c r="J264" s="109" t="s">
        <v>779</v>
      </c>
      <c r="K264" s="109"/>
      <c r="L264" s="109"/>
      <c r="M264" s="109"/>
      <c r="N264" s="109"/>
      <c r="O264" s="109"/>
      <c r="P264" s="109" t="s">
        <v>779</v>
      </c>
    </row>
    <row r="265" spans="2:16" x14ac:dyDescent="0.25">
      <c r="B265" s="113" t="str">
        <f ca="1">Supporto!F163</f>
        <v>IfcWindow</v>
      </c>
      <c r="C265" s="148" t="str">
        <f ca="1">Supporto!H163</f>
        <v>ElementoDocumenti</v>
      </c>
      <c r="D265" s="148" t="str">
        <f ca="1">Supporto!K163</f>
        <v>SchedaTecnica</v>
      </c>
      <c r="E265" s="125"/>
      <c r="F265" s="125"/>
      <c r="G265" s="162"/>
      <c r="H265" s="110"/>
      <c r="I265" s="109"/>
      <c r="J265" s="109"/>
      <c r="K265" s="109"/>
      <c r="L265" s="109"/>
      <c r="M265" s="109"/>
      <c r="N265" s="109"/>
      <c r="O265" s="109"/>
      <c r="P265" s="109" t="s">
        <v>779</v>
      </c>
    </row>
    <row r="266" spans="2:16" x14ac:dyDescent="0.25">
      <c r="B266" s="113" t="str">
        <f ca="1">Supporto!F164</f>
        <v>IfcWindow</v>
      </c>
      <c r="C266" s="148" t="str">
        <f ca="1">Supporto!H164</f>
        <v>ElementoDocumenti</v>
      </c>
      <c r="D266" s="148" t="str">
        <f ca="1">Supporto!K164</f>
        <v>Website</v>
      </c>
      <c r="E266" s="125"/>
      <c r="F266" s="125"/>
      <c r="G266" s="162"/>
      <c r="H266" s="110"/>
      <c r="I266" s="109"/>
      <c r="J266" s="109"/>
      <c r="K266" s="109"/>
      <c r="L266" s="109"/>
      <c r="M266" s="109"/>
      <c r="N266" s="109"/>
      <c r="O266" s="109"/>
      <c r="P266" s="109" t="s">
        <v>779</v>
      </c>
    </row>
    <row r="267" spans="2:16" x14ac:dyDescent="0.25">
      <c r="B267" s="113" t="str">
        <f ca="1">Supporto!F165</f>
        <v>IfcWindow</v>
      </c>
      <c r="C267" s="148" t="str">
        <f ca="1">Supporto!H165</f>
        <v>ElementoDocumenti</v>
      </c>
      <c r="D267" s="148" t="str">
        <f ca="1">Supporto!K165</f>
        <v>CertProd</v>
      </c>
      <c r="E267" s="125"/>
      <c r="F267" s="125"/>
      <c r="G267" s="162"/>
      <c r="H267" s="110"/>
      <c r="I267" s="109"/>
      <c r="J267" s="109"/>
      <c r="K267" s="109"/>
      <c r="L267" s="109"/>
      <c r="M267" s="109"/>
      <c r="N267" s="109"/>
      <c r="O267" s="109"/>
      <c r="P267" s="109" t="s">
        <v>779</v>
      </c>
    </row>
    <row r="268" spans="2:16" x14ac:dyDescent="0.25">
      <c r="B268" s="113" t="str">
        <f ca="1">Supporto!F166</f>
        <v>IfcWindow</v>
      </c>
      <c r="C268" s="148" t="str">
        <f ca="1">Supporto!H166</f>
        <v>ElementoDocumenti</v>
      </c>
      <c r="D268" s="148" t="str">
        <f ca="1">Supporto!K166</f>
        <v>SchedaMontaggio</v>
      </c>
      <c r="E268" s="125"/>
      <c r="F268" s="125"/>
      <c r="G268" s="162"/>
      <c r="H268" s="110"/>
      <c r="I268" s="109"/>
      <c r="J268" s="109"/>
      <c r="K268" s="109"/>
      <c r="L268" s="109"/>
      <c r="M268" s="109"/>
      <c r="N268" s="109"/>
      <c r="O268" s="109"/>
      <c r="P268" s="109" t="s">
        <v>779</v>
      </c>
    </row>
    <row r="269" spans="2:16" x14ac:dyDescent="0.25">
      <c r="B269" s="113" t="str">
        <f ca="1">Supporto!F167</f>
        <v>IfcWindow</v>
      </c>
      <c r="C269" s="148" t="str">
        <f ca="1">Supporto!H167</f>
        <v>ElementoDocumenti</v>
      </c>
      <c r="D269" s="148" t="str">
        <f ca="1">Supporto!K167</f>
        <v>Installazione</v>
      </c>
      <c r="E269" s="125"/>
      <c r="F269" s="125"/>
      <c r="G269" s="162"/>
      <c r="H269" s="110"/>
      <c r="I269" s="109"/>
      <c r="J269" s="109"/>
      <c r="K269" s="109"/>
      <c r="L269" s="109"/>
      <c r="M269" s="109"/>
      <c r="N269" s="109"/>
      <c r="O269" s="109"/>
      <c r="P269" s="109" t="s">
        <v>779</v>
      </c>
    </row>
    <row r="270" spans="2:16" x14ac:dyDescent="0.25">
      <c r="B270" s="113" t="str">
        <f ca="1">Supporto!F168</f>
        <v>IfcWindow</v>
      </c>
      <c r="C270" s="148" t="str">
        <f ca="1">Supporto!H168</f>
        <v>ElementoDocumenti</v>
      </c>
      <c r="D270" s="148" t="str">
        <f ca="1">Supporto!K168</f>
        <v>MatSupp</v>
      </c>
      <c r="E270" s="125"/>
      <c r="F270" s="125"/>
      <c r="G270" s="162"/>
      <c r="H270" s="110"/>
      <c r="I270" s="109"/>
      <c r="J270" s="109"/>
      <c r="K270" s="109"/>
      <c r="L270" s="109"/>
      <c r="M270" s="109"/>
      <c r="N270" s="109"/>
      <c r="O270" s="109"/>
      <c r="P270" s="109" t="s">
        <v>779</v>
      </c>
    </row>
    <row r="271" spans="2:16" x14ac:dyDescent="0.25">
      <c r="B271" s="113" t="str">
        <f ca="1">Supporto!F169</f>
        <v>IfcWindow</v>
      </c>
      <c r="C271" s="148" t="str">
        <f ca="1">Supporto!H169</f>
        <v>ElementoDocumenti</v>
      </c>
      <c r="D271" s="148" t="str">
        <f ca="1">Supporto!K169</f>
        <v>Collaudo</v>
      </c>
      <c r="E271" s="125"/>
      <c r="F271" s="125"/>
      <c r="G271" s="162"/>
      <c r="H271" s="110"/>
      <c r="I271" s="109"/>
      <c r="J271" s="109"/>
      <c r="K271" s="109"/>
      <c r="L271" s="109"/>
      <c r="M271" s="109"/>
      <c r="N271" s="109"/>
      <c r="O271" s="109"/>
      <c r="P271" s="109" t="s">
        <v>779</v>
      </c>
    </row>
    <row r="272" spans="2:16" x14ac:dyDescent="0.25">
      <c r="B272" s="115" t="str">
        <f ca="1">Supporto!F170</f>
        <v>IfcWindow</v>
      </c>
      <c r="C272" s="149" t="str">
        <f ca="1">Supporto!H170</f>
        <v>ElementoDocumenti</v>
      </c>
      <c r="D272" s="149" t="str">
        <f ca="1">Supporto!K170</f>
        <v>Conformità</v>
      </c>
      <c r="E272" s="124"/>
      <c r="F272" s="124"/>
      <c r="G272" s="163"/>
      <c r="H272" s="117"/>
      <c r="I272" s="116"/>
      <c r="J272" s="116"/>
      <c r="K272" s="116"/>
      <c r="L272" s="116"/>
      <c r="M272" s="116"/>
      <c r="N272" s="116"/>
      <c r="O272" s="116"/>
      <c r="P272" s="116" t="s">
        <v>779</v>
      </c>
    </row>
    <row r="273" spans="2:16" x14ac:dyDescent="0.25">
      <c r="B273" s="113" t="str">
        <f ca="1">Supporto!F171</f>
        <v>IfcWall</v>
      </c>
      <c r="C273" s="148" t="str">
        <f ca="1">Supporto!H171</f>
        <v>ElementoDatiAnagrafici</v>
      </c>
      <c r="D273" s="148" t="str">
        <f ca="1">Supporto!K171</f>
        <v>Descrizione</v>
      </c>
      <c r="E273" s="125"/>
      <c r="F273" s="125"/>
      <c r="G273" s="162"/>
      <c r="H273" s="110"/>
      <c r="I273" s="109"/>
      <c r="J273" s="109" t="s">
        <v>779</v>
      </c>
      <c r="K273" s="109"/>
      <c r="L273" s="109"/>
      <c r="M273" s="109"/>
      <c r="N273" s="109"/>
      <c r="O273" s="109"/>
      <c r="P273" s="109" t="s">
        <v>779</v>
      </c>
    </row>
    <row r="274" spans="2:16" x14ac:dyDescent="0.25">
      <c r="B274" s="113" t="str">
        <f ca="1">Supporto!F172</f>
        <v>IfcWall</v>
      </c>
      <c r="C274" s="148" t="str">
        <f ca="1">Supporto!H172</f>
        <v>ElementoDatiQualitativi</v>
      </c>
      <c r="D274" s="148" t="str">
        <f ca="1">Supporto!K172</f>
        <v>IndicePrestazioneAcustica</v>
      </c>
      <c r="E274" s="125"/>
      <c r="F274" s="125"/>
      <c r="G274" s="162"/>
      <c r="H274" s="110"/>
      <c r="I274" s="109"/>
      <c r="J274" s="109"/>
      <c r="K274" s="109" t="s">
        <v>779</v>
      </c>
      <c r="L274" s="109"/>
      <c r="M274" s="109"/>
      <c r="N274" s="109"/>
      <c r="O274" s="109"/>
      <c r="P274" s="109" t="s">
        <v>779</v>
      </c>
    </row>
    <row r="275" spans="2:16" x14ac:dyDescent="0.25">
      <c r="B275" s="113" t="str">
        <f ca="1">Supporto!F173</f>
        <v>IfcWall</v>
      </c>
      <c r="C275" s="148" t="str">
        <f ca="1">Supporto!H173</f>
        <v>ElementoDatiQualitativi</v>
      </c>
      <c r="D275" s="148" t="str">
        <f ca="1">Supporto!K173</f>
        <v>Portante</v>
      </c>
      <c r="E275" s="125"/>
      <c r="F275" s="125"/>
      <c r="G275" s="162"/>
      <c r="H275" s="110"/>
      <c r="I275" s="514"/>
      <c r="J275" s="109" t="s">
        <v>779</v>
      </c>
      <c r="K275" s="109"/>
      <c r="L275" s="109"/>
      <c r="M275" s="109"/>
      <c r="N275" s="109"/>
      <c r="O275" s="109"/>
      <c r="P275" s="109" t="s">
        <v>779</v>
      </c>
    </row>
    <row r="276" spans="2:16" x14ac:dyDescent="0.25">
      <c r="B276" s="113" t="str">
        <f ca="1">Supporto!F174</f>
        <v>IfcWall</v>
      </c>
      <c r="C276" s="148" t="str">
        <f ca="1">Supporto!H174</f>
        <v>ElementoDatiQualitativi</v>
      </c>
      <c r="D276" s="148" t="str">
        <f ca="1">Supporto!K174</f>
        <v>Esterno</v>
      </c>
      <c r="E276" s="125"/>
      <c r="F276" s="125"/>
      <c r="G276" s="162"/>
      <c r="H276" s="110"/>
      <c r="I276" s="109"/>
      <c r="J276" s="109" t="s">
        <v>779</v>
      </c>
      <c r="K276" s="109"/>
      <c r="L276" s="109"/>
      <c r="M276" s="109"/>
      <c r="N276" s="109"/>
      <c r="O276" s="109"/>
      <c r="P276" s="109" t="s">
        <v>779</v>
      </c>
    </row>
    <row r="277" spans="2:16" x14ac:dyDescent="0.25">
      <c r="B277" s="113" t="str">
        <f ca="1">Supporto!F175</f>
        <v>IfcWall</v>
      </c>
      <c r="C277" s="148" t="str">
        <f ca="1">Supporto!H175</f>
        <v>ElementoDatiQualitativi</v>
      </c>
      <c r="D277" s="148" t="str">
        <f ca="1">Supporto!K175</f>
        <v>Tipologia costruttiva</v>
      </c>
      <c r="E277" s="125"/>
      <c r="F277" s="125"/>
      <c r="G277" s="162"/>
      <c r="H277" s="110"/>
      <c r="I277" s="109" t="s">
        <v>779</v>
      </c>
      <c r="J277" s="109"/>
      <c r="K277" s="109"/>
      <c r="L277" s="109"/>
      <c r="M277" s="109"/>
      <c r="N277" s="109"/>
      <c r="O277" s="109"/>
      <c r="P277" s="109" t="s">
        <v>779</v>
      </c>
    </row>
    <row r="278" spans="2:16" x14ac:dyDescent="0.25">
      <c r="B278" s="113" t="str">
        <f ca="1">Supporto!F176</f>
        <v>IfcWall</v>
      </c>
      <c r="C278" s="148" t="str">
        <f ca="1">Supporto!H176</f>
        <v>ElementoDatiQualitativi</v>
      </c>
      <c r="D278" s="148" t="str">
        <f ca="1">Supporto!K176</f>
        <v>Criticità Riscontrata</v>
      </c>
      <c r="E278" s="125"/>
      <c r="F278" s="125"/>
      <c r="G278" s="162"/>
      <c r="H278" s="110"/>
      <c r="I278" s="109"/>
      <c r="J278" s="109"/>
      <c r="K278" s="109" t="s">
        <v>779</v>
      </c>
      <c r="L278" s="109"/>
      <c r="M278" s="109"/>
      <c r="N278" s="109"/>
      <c r="O278" s="109"/>
      <c r="P278" s="109" t="s">
        <v>779</v>
      </c>
    </row>
    <row r="279" spans="2:16" x14ac:dyDescent="0.25">
      <c r="B279" s="113" t="str">
        <f ca="1">Supporto!F177</f>
        <v>IfcWall</v>
      </c>
      <c r="C279" s="148" t="str">
        <f ca="1">Supporto!H177</f>
        <v>ElementoDatiAntincendio</v>
      </c>
      <c r="D279" s="148" t="str">
        <f ca="1">Supporto!K177</f>
        <v>Combustibile</v>
      </c>
      <c r="E279" s="125"/>
      <c r="F279" s="125"/>
      <c r="G279" s="162"/>
      <c r="H279" s="110"/>
      <c r="I279" s="109"/>
      <c r="J279" s="109"/>
      <c r="K279" s="109" t="s">
        <v>779</v>
      </c>
      <c r="L279" s="109"/>
      <c r="M279" s="109"/>
      <c r="N279" s="109"/>
      <c r="O279" s="109"/>
      <c r="P279" s="109" t="s">
        <v>779</v>
      </c>
    </row>
    <row r="280" spans="2:16" x14ac:dyDescent="0.25">
      <c r="B280" s="113" t="str">
        <f ca="1">Supporto!F178</f>
        <v>IfcWall</v>
      </c>
      <c r="C280" s="148" t="str">
        <f ca="1">Supporto!H178</f>
        <v>ElementoDatiAntincendio</v>
      </c>
      <c r="D280" s="148" t="str">
        <f ca="1">Supporto!K178</f>
        <v>ClassePropagazioneFiamma</v>
      </c>
      <c r="E280" s="125"/>
      <c r="F280" s="125"/>
      <c r="G280" s="162"/>
      <c r="H280" s="110"/>
      <c r="I280" s="109"/>
      <c r="J280" s="109"/>
      <c r="K280" s="109" t="s">
        <v>779</v>
      </c>
      <c r="L280" s="109"/>
      <c r="M280" s="109"/>
      <c r="N280" s="109"/>
      <c r="O280" s="109"/>
      <c r="P280" s="109" t="s">
        <v>779</v>
      </c>
    </row>
    <row r="281" spans="2:16" x14ac:dyDescent="0.25">
      <c r="B281" s="113" t="str">
        <f ca="1">Supporto!F179</f>
        <v>IfcWall</v>
      </c>
      <c r="C281" s="148" t="str">
        <f ca="1">Supporto!H179</f>
        <v>ElementoDatiAntincendio</v>
      </c>
      <c r="D281" s="148" t="str">
        <f ca="1">Supporto!K179</f>
        <v>REI</v>
      </c>
      <c r="E281" s="125"/>
      <c r="F281" s="125"/>
      <c r="G281" s="162"/>
      <c r="H281" s="110"/>
      <c r="I281" s="109"/>
      <c r="J281" s="109"/>
      <c r="K281" s="109" t="s">
        <v>779</v>
      </c>
      <c r="L281" s="109"/>
      <c r="M281" s="109"/>
      <c r="N281" s="109"/>
      <c r="O281" s="109"/>
      <c r="P281" s="109" t="s">
        <v>779</v>
      </c>
    </row>
    <row r="282" spans="2:16" x14ac:dyDescent="0.25">
      <c r="B282" s="113" t="str">
        <f ca="1">Supporto!F180</f>
        <v>IfcWall</v>
      </c>
      <c r="C282" s="148" t="str">
        <f ca="1">Supporto!H180</f>
        <v>ElementoDatiEnergetici</v>
      </c>
      <c r="D282" s="148" t="str">
        <f ca="1">Supporto!K180</f>
        <v>TrasmittanzaTermica</v>
      </c>
      <c r="E282" s="125"/>
      <c r="F282" s="125"/>
      <c r="G282" s="162"/>
      <c r="H282" s="110"/>
      <c r="I282" s="109"/>
      <c r="J282" s="109"/>
      <c r="K282" s="109" t="s">
        <v>779</v>
      </c>
      <c r="L282" s="109"/>
      <c r="M282" s="109"/>
      <c r="N282" s="109"/>
      <c r="O282" s="109"/>
      <c r="P282" s="109" t="s">
        <v>779</v>
      </c>
    </row>
    <row r="283" spans="2:16" x14ac:dyDescent="0.25">
      <c r="B283" s="113" t="str">
        <f ca="1">Supporto!F181</f>
        <v>IfcWall</v>
      </c>
      <c r="C283" s="148" t="str">
        <f ca="1">Supporto!H181</f>
        <v>ElementoDatiEnergetici</v>
      </c>
      <c r="D283" s="148" t="str">
        <f ca="1">Supporto!K181</f>
        <v>ResistenzaTermica</v>
      </c>
      <c r="E283" s="125"/>
      <c r="F283" s="125"/>
      <c r="G283" s="162"/>
      <c r="H283" s="110"/>
      <c r="I283" s="109"/>
      <c r="J283" s="109"/>
      <c r="K283" s="109" t="s">
        <v>779</v>
      </c>
      <c r="L283" s="109"/>
      <c r="M283" s="109"/>
      <c r="N283" s="109"/>
      <c r="O283" s="109"/>
      <c r="P283" s="109" t="s">
        <v>779</v>
      </c>
    </row>
    <row r="284" spans="2:16" x14ac:dyDescent="0.25">
      <c r="B284" s="113" t="str">
        <f ca="1">Supporto!F182</f>
        <v>IfcWall</v>
      </c>
      <c r="C284" s="148" t="str">
        <f ca="1">Supporto!H182</f>
        <v>ElementoCodifica</v>
      </c>
      <c r="D284" s="148" t="str">
        <f ca="1">Supporto!K182</f>
        <v>ClasseElementoTecnico</v>
      </c>
      <c r="E284" s="125"/>
      <c r="F284" s="125"/>
      <c r="G284" s="162"/>
      <c r="H284" s="110"/>
      <c r="I284" s="109"/>
      <c r="J284" s="109" t="s">
        <v>779</v>
      </c>
      <c r="K284" s="109"/>
      <c r="L284" s="109"/>
      <c r="M284" s="109"/>
      <c r="N284" s="109"/>
      <c r="O284" s="109"/>
      <c r="P284" s="109" t="s">
        <v>779</v>
      </c>
    </row>
    <row r="285" spans="2:16" x14ac:dyDescent="0.25">
      <c r="B285" s="113" t="str">
        <f ca="1">Supporto!F183</f>
        <v>IfcWall</v>
      </c>
      <c r="C285" s="148" t="str">
        <f ca="1">Supporto!H183</f>
        <v>ElementoFase</v>
      </c>
      <c r="D285" s="148" t="str">
        <f ca="1">Supporto!K183</f>
        <v>Stato</v>
      </c>
      <c r="E285" s="125"/>
      <c r="F285" s="125"/>
      <c r="G285" s="162"/>
      <c r="H285" s="110"/>
      <c r="I285" s="109"/>
      <c r="J285" s="109" t="s">
        <v>779</v>
      </c>
      <c r="K285" s="109"/>
      <c r="L285" s="109"/>
      <c r="M285" s="109"/>
      <c r="N285" s="109"/>
      <c r="O285" s="109"/>
      <c r="P285" s="109" t="s">
        <v>779</v>
      </c>
    </row>
    <row r="286" spans="2:16" x14ac:dyDescent="0.25">
      <c r="B286" s="113" t="str">
        <f ca="1">Supporto!F184</f>
        <v>IfcWall</v>
      </c>
      <c r="C286" s="148" t="str">
        <f ca="1">Supporto!H184</f>
        <v>ElementoDocumenti</v>
      </c>
      <c r="D286" s="148" t="str">
        <f ca="1">Supporto!K184</f>
        <v>MatSupp</v>
      </c>
      <c r="E286" s="125"/>
      <c r="F286" s="125"/>
      <c r="G286" s="162"/>
      <c r="H286" s="110"/>
      <c r="I286" s="109"/>
      <c r="J286" s="109"/>
      <c r="K286" s="109"/>
      <c r="L286" s="109"/>
      <c r="M286" s="109"/>
      <c r="N286" s="109"/>
      <c r="O286" s="109"/>
      <c r="P286" s="109" t="s">
        <v>779</v>
      </c>
    </row>
    <row r="287" spans="2:16" x14ac:dyDescent="0.25">
      <c r="B287" s="113" t="str">
        <f ca="1">Supporto!F185</f>
        <v>IfcWall</v>
      </c>
      <c r="C287" s="148" t="str">
        <f ca="1">Supporto!H185</f>
        <v>ElementoDocumenti</v>
      </c>
      <c r="D287" s="148" t="str">
        <f ca="1">Supporto!K185</f>
        <v>Collaudo</v>
      </c>
      <c r="E287" s="125"/>
      <c r="F287" s="125"/>
      <c r="G287" s="162"/>
      <c r="H287" s="110"/>
      <c r="I287" s="109" t="s">
        <v>779</v>
      </c>
      <c r="J287" s="109"/>
      <c r="K287" s="514"/>
      <c r="L287" s="109"/>
      <c r="M287" s="109"/>
      <c r="N287" s="109"/>
      <c r="O287" s="109"/>
      <c r="P287" s="109" t="s">
        <v>779</v>
      </c>
    </row>
    <row r="288" spans="2:16" x14ac:dyDescent="0.25">
      <c r="B288" s="115" t="str">
        <f ca="1">Supporto!F186</f>
        <v>IfcWall</v>
      </c>
      <c r="C288" s="149" t="str">
        <f ca="1">Supporto!H186</f>
        <v>ElementoDocumenti</v>
      </c>
      <c r="D288" s="149" t="str">
        <f ca="1">Supporto!K186</f>
        <v>Conformità</v>
      </c>
      <c r="E288" s="124"/>
      <c r="F288" s="124"/>
      <c r="G288" s="163"/>
      <c r="H288" s="117"/>
      <c r="I288" s="116" t="s">
        <v>779</v>
      </c>
      <c r="J288" s="116"/>
      <c r="K288" s="513"/>
      <c r="L288" s="116"/>
      <c r="M288" s="116"/>
      <c r="N288" s="116"/>
      <c r="O288" s="116"/>
      <c r="P288" s="116" t="s">
        <v>779</v>
      </c>
    </row>
    <row r="289" spans="2:16" x14ac:dyDescent="0.25">
      <c r="B289" s="113" t="str">
        <f ca="1">Supporto!F187</f>
        <v>IfcRamp</v>
      </c>
      <c r="C289" s="148" t="str">
        <f ca="1">Supporto!H187</f>
        <v>ElementoDatiAnagrafici</v>
      </c>
      <c r="D289" s="148" t="str">
        <f ca="1">Supporto!K187</f>
        <v>Descrizione</v>
      </c>
      <c r="E289" s="125"/>
      <c r="F289" s="125"/>
      <c r="G289" s="162"/>
      <c r="H289" s="110"/>
      <c r="I289" s="109"/>
      <c r="J289" s="109" t="s">
        <v>779</v>
      </c>
      <c r="K289" s="109"/>
      <c r="L289" s="109"/>
      <c r="M289" s="109"/>
      <c r="N289" s="109"/>
      <c r="O289" s="109"/>
      <c r="P289" s="109" t="s">
        <v>779</v>
      </c>
    </row>
    <row r="290" spans="2:16" x14ac:dyDescent="0.25">
      <c r="B290" s="113" t="str">
        <f ca="1">Supporto!F188</f>
        <v>IfcRamp</v>
      </c>
      <c r="C290" s="148" t="str">
        <f ca="1">Supporto!H188</f>
        <v>ElementoDatiQualitativi</v>
      </c>
      <c r="D290" s="148" t="str">
        <f ca="1">Supporto!K188</f>
        <v>AccessibilitaDisabili</v>
      </c>
      <c r="E290" s="125"/>
      <c r="F290" s="125"/>
      <c r="G290" s="162"/>
      <c r="H290" s="110"/>
      <c r="I290" s="109"/>
      <c r="J290" s="109"/>
      <c r="K290" s="109" t="s">
        <v>779</v>
      </c>
      <c r="L290" s="109"/>
      <c r="M290" s="109"/>
      <c r="N290" s="109"/>
      <c r="O290" s="109"/>
      <c r="P290" s="109" t="s">
        <v>779</v>
      </c>
    </row>
    <row r="291" spans="2:16" x14ac:dyDescent="0.25">
      <c r="B291" s="113" t="str">
        <f ca="1">Supporto!F189</f>
        <v>IfcRamp</v>
      </c>
      <c r="C291" s="148" t="str">
        <f ca="1">Supporto!H189</f>
        <v>ElementoDatiQualitativi</v>
      </c>
      <c r="D291" s="148" t="str">
        <f ca="1">Supporto!K189</f>
        <v>Esterno</v>
      </c>
      <c r="E291" s="125"/>
      <c r="F291" s="125"/>
      <c r="G291" s="162"/>
      <c r="H291" s="110"/>
      <c r="I291" s="109"/>
      <c r="J291" s="109" t="s">
        <v>779</v>
      </c>
      <c r="K291" s="109"/>
      <c r="L291" s="109"/>
      <c r="M291" s="109"/>
      <c r="N291" s="109"/>
      <c r="O291" s="109"/>
      <c r="P291" s="109" t="s">
        <v>779</v>
      </c>
    </row>
    <row r="292" spans="2:16" x14ac:dyDescent="0.25">
      <c r="B292" s="113" t="str">
        <f ca="1">Supporto!F190</f>
        <v>IfcRamp</v>
      </c>
      <c r="C292" s="148" t="str">
        <f ca="1">Supporto!H190</f>
        <v>ElementoDatiQualitativi</v>
      </c>
      <c r="D292" s="148" t="str">
        <f ca="1">Supporto!K190</f>
        <v>Tipologia costruttiva</v>
      </c>
      <c r="E292" s="125"/>
      <c r="F292" s="125"/>
      <c r="G292" s="162"/>
      <c r="H292" s="110"/>
      <c r="I292" s="109" t="s">
        <v>779</v>
      </c>
      <c r="J292" s="109"/>
      <c r="K292" s="109"/>
      <c r="L292" s="109"/>
      <c r="M292" s="109"/>
      <c r="N292" s="109"/>
      <c r="O292" s="109"/>
      <c r="P292" s="109" t="s">
        <v>779</v>
      </c>
    </row>
    <row r="293" spans="2:16" x14ac:dyDescent="0.25">
      <c r="B293" s="113" t="str">
        <f ca="1">Supporto!F191</f>
        <v>IfcRamp</v>
      </c>
      <c r="C293" s="148" t="str">
        <f ca="1">Supporto!H191</f>
        <v>ElementoDatiQualitativi</v>
      </c>
      <c r="D293" s="148" t="str">
        <f ca="1">Supporto!K191</f>
        <v>Criticità Riscontrata</v>
      </c>
      <c r="E293" s="125"/>
      <c r="F293" s="125"/>
      <c r="G293" s="162"/>
      <c r="H293" s="110"/>
      <c r="I293" s="109"/>
      <c r="J293" s="109"/>
      <c r="K293" s="109" t="s">
        <v>779</v>
      </c>
      <c r="L293" s="109"/>
      <c r="M293" s="109"/>
      <c r="N293" s="109"/>
      <c r="O293" s="109"/>
      <c r="P293" s="109" t="s">
        <v>779</v>
      </c>
    </row>
    <row r="294" spans="2:16" x14ac:dyDescent="0.25">
      <c r="B294" s="113" t="str">
        <f ca="1">Supporto!F192</f>
        <v>IfcRamp</v>
      </c>
      <c r="C294" s="148" t="str">
        <f ca="1">Supporto!H192</f>
        <v>ElementoDatiAntincendio</v>
      </c>
      <c r="D294" s="148" t="str">
        <f ca="1">Supporto!K192</f>
        <v>Combustibile</v>
      </c>
      <c r="E294" s="125"/>
      <c r="F294" s="125"/>
      <c r="G294" s="162"/>
      <c r="H294" s="110"/>
      <c r="I294" s="109"/>
      <c r="J294" s="109"/>
      <c r="K294" s="109" t="s">
        <v>779</v>
      </c>
      <c r="L294" s="109"/>
      <c r="M294" s="109"/>
      <c r="N294" s="109"/>
      <c r="O294" s="109"/>
      <c r="P294" s="109" t="s">
        <v>779</v>
      </c>
    </row>
    <row r="295" spans="2:16" x14ac:dyDescent="0.25">
      <c r="B295" s="113" t="str">
        <f ca="1">Supporto!F193</f>
        <v>IfcRamp</v>
      </c>
      <c r="C295" s="148" t="str">
        <f ca="1">Supporto!H193</f>
        <v>ElementoDatiAntincendio</v>
      </c>
      <c r="D295" s="148" t="str">
        <f ca="1">Supporto!K193</f>
        <v>UscitaEmergenza</v>
      </c>
      <c r="E295" s="125"/>
      <c r="F295" s="125"/>
      <c r="G295" s="162"/>
      <c r="H295" s="110"/>
      <c r="I295" s="109"/>
      <c r="J295" s="109"/>
      <c r="K295" s="109" t="s">
        <v>779</v>
      </c>
      <c r="L295" s="109"/>
      <c r="M295" s="109"/>
      <c r="N295" s="109"/>
      <c r="O295" s="109"/>
      <c r="P295" s="109" t="s">
        <v>779</v>
      </c>
    </row>
    <row r="296" spans="2:16" x14ac:dyDescent="0.25">
      <c r="B296" s="113" t="str">
        <f ca="1">Supporto!F194</f>
        <v>IfcRamp</v>
      </c>
      <c r="C296" s="148" t="str">
        <f ca="1">Supporto!H194</f>
        <v>ElementoCodifica</v>
      </c>
      <c r="D296" s="148" t="str">
        <f ca="1">Supporto!K194</f>
        <v>ClasseElementoTecnico</v>
      </c>
      <c r="E296" s="125"/>
      <c r="F296" s="125"/>
      <c r="G296" s="162"/>
      <c r="H296" s="110"/>
      <c r="I296" s="109"/>
      <c r="J296" s="109" t="s">
        <v>779</v>
      </c>
      <c r="K296" s="109"/>
      <c r="L296" s="109"/>
      <c r="M296" s="109"/>
      <c r="N296" s="109"/>
      <c r="O296" s="109"/>
      <c r="P296" s="109" t="s">
        <v>779</v>
      </c>
    </row>
    <row r="297" spans="2:16" x14ac:dyDescent="0.25">
      <c r="B297" s="113" t="str">
        <f ca="1">Supporto!F195</f>
        <v>IfcRamp</v>
      </c>
      <c r="C297" s="148" t="str">
        <f ca="1">Supporto!H195</f>
        <v>ElementoFase</v>
      </c>
      <c r="D297" s="148" t="str">
        <f ca="1">Supporto!K195</f>
        <v>Stato</v>
      </c>
      <c r="E297" s="125"/>
      <c r="F297" s="125"/>
      <c r="G297" s="162"/>
      <c r="H297" s="110"/>
      <c r="I297" s="109"/>
      <c r="J297" s="109" t="s">
        <v>779</v>
      </c>
      <c r="K297" s="109"/>
      <c r="L297" s="109"/>
      <c r="M297" s="109"/>
      <c r="N297" s="109"/>
      <c r="O297" s="109"/>
      <c r="P297" s="109" t="s">
        <v>779</v>
      </c>
    </row>
    <row r="298" spans="2:16" x14ac:dyDescent="0.25">
      <c r="B298" s="115" t="str">
        <f ca="1">Supporto!F196</f>
        <v>IfcRamp</v>
      </c>
      <c r="C298" s="149" t="str">
        <f ca="1">Supporto!H196</f>
        <v>ElementoDocumenti</v>
      </c>
      <c r="D298" s="149" t="str">
        <f ca="1">Supporto!K196</f>
        <v>DB</v>
      </c>
      <c r="E298" s="124"/>
      <c r="F298" s="124"/>
      <c r="G298" s="163"/>
      <c r="H298" s="117"/>
      <c r="I298" s="116"/>
      <c r="J298" s="116"/>
      <c r="K298" s="116"/>
      <c r="L298" s="116"/>
      <c r="M298" s="116"/>
      <c r="N298" s="116"/>
      <c r="O298" s="116"/>
      <c r="P298" s="116" t="s">
        <v>779</v>
      </c>
    </row>
    <row r="299" spans="2:16" x14ac:dyDescent="0.25">
      <c r="B299" s="113" t="str">
        <f ca="1">Supporto!F197</f>
        <v>IfcStair</v>
      </c>
      <c r="C299" s="148" t="str">
        <f ca="1">Supporto!H197</f>
        <v>ElementoDatiAnagrafici</v>
      </c>
      <c r="D299" s="148" t="str">
        <f ca="1">Supporto!K197</f>
        <v>Numero_di_serie</v>
      </c>
      <c r="E299" s="125"/>
      <c r="F299" s="125"/>
      <c r="G299" s="162"/>
      <c r="H299" s="110"/>
      <c r="I299" s="109"/>
      <c r="J299" s="109"/>
      <c r="K299" s="109"/>
      <c r="L299" s="109"/>
      <c r="M299" s="109"/>
      <c r="N299" s="109"/>
      <c r="O299" s="109"/>
      <c r="P299" s="109" t="s">
        <v>779</v>
      </c>
    </row>
    <row r="300" spans="2:16" x14ac:dyDescent="0.25">
      <c r="B300" s="113" t="str">
        <f ca="1">Supporto!F198</f>
        <v>IfcStair</v>
      </c>
      <c r="C300" s="148" t="str">
        <f ca="1">Supporto!H198</f>
        <v>ElementoDatiAnagrafici</v>
      </c>
      <c r="D300" s="148" t="str">
        <f ca="1">Supporto!K198</f>
        <v>Fornitore</v>
      </c>
      <c r="E300" s="125"/>
      <c r="F300" s="125"/>
      <c r="G300" s="162"/>
      <c r="H300" s="110"/>
      <c r="I300" s="109"/>
      <c r="J300" s="109"/>
      <c r="K300" s="109"/>
      <c r="L300" s="109"/>
      <c r="M300" s="109"/>
      <c r="N300" s="109"/>
      <c r="O300" s="109"/>
      <c r="P300" s="109" t="s">
        <v>779</v>
      </c>
    </row>
    <row r="301" spans="2:16" x14ac:dyDescent="0.25">
      <c r="B301" s="113" t="str">
        <f ca="1">Supporto!F199</f>
        <v>IfcStair</v>
      </c>
      <c r="C301" s="148" t="str">
        <f ca="1">Supporto!H199</f>
        <v>ElementoDatiAnagrafici</v>
      </c>
      <c r="D301" s="148" t="str">
        <f ca="1">Supporto!K199</f>
        <v>Installatore</v>
      </c>
      <c r="E301" s="125"/>
      <c r="F301" s="125"/>
      <c r="G301" s="162"/>
      <c r="H301" s="110"/>
      <c r="I301" s="109"/>
      <c r="J301" s="109"/>
      <c r="K301" s="109"/>
      <c r="L301" s="109"/>
      <c r="M301" s="109"/>
      <c r="N301" s="109"/>
      <c r="O301" s="109"/>
      <c r="P301" s="109" t="s">
        <v>779</v>
      </c>
    </row>
    <row r="302" spans="2:16" x14ac:dyDescent="0.25">
      <c r="B302" s="113" t="str">
        <f ca="1">Supporto!F200</f>
        <v>IfcStair</v>
      </c>
      <c r="C302" s="148" t="str">
        <f ca="1">Supporto!H200</f>
        <v>ElementoDatiAnagrafici</v>
      </c>
      <c r="D302" s="148" t="str">
        <f ca="1">Supporto!K200</f>
        <v>Descrizione</v>
      </c>
      <c r="E302" s="125"/>
      <c r="F302" s="125"/>
      <c r="G302" s="162"/>
      <c r="H302" s="110"/>
      <c r="I302" s="109"/>
      <c r="J302" s="109" t="s">
        <v>779</v>
      </c>
      <c r="K302" s="109"/>
      <c r="L302" s="109"/>
      <c r="M302" s="109"/>
      <c r="N302" s="109"/>
      <c r="O302" s="109"/>
      <c r="P302" s="109" t="s">
        <v>779</v>
      </c>
    </row>
    <row r="303" spans="2:16" x14ac:dyDescent="0.25">
      <c r="B303" s="113" t="str">
        <f ca="1">Supporto!F201</f>
        <v>IfcStair</v>
      </c>
      <c r="C303" s="148" t="str">
        <f ca="1">Supporto!H201</f>
        <v>ElementoDatiAnagrafici</v>
      </c>
      <c r="D303" s="148" t="str">
        <f ca="1">Supporto!K201</f>
        <v>Modello</v>
      </c>
      <c r="E303" s="125"/>
      <c r="F303" s="125"/>
      <c r="G303" s="162"/>
      <c r="H303" s="110"/>
      <c r="I303" s="109"/>
      <c r="J303" s="109"/>
      <c r="K303" s="109"/>
      <c r="L303" s="109"/>
      <c r="M303" s="109"/>
      <c r="N303" s="109"/>
      <c r="O303" s="109"/>
      <c r="P303" s="109" t="s">
        <v>779</v>
      </c>
    </row>
    <row r="304" spans="2:16" x14ac:dyDescent="0.25">
      <c r="B304" s="113" t="str">
        <f ca="1">Supporto!F202</f>
        <v>IfcStair</v>
      </c>
      <c r="C304" s="148" t="str">
        <f ca="1">Supporto!H202</f>
        <v>ElementoDatiAnagrafici</v>
      </c>
      <c r="D304" s="148" t="str">
        <f ca="1">Supporto!K202</f>
        <v>Produttore</v>
      </c>
      <c r="E304" s="125"/>
      <c r="F304" s="125"/>
      <c r="G304" s="162"/>
      <c r="H304" s="110"/>
      <c r="I304" s="109"/>
      <c r="J304" s="109"/>
      <c r="K304" s="109"/>
      <c r="L304" s="109"/>
      <c r="M304" s="109"/>
      <c r="N304" s="109"/>
      <c r="O304" s="109"/>
      <c r="P304" s="109" t="s">
        <v>779</v>
      </c>
    </row>
    <row r="305" spans="2:16" x14ac:dyDescent="0.25">
      <c r="B305" s="113" t="str">
        <f ca="1">Supporto!F203</f>
        <v>IfcStair</v>
      </c>
      <c r="C305" s="148" t="str">
        <f ca="1">Supporto!H203</f>
        <v>ElementoDatiQualitativi</v>
      </c>
      <c r="D305" s="148" t="str">
        <f ca="1">Supporto!K203</f>
        <v>AccessibilitaDisabili</v>
      </c>
      <c r="E305" s="125"/>
      <c r="F305" s="125"/>
      <c r="G305" s="162"/>
      <c r="H305" s="110"/>
      <c r="I305" s="109"/>
      <c r="J305" s="109"/>
      <c r="K305" s="109" t="s">
        <v>779</v>
      </c>
      <c r="L305" s="109"/>
      <c r="M305" s="109"/>
      <c r="N305" s="109"/>
      <c r="O305" s="109"/>
      <c r="P305" s="109" t="s">
        <v>779</v>
      </c>
    </row>
    <row r="306" spans="2:16" x14ac:dyDescent="0.25">
      <c r="B306" s="113" t="str">
        <f ca="1">Supporto!F204</f>
        <v>IfcStair</v>
      </c>
      <c r="C306" s="148" t="str">
        <f ca="1">Supporto!H204</f>
        <v>ElementoDatiQualitativi</v>
      </c>
      <c r="D306" s="148" t="str">
        <f ca="1">Supporto!K204</f>
        <v>Esterno</v>
      </c>
      <c r="E306" s="125"/>
      <c r="F306" s="125"/>
      <c r="G306" s="162"/>
      <c r="H306" s="110"/>
      <c r="I306" s="109"/>
      <c r="J306" s="109" t="s">
        <v>779</v>
      </c>
      <c r="K306" s="109"/>
      <c r="L306" s="109"/>
      <c r="M306" s="109"/>
      <c r="N306" s="109"/>
      <c r="O306" s="109"/>
      <c r="P306" s="109" t="s">
        <v>779</v>
      </c>
    </row>
    <row r="307" spans="2:16" x14ac:dyDescent="0.25">
      <c r="B307" s="113" t="str">
        <f ca="1">Supporto!F205</f>
        <v>IfcStair</v>
      </c>
      <c r="C307" s="148" t="str">
        <f ca="1">Supporto!H205</f>
        <v>ElementoDatiQualitativi</v>
      </c>
      <c r="D307" s="148" t="str">
        <f ca="1">Supporto!K205</f>
        <v>Tipologia costruttiva</v>
      </c>
      <c r="E307" s="125"/>
      <c r="F307" s="125"/>
      <c r="G307" s="162"/>
      <c r="H307" s="110"/>
      <c r="I307" s="109" t="s">
        <v>779</v>
      </c>
      <c r="J307" s="109"/>
      <c r="K307" s="109"/>
      <c r="L307" s="109"/>
      <c r="M307" s="109"/>
      <c r="N307" s="109"/>
      <c r="O307" s="109"/>
      <c r="P307" s="109" t="s">
        <v>779</v>
      </c>
    </row>
    <row r="308" spans="2:16" x14ac:dyDescent="0.25">
      <c r="B308" s="113" t="str">
        <f ca="1">Supporto!F206</f>
        <v>IfcStair</v>
      </c>
      <c r="C308" s="148" t="str">
        <f ca="1">Supporto!H206</f>
        <v>ElementoDatiQualitativi</v>
      </c>
      <c r="D308" s="148" t="str">
        <f ca="1">Supporto!K206</f>
        <v>Criticità Riscontrata</v>
      </c>
      <c r="E308" s="125"/>
      <c r="F308" s="125"/>
      <c r="G308" s="162"/>
      <c r="H308" s="110"/>
      <c r="I308" s="109"/>
      <c r="J308" s="109"/>
      <c r="K308" s="109" t="s">
        <v>779</v>
      </c>
      <c r="L308" s="109"/>
      <c r="M308" s="109"/>
      <c r="N308" s="109"/>
      <c r="O308" s="109"/>
      <c r="P308" s="109" t="s">
        <v>779</v>
      </c>
    </row>
    <row r="309" spans="2:16" x14ac:dyDescent="0.25">
      <c r="B309" s="113" t="str">
        <f ca="1">Supporto!F207</f>
        <v>IfcStair</v>
      </c>
      <c r="C309" s="148" t="str">
        <f ca="1">Supporto!H207</f>
        <v>ElementoDatiAntincendio</v>
      </c>
      <c r="D309" s="148" t="str">
        <f ca="1">Supporto!K207</f>
        <v>Combustibile</v>
      </c>
      <c r="E309" s="125"/>
      <c r="F309" s="125"/>
      <c r="G309" s="162"/>
      <c r="H309" s="110"/>
      <c r="I309" s="109"/>
      <c r="J309" s="109"/>
      <c r="K309" s="109" t="s">
        <v>779</v>
      </c>
      <c r="L309" s="109"/>
      <c r="M309" s="109"/>
      <c r="N309" s="109"/>
      <c r="O309" s="109"/>
      <c r="P309" s="109" t="s">
        <v>779</v>
      </c>
    </row>
    <row r="310" spans="2:16" x14ac:dyDescent="0.25">
      <c r="B310" s="113" t="str">
        <f ca="1">Supporto!F208</f>
        <v>IfcStair</v>
      </c>
      <c r="C310" s="148" t="str">
        <f ca="1">Supporto!H208</f>
        <v>ElementoDatiAntincendio</v>
      </c>
      <c r="D310" s="148" t="str">
        <f ca="1">Supporto!K208</f>
        <v>UscitaEmergenza</v>
      </c>
      <c r="E310" s="125"/>
      <c r="F310" s="125"/>
      <c r="G310" s="162"/>
      <c r="H310" s="110"/>
      <c r="I310" s="109"/>
      <c r="J310" s="109"/>
      <c r="K310" s="109" t="s">
        <v>779</v>
      </c>
      <c r="L310" s="109"/>
      <c r="M310" s="109"/>
      <c r="N310" s="109"/>
      <c r="O310" s="109"/>
      <c r="P310" s="109" t="s">
        <v>779</v>
      </c>
    </row>
    <row r="311" spans="2:16" x14ac:dyDescent="0.25">
      <c r="B311" s="113" t="str">
        <f ca="1">Supporto!F209</f>
        <v>IfcStair</v>
      </c>
      <c r="C311" s="148" t="str">
        <f ca="1">Supporto!H209</f>
        <v>ElementoCodifica</v>
      </c>
      <c r="D311" s="148" t="str">
        <f ca="1">Supporto!K209</f>
        <v>ClasseElementoTecnico</v>
      </c>
      <c r="E311" s="125"/>
      <c r="F311" s="125"/>
      <c r="G311" s="162"/>
      <c r="H311" s="110"/>
      <c r="I311" s="109"/>
      <c r="J311" s="109" t="s">
        <v>779</v>
      </c>
      <c r="K311" s="109"/>
      <c r="L311" s="109"/>
      <c r="M311" s="109"/>
      <c r="N311" s="109"/>
      <c r="O311" s="109"/>
      <c r="P311" s="109" t="s">
        <v>779</v>
      </c>
    </row>
    <row r="312" spans="2:16" x14ac:dyDescent="0.25">
      <c r="B312" s="113" t="str">
        <f ca="1">Supporto!F210</f>
        <v>IfcStair</v>
      </c>
      <c r="C312" s="148" t="str">
        <f ca="1">Supporto!H210</f>
        <v>ElementoFase</v>
      </c>
      <c r="D312" s="148" t="str">
        <f ca="1">Supporto!K210</f>
        <v>Stato</v>
      </c>
      <c r="E312" s="125"/>
      <c r="F312" s="125"/>
      <c r="G312" s="162"/>
      <c r="H312" s="110"/>
      <c r="I312" s="109"/>
      <c r="J312" s="109" t="s">
        <v>779</v>
      </c>
      <c r="K312" s="109"/>
      <c r="L312" s="109"/>
      <c r="M312" s="109"/>
      <c r="N312" s="109"/>
      <c r="O312" s="109"/>
      <c r="P312" s="109" t="s">
        <v>779</v>
      </c>
    </row>
    <row r="313" spans="2:16" x14ac:dyDescent="0.25">
      <c r="B313" s="113" t="str">
        <f ca="1">Supporto!F211</f>
        <v>IfcStair</v>
      </c>
      <c r="C313" s="148" t="str">
        <f ca="1">Supporto!H211</f>
        <v>ElementoDocumenti</v>
      </c>
      <c r="D313" s="148" t="str">
        <f ca="1">Supporto!K211</f>
        <v>MUM</v>
      </c>
      <c r="E313" s="125"/>
      <c r="F313" s="125"/>
      <c r="G313" s="162"/>
      <c r="H313" s="110"/>
      <c r="I313" s="109"/>
      <c r="J313" s="109"/>
      <c r="K313" s="109"/>
      <c r="L313" s="109"/>
      <c r="M313" s="109"/>
      <c r="N313" s="109"/>
      <c r="O313" s="109"/>
      <c r="P313" s="109" t="s">
        <v>779</v>
      </c>
    </row>
    <row r="314" spans="2:16" x14ac:dyDescent="0.25">
      <c r="B314" s="113" t="str">
        <f ca="1">Supporto!F212</f>
        <v>IfcStair</v>
      </c>
      <c r="C314" s="148" t="str">
        <f ca="1">Supporto!H212</f>
        <v>ElementoDocumenti</v>
      </c>
      <c r="D314" s="148" t="str">
        <f ca="1">Supporto!K212</f>
        <v>SchedaTecnica</v>
      </c>
      <c r="E314" s="125"/>
      <c r="F314" s="125"/>
      <c r="G314" s="162"/>
      <c r="H314" s="110"/>
      <c r="I314" s="109"/>
      <c r="J314" s="109"/>
      <c r="K314" s="109"/>
      <c r="L314" s="109"/>
      <c r="M314" s="109"/>
      <c r="N314" s="109"/>
      <c r="O314" s="109"/>
      <c r="P314" s="109" t="s">
        <v>779</v>
      </c>
    </row>
    <row r="315" spans="2:16" x14ac:dyDescent="0.25">
      <c r="B315" s="113" t="str">
        <f ca="1">Supporto!F213</f>
        <v>IfcStair</v>
      </c>
      <c r="C315" s="148" t="str">
        <f ca="1">Supporto!H213</f>
        <v>ElementoDocumenti</v>
      </c>
      <c r="D315" s="148" t="str">
        <f ca="1">Supporto!K213</f>
        <v>Website</v>
      </c>
      <c r="E315" s="125"/>
      <c r="F315" s="125"/>
      <c r="G315" s="162"/>
      <c r="H315" s="110"/>
      <c r="I315" s="109"/>
      <c r="J315" s="109"/>
      <c r="K315" s="109"/>
      <c r="L315" s="109"/>
      <c r="M315" s="109"/>
      <c r="N315" s="109"/>
      <c r="O315" s="109"/>
      <c r="P315" s="109" t="s">
        <v>779</v>
      </c>
    </row>
    <row r="316" spans="2:16" x14ac:dyDescent="0.25">
      <c r="B316" s="113" t="str">
        <f ca="1">Supporto!F214</f>
        <v>IfcStair</v>
      </c>
      <c r="C316" s="148" t="str">
        <f ca="1">Supporto!H214</f>
        <v>ElementoDocumenti</v>
      </c>
      <c r="D316" s="148" t="str">
        <f ca="1">Supporto!K214</f>
        <v>DB</v>
      </c>
      <c r="E316" s="125"/>
      <c r="F316" s="125"/>
      <c r="G316" s="162"/>
      <c r="H316" s="110"/>
      <c r="I316" s="109"/>
      <c r="J316" s="109"/>
      <c r="K316" s="109"/>
      <c r="L316" s="109"/>
      <c r="M316" s="109"/>
      <c r="N316" s="109"/>
      <c r="O316" s="109"/>
      <c r="P316" s="109" t="s">
        <v>779</v>
      </c>
    </row>
    <row r="317" spans="2:16" x14ac:dyDescent="0.25">
      <c r="B317" s="113" t="str">
        <f ca="1">Supporto!F215</f>
        <v>IfcStair</v>
      </c>
      <c r="C317" s="148" t="str">
        <f ca="1">Supporto!H215</f>
        <v>ElementoDocumenti</v>
      </c>
      <c r="D317" s="148" t="str">
        <f ca="1">Supporto!K215</f>
        <v>CertProd</v>
      </c>
      <c r="E317" s="125"/>
      <c r="F317" s="125"/>
      <c r="G317" s="162"/>
      <c r="H317" s="110"/>
      <c r="I317" s="109"/>
      <c r="J317" s="109"/>
      <c r="K317" s="109"/>
      <c r="L317" s="109"/>
      <c r="M317" s="109"/>
      <c r="N317" s="109"/>
      <c r="O317" s="109"/>
      <c r="P317" s="109" t="s">
        <v>779</v>
      </c>
    </row>
    <row r="318" spans="2:16" x14ac:dyDescent="0.25">
      <c r="B318" s="113" t="str">
        <f ca="1">Supporto!F216</f>
        <v>IfcStair</v>
      </c>
      <c r="C318" s="148" t="str">
        <f ca="1">Supporto!H216</f>
        <v>ElementoDocumenti</v>
      </c>
      <c r="D318" s="148" t="str">
        <f ca="1">Supporto!K216</f>
        <v>SertSupl</v>
      </c>
      <c r="E318" s="125"/>
      <c r="F318" s="125"/>
      <c r="G318" s="162"/>
      <c r="H318" s="110"/>
      <c r="I318" s="109"/>
      <c r="J318" s="109"/>
      <c r="K318" s="109"/>
      <c r="L318" s="109"/>
      <c r="M318" s="109"/>
      <c r="N318" s="109"/>
      <c r="O318" s="109"/>
      <c r="P318" s="109" t="s">
        <v>779</v>
      </c>
    </row>
    <row r="319" spans="2:16" x14ac:dyDescent="0.25">
      <c r="B319" s="113" t="str">
        <f ca="1">Supporto!F217</f>
        <v>IfcStair</v>
      </c>
      <c r="C319" s="148" t="str">
        <f ca="1">Supporto!H217</f>
        <v>ElementoDocumenti</v>
      </c>
      <c r="D319" s="148" t="str">
        <f ca="1">Supporto!K217</f>
        <v>SchedaMontaggio</v>
      </c>
      <c r="E319" s="125"/>
      <c r="F319" s="125"/>
      <c r="G319" s="162"/>
      <c r="H319" s="110"/>
      <c r="I319" s="109"/>
      <c r="J319" s="109"/>
      <c r="K319" s="109"/>
      <c r="L319" s="109"/>
      <c r="M319" s="109"/>
      <c r="N319" s="109"/>
      <c r="O319" s="109"/>
      <c r="P319" s="109" t="s">
        <v>779</v>
      </c>
    </row>
    <row r="320" spans="2:16" x14ac:dyDescent="0.25">
      <c r="B320" s="113" t="str">
        <f ca="1">Supporto!F218</f>
        <v>IfcStair</v>
      </c>
      <c r="C320" s="148" t="str">
        <f ca="1">Supporto!H218</f>
        <v>ElementoDocumenti</v>
      </c>
      <c r="D320" s="148" t="str">
        <f ca="1">Supporto!K218</f>
        <v>Installazione</v>
      </c>
      <c r="E320" s="125"/>
      <c r="F320" s="125"/>
      <c r="G320" s="162"/>
      <c r="H320" s="110"/>
      <c r="I320" s="109"/>
      <c r="J320" s="109"/>
      <c r="K320" s="109"/>
      <c r="L320" s="109"/>
      <c r="M320" s="109"/>
      <c r="N320" s="109"/>
      <c r="O320" s="109"/>
      <c r="P320" s="109" t="s">
        <v>779</v>
      </c>
    </row>
    <row r="321" spans="2:16" x14ac:dyDescent="0.25">
      <c r="B321" s="113" t="str">
        <f ca="1">Supporto!F219</f>
        <v>IfcStair</v>
      </c>
      <c r="C321" s="148" t="str">
        <f ca="1">Supporto!H219</f>
        <v>ElementoDocumenti</v>
      </c>
      <c r="D321" s="148" t="str">
        <f ca="1">Supporto!K219</f>
        <v>MatSupp</v>
      </c>
      <c r="E321" s="125"/>
      <c r="F321" s="125"/>
      <c r="G321" s="162"/>
      <c r="H321" s="110"/>
      <c r="I321" s="109"/>
      <c r="J321" s="109"/>
      <c r="K321" s="109"/>
      <c r="L321" s="109"/>
      <c r="M321" s="109"/>
      <c r="N321" s="109"/>
      <c r="O321" s="109"/>
      <c r="P321" s="109" t="s">
        <v>779</v>
      </c>
    </row>
    <row r="322" spans="2:16" x14ac:dyDescent="0.25">
      <c r="B322" s="113" t="str">
        <f ca="1">Supporto!F220</f>
        <v>IfcStair</v>
      </c>
      <c r="C322" s="148" t="str">
        <f ca="1">Supporto!H220</f>
        <v>ElementoDocumenti</v>
      </c>
      <c r="D322" s="148" t="str">
        <f ca="1">Supporto!K220</f>
        <v>Collaudo</v>
      </c>
      <c r="E322" s="125"/>
      <c r="F322" s="125"/>
      <c r="G322" s="162"/>
      <c r="H322" s="110"/>
      <c r="I322" s="109" t="s">
        <v>779</v>
      </c>
      <c r="J322" s="109"/>
      <c r="K322" s="109"/>
      <c r="L322" s="109"/>
      <c r="M322" s="109"/>
      <c r="N322" s="109"/>
      <c r="O322" s="109"/>
      <c r="P322" s="109" t="s">
        <v>779</v>
      </c>
    </row>
    <row r="323" spans="2:16" x14ac:dyDescent="0.25">
      <c r="B323" s="115" t="str">
        <f ca="1">Supporto!F221</f>
        <v>IfcStair</v>
      </c>
      <c r="C323" s="149" t="str">
        <f ca="1">Supporto!H221</f>
        <v>ElementoDocumenti</v>
      </c>
      <c r="D323" s="149" t="str">
        <f ca="1">Supporto!K221</f>
        <v>Conformità</v>
      </c>
      <c r="E323" s="124"/>
      <c r="F323" s="124"/>
      <c r="G323" s="163"/>
      <c r="H323" s="117"/>
      <c r="I323" s="116" t="s">
        <v>779</v>
      </c>
      <c r="J323" s="116"/>
      <c r="K323" s="116"/>
      <c r="L323" s="116"/>
      <c r="M323" s="116"/>
      <c r="N323" s="116"/>
      <c r="O323" s="116"/>
      <c r="P323" s="116" t="s">
        <v>779</v>
      </c>
    </row>
    <row r="324" spans="2:16" x14ac:dyDescent="0.25">
      <c r="B324" s="113" t="str">
        <f ca="1">Supporto!F222</f>
        <v>IfcBeam</v>
      </c>
      <c r="C324" s="148" t="str">
        <f ca="1">Supporto!H222</f>
        <v>ElementoDatiAnagrafici</v>
      </c>
      <c r="D324" s="148" t="str">
        <f ca="1">Supporto!K222</f>
        <v>Fornitore</v>
      </c>
      <c r="E324" s="125"/>
      <c r="F324" s="125"/>
      <c r="G324" s="162"/>
      <c r="H324" s="110"/>
      <c r="I324" s="109"/>
      <c r="J324" s="109"/>
      <c r="K324" s="109"/>
      <c r="L324" s="109"/>
      <c r="M324" s="109"/>
      <c r="N324" s="109"/>
      <c r="O324" s="109"/>
      <c r="P324" s="109" t="s">
        <v>779</v>
      </c>
    </row>
    <row r="325" spans="2:16" x14ac:dyDescent="0.25">
      <c r="B325" s="113" t="str">
        <f ca="1">Supporto!F223</f>
        <v>IfcBeam</v>
      </c>
      <c r="C325" s="148" t="str">
        <f ca="1">Supporto!H223</f>
        <v>ElementoDatiAnagrafici</v>
      </c>
      <c r="D325" s="148" t="str">
        <f ca="1">Supporto!K223</f>
        <v>Installatore</v>
      </c>
      <c r="E325" s="125"/>
      <c r="F325" s="125"/>
      <c r="G325" s="162"/>
      <c r="H325" s="110"/>
      <c r="I325" s="109"/>
      <c r="J325" s="109"/>
      <c r="K325" s="109"/>
      <c r="L325" s="109"/>
      <c r="M325" s="109"/>
      <c r="N325" s="109"/>
      <c r="O325" s="109"/>
      <c r="P325" s="109" t="s">
        <v>779</v>
      </c>
    </row>
    <row r="326" spans="2:16" x14ac:dyDescent="0.25">
      <c r="B326" s="113" t="str">
        <f ca="1">Supporto!F224</f>
        <v>IfcBeam</v>
      </c>
      <c r="C326" s="148" t="str">
        <f ca="1">Supporto!H224</f>
        <v>ElementoDatiAnagrafici</v>
      </c>
      <c r="D326" s="148" t="str">
        <f ca="1">Supporto!K224</f>
        <v>Descrizione</v>
      </c>
      <c r="E326" s="125"/>
      <c r="F326" s="125"/>
      <c r="G326" s="162"/>
      <c r="H326" s="110"/>
      <c r="I326" s="109"/>
      <c r="J326" s="109" t="s">
        <v>779</v>
      </c>
      <c r="K326" s="109"/>
      <c r="L326" s="109"/>
      <c r="M326" s="109"/>
      <c r="N326" s="109"/>
      <c r="O326" s="109"/>
      <c r="P326" s="109" t="s">
        <v>779</v>
      </c>
    </row>
    <row r="327" spans="2:16" x14ac:dyDescent="0.25">
      <c r="B327" s="113" t="str">
        <f ca="1">Supporto!F225</f>
        <v>IfcBeam</v>
      </c>
      <c r="C327" s="148" t="str">
        <f ca="1">Supporto!H225</f>
        <v>ElementoDatiAnagrafici</v>
      </c>
      <c r="D327" s="148" t="str">
        <f ca="1">Supporto!K225</f>
        <v>Modello</v>
      </c>
      <c r="E327" s="125"/>
      <c r="F327" s="125"/>
      <c r="G327" s="162"/>
      <c r="H327" s="110"/>
      <c r="I327" s="109"/>
      <c r="J327" s="109"/>
      <c r="K327" s="109"/>
      <c r="L327" s="109"/>
      <c r="M327" s="109"/>
      <c r="N327" s="109"/>
      <c r="O327" s="109"/>
      <c r="P327" s="109" t="s">
        <v>779</v>
      </c>
    </row>
    <row r="328" spans="2:16" x14ac:dyDescent="0.25">
      <c r="B328" s="113" t="str">
        <f ca="1">Supporto!F226</f>
        <v>IfcBeam</v>
      </c>
      <c r="C328" s="148" t="str">
        <f ca="1">Supporto!H226</f>
        <v>ElementoDatiAnagrafici</v>
      </c>
      <c r="D328" s="148" t="str">
        <f ca="1">Supporto!K226</f>
        <v>Produttore</v>
      </c>
      <c r="E328" s="125"/>
      <c r="F328" s="125"/>
      <c r="G328" s="162"/>
      <c r="H328" s="110"/>
      <c r="I328" s="109"/>
      <c r="J328" s="109"/>
      <c r="K328" s="109"/>
      <c r="L328" s="109"/>
      <c r="M328" s="109"/>
      <c r="N328" s="109"/>
      <c r="O328" s="109"/>
      <c r="P328" s="109" t="s">
        <v>779</v>
      </c>
    </row>
    <row r="329" spans="2:16" x14ac:dyDescent="0.25">
      <c r="B329" s="113" t="str">
        <f ca="1">Supporto!F227</f>
        <v>IfcBeam</v>
      </c>
      <c r="C329" s="148" t="str">
        <f ca="1">Supporto!H227</f>
        <v>ElementoDatiQualitativi</v>
      </c>
      <c r="D329" s="148" t="str">
        <f ca="1">Supporto!K227</f>
        <v>Portante</v>
      </c>
      <c r="E329" s="125"/>
      <c r="F329" s="125"/>
      <c r="G329" s="162"/>
      <c r="H329" s="110"/>
      <c r="I329" s="514"/>
      <c r="J329" s="109" t="s">
        <v>779</v>
      </c>
      <c r="K329" s="109"/>
      <c r="L329" s="109"/>
      <c r="M329" s="109"/>
      <c r="N329" s="109"/>
      <c r="O329" s="109"/>
      <c r="P329" s="109" t="s">
        <v>779</v>
      </c>
    </row>
    <row r="330" spans="2:16" x14ac:dyDescent="0.25">
      <c r="B330" s="113" t="str">
        <f ca="1">Supporto!F228</f>
        <v>IfcBeam</v>
      </c>
      <c r="C330" s="148" t="str">
        <f ca="1">Supporto!H228</f>
        <v>ElementoDatiQualitativi</v>
      </c>
      <c r="D330" s="148" t="str">
        <f ca="1">Supporto!K228</f>
        <v>Esterno</v>
      </c>
      <c r="E330" s="125"/>
      <c r="F330" s="125"/>
      <c r="G330" s="162"/>
      <c r="H330" s="110"/>
      <c r="I330" s="109"/>
      <c r="J330" s="109" t="s">
        <v>779</v>
      </c>
      <c r="K330" s="109"/>
      <c r="L330" s="109"/>
      <c r="M330" s="109"/>
      <c r="N330" s="109"/>
      <c r="O330" s="109"/>
      <c r="P330" s="109" t="s">
        <v>779</v>
      </c>
    </row>
    <row r="331" spans="2:16" x14ac:dyDescent="0.25">
      <c r="B331" s="113" t="str">
        <f ca="1">Supporto!F229</f>
        <v>IfcBeam</v>
      </c>
      <c r="C331" s="148" t="str">
        <f ca="1">Supporto!H229</f>
        <v>ElementoDatiQualitativi</v>
      </c>
      <c r="D331" s="148" t="str">
        <f ca="1">Supporto!K229</f>
        <v>Tipologia costruttiva</v>
      </c>
      <c r="E331" s="125"/>
      <c r="F331" s="125"/>
      <c r="G331" s="162"/>
      <c r="H331" s="110"/>
      <c r="I331" s="109" t="s">
        <v>779</v>
      </c>
      <c r="J331" s="109"/>
      <c r="K331" s="109"/>
      <c r="L331" s="109"/>
      <c r="M331" s="109"/>
      <c r="N331" s="109"/>
      <c r="O331" s="109"/>
      <c r="P331" s="109" t="s">
        <v>779</v>
      </c>
    </row>
    <row r="332" spans="2:16" x14ac:dyDescent="0.25">
      <c r="B332" s="113" t="str">
        <f ca="1">Supporto!F230</f>
        <v>IfcBeam</v>
      </c>
      <c r="C332" s="148" t="str">
        <f ca="1">Supporto!H230</f>
        <v>ElementoDatiQualitativi</v>
      </c>
      <c r="D332" s="148" t="str">
        <f ca="1">Supporto!K230</f>
        <v>Criticità Riscontrata</v>
      </c>
      <c r="E332" s="125"/>
      <c r="F332" s="125"/>
      <c r="G332" s="162"/>
      <c r="H332" s="110"/>
      <c r="I332" s="109"/>
      <c r="J332" s="109"/>
      <c r="K332" s="109" t="s">
        <v>779</v>
      </c>
      <c r="L332" s="109"/>
      <c r="M332" s="109"/>
      <c r="N332" s="109"/>
      <c r="O332" s="109"/>
      <c r="P332" s="109" t="s">
        <v>779</v>
      </c>
    </row>
    <row r="333" spans="2:16" x14ac:dyDescent="0.25">
      <c r="B333" s="113" t="str">
        <f ca="1">Supporto!F231</f>
        <v>IfcBeam</v>
      </c>
      <c r="C333" s="148" t="str">
        <f ca="1">Supporto!H231</f>
        <v>ElementoDatiAntincendio</v>
      </c>
      <c r="D333" s="148" t="str">
        <f ca="1">Supporto!K231</f>
        <v>Combustibile</v>
      </c>
      <c r="E333" s="125"/>
      <c r="F333" s="125"/>
      <c r="G333" s="162"/>
      <c r="H333" s="110"/>
      <c r="I333" s="109"/>
      <c r="J333" s="109"/>
      <c r="K333" s="109" t="s">
        <v>779</v>
      </c>
      <c r="L333" s="109"/>
      <c r="M333" s="109"/>
      <c r="N333" s="109"/>
      <c r="O333" s="109"/>
      <c r="P333" s="109" t="s">
        <v>779</v>
      </c>
    </row>
    <row r="334" spans="2:16" x14ac:dyDescent="0.25">
      <c r="B334" s="113" t="str">
        <f ca="1">Supporto!F232</f>
        <v>IfcBeam</v>
      </c>
      <c r="C334" s="148" t="str">
        <f ca="1">Supporto!H232</f>
        <v>ElementoDatiAntincendio</v>
      </c>
      <c r="D334" s="148" t="str">
        <f ca="1">Supporto!K232</f>
        <v>ClassePropagazioneFiamma</v>
      </c>
      <c r="E334" s="125"/>
      <c r="F334" s="125"/>
      <c r="G334" s="162"/>
      <c r="H334" s="110"/>
      <c r="I334" s="109"/>
      <c r="J334" s="109"/>
      <c r="K334" s="109" t="s">
        <v>779</v>
      </c>
      <c r="L334" s="109"/>
      <c r="M334" s="109"/>
      <c r="N334" s="109"/>
      <c r="O334" s="109"/>
      <c r="P334" s="109" t="s">
        <v>779</v>
      </c>
    </row>
    <row r="335" spans="2:16" x14ac:dyDescent="0.25">
      <c r="B335" s="113" t="str">
        <f ca="1">Supporto!F233</f>
        <v>IfcBeam</v>
      </c>
      <c r="C335" s="148" t="str">
        <f ca="1">Supporto!H233</f>
        <v>ElementoDatiAntincendio</v>
      </c>
      <c r="D335" s="148" t="str">
        <f ca="1">Supporto!K233</f>
        <v>REI</v>
      </c>
      <c r="E335" s="125"/>
      <c r="F335" s="125"/>
      <c r="G335" s="162"/>
      <c r="H335" s="110"/>
      <c r="I335" s="109"/>
      <c r="J335" s="109"/>
      <c r="K335" s="109" t="s">
        <v>779</v>
      </c>
      <c r="L335" s="109"/>
      <c r="M335" s="109"/>
      <c r="N335" s="109"/>
      <c r="O335" s="109"/>
      <c r="P335" s="109" t="s">
        <v>779</v>
      </c>
    </row>
    <row r="336" spans="2:16" x14ac:dyDescent="0.25">
      <c r="B336" s="113" t="str">
        <f ca="1">Supporto!F234</f>
        <v>IfcBeam</v>
      </c>
      <c r="C336" s="148" t="str">
        <f ca="1">Supporto!H234</f>
        <v>ElementoCodifica</v>
      </c>
      <c r="D336" s="148" t="str">
        <f ca="1">Supporto!K234</f>
        <v>ClasseElementoTecnico</v>
      </c>
      <c r="E336" s="125"/>
      <c r="F336" s="125"/>
      <c r="G336" s="162"/>
      <c r="H336" s="110"/>
      <c r="I336" s="109"/>
      <c r="J336" s="109" t="s">
        <v>779</v>
      </c>
      <c r="K336" s="109"/>
      <c r="L336" s="109"/>
      <c r="M336" s="109"/>
      <c r="N336" s="109"/>
      <c r="O336" s="109"/>
      <c r="P336" s="109" t="s">
        <v>779</v>
      </c>
    </row>
    <row r="337" spans="2:16" x14ac:dyDescent="0.25">
      <c r="B337" s="113" t="str">
        <f ca="1">Supporto!F235</f>
        <v>IfcBeam</v>
      </c>
      <c r="C337" s="148" t="str">
        <f ca="1">Supporto!H235</f>
        <v>ElementoFase</v>
      </c>
      <c r="D337" s="148" t="str">
        <f ca="1">Supporto!K235</f>
        <v>Stato</v>
      </c>
      <c r="E337" s="125"/>
      <c r="F337" s="125"/>
      <c r="G337" s="162"/>
      <c r="H337" s="110"/>
      <c r="I337" s="109"/>
      <c r="J337" s="109" t="s">
        <v>779</v>
      </c>
      <c r="K337" s="109"/>
      <c r="L337" s="109"/>
      <c r="M337" s="109"/>
      <c r="N337" s="109"/>
      <c r="O337" s="109"/>
      <c r="P337" s="109" t="s">
        <v>779</v>
      </c>
    </row>
    <row r="338" spans="2:16" x14ac:dyDescent="0.25">
      <c r="B338" s="113" t="str">
        <f ca="1">Supporto!F236</f>
        <v>IfcBeam</v>
      </c>
      <c r="C338" s="148" t="str">
        <f ca="1">Supporto!H236</f>
        <v>ElementoDocumenti</v>
      </c>
      <c r="D338" s="148" t="str">
        <f ca="1">Supporto!K236</f>
        <v>SchedaTecnica</v>
      </c>
      <c r="E338" s="125"/>
      <c r="F338" s="125"/>
      <c r="G338" s="162"/>
      <c r="H338" s="110"/>
      <c r="I338" s="109"/>
      <c r="J338" s="109" t="s">
        <v>779</v>
      </c>
      <c r="K338" s="109"/>
      <c r="L338" s="109"/>
      <c r="M338" s="109"/>
      <c r="N338" s="109"/>
      <c r="O338" s="109"/>
      <c r="P338" s="109" t="s">
        <v>779</v>
      </c>
    </row>
    <row r="339" spans="2:16" x14ac:dyDescent="0.25">
      <c r="B339" s="113" t="str">
        <f ca="1">Supporto!F237</f>
        <v>IfcBeam</v>
      </c>
      <c r="C339" s="148" t="str">
        <f ca="1">Supporto!H237</f>
        <v>ElementoDocumenti</v>
      </c>
      <c r="D339" s="148" t="str">
        <f ca="1">Supporto!K237</f>
        <v>Website</v>
      </c>
      <c r="E339" s="125"/>
      <c r="F339" s="125"/>
      <c r="G339" s="162"/>
      <c r="H339" s="110"/>
      <c r="I339" s="109"/>
      <c r="J339" s="109"/>
      <c r="K339" s="109"/>
      <c r="L339" s="109"/>
      <c r="M339" s="109"/>
      <c r="N339" s="109"/>
      <c r="O339" s="109"/>
      <c r="P339" s="109" t="s">
        <v>779</v>
      </c>
    </row>
    <row r="340" spans="2:16" x14ac:dyDescent="0.25">
      <c r="B340" s="113" t="str">
        <f ca="1">Supporto!F238</f>
        <v>IfcBeam</v>
      </c>
      <c r="C340" s="148" t="str">
        <f ca="1">Supporto!H238</f>
        <v>ElementoDocumenti</v>
      </c>
      <c r="D340" s="148" t="str">
        <f ca="1">Supporto!K238</f>
        <v>DB</v>
      </c>
      <c r="E340" s="125"/>
      <c r="F340" s="125"/>
      <c r="G340" s="162"/>
      <c r="H340" s="110"/>
      <c r="I340" s="109"/>
      <c r="J340" s="109"/>
      <c r="K340" s="109"/>
      <c r="L340" s="109"/>
      <c r="M340" s="109"/>
      <c r="N340" s="109"/>
      <c r="O340" s="109"/>
      <c r="P340" s="109" t="s">
        <v>779</v>
      </c>
    </row>
    <row r="341" spans="2:16" x14ac:dyDescent="0.25">
      <c r="B341" s="113" t="str">
        <f ca="1">Supporto!F239</f>
        <v>IfcBeam</v>
      </c>
      <c r="C341" s="148" t="str">
        <f ca="1">Supporto!H239</f>
        <v>ElementoDocumenti</v>
      </c>
      <c r="D341" s="148" t="str">
        <f ca="1">Supporto!K239</f>
        <v>CertProd</v>
      </c>
      <c r="E341" s="125"/>
      <c r="F341" s="125"/>
      <c r="G341" s="162"/>
      <c r="H341" s="110"/>
      <c r="I341" s="109"/>
      <c r="J341" s="109"/>
      <c r="K341" s="109"/>
      <c r="L341" s="109"/>
      <c r="M341" s="109"/>
      <c r="N341" s="109"/>
      <c r="O341" s="109"/>
      <c r="P341" s="109" t="s">
        <v>779</v>
      </c>
    </row>
    <row r="342" spans="2:16" x14ac:dyDescent="0.25">
      <c r="B342" s="113" t="str">
        <f ca="1">Supporto!F240</f>
        <v>IfcBeam</v>
      </c>
      <c r="C342" s="148" t="str">
        <f ca="1">Supporto!H240</f>
        <v>ElementoDocumenti</v>
      </c>
      <c r="D342" s="148" t="str">
        <f ca="1">Supporto!K240</f>
        <v>SertSupl</v>
      </c>
      <c r="E342" s="125"/>
      <c r="F342" s="125"/>
      <c r="G342" s="162"/>
      <c r="H342" s="110"/>
      <c r="I342" s="109"/>
      <c r="J342" s="109"/>
      <c r="K342" s="109"/>
      <c r="L342" s="109"/>
      <c r="M342" s="109"/>
      <c r="N342" s="109"/>
      <c r="O342" s="109"/>
      <c r="P342" s="109" t="s">
        <v>779</v>
      </c>
    </row>
    <row r="343" spans="2:16" x14ac:dyDescent="0.25">
      <c r="B343" s="113" t="str">
        <f ca="1">Supporto!F241</f>
        <v>IfcBeam</v>
      </c>
      <c r="C343" s="148" t="str">
        <f ca="1">Supporto!H241</f>
        <v>ElementoDocumenti</v>
      </c>
      <c r="D343" s="148" t="str">
        <f ca="1">Supporto!K241</f>
        <v>CertOmo</v>
      </c>
      <c r="E343" s="125"/>
      <c r="F343" s="125"/>
      <c r="G343" s="162"/>
      <c r="H343" s="110"/>
      <c r="I343" s="109"/>
      <c r="J343" s="109"/>
      <c r="K343" s="109"/>
      <c r="L343" s="109"/>
      <c r="M343" s="109"/>
      <c r="N343" s="109"/>
      <c r="O343" s="109"/>
      <c r="P343" s="109" t="s">
        <v>779</v>
      </c>
    </row>
    <row r="344" spans="2:16" x14ac:dyDescent="0.25">
      <c r="B344" s="113" t="str">
        <f ca="1">Supporto!F242</f>
        <v>IfcBeam</v>
      </c>
      <c r="C344" s="148" t="str">
        <f ca="1">Supporto!H242</f>
        <v>ElementoDocumenti</v>
      </c>
      <c r="D344" s="148" t="str">
        <f ca="1">Supporto!K242</f>
        <v>SchedaMontaggio</v>
      </c>
      <c r="E344" s="125"/>
      <c r="F344" s="125"/>
      <c r="G344" s="162"/>
      <c r="H344" s="110"/>
      <c r="I344" s="109"/>
      <c r="J344" s="109"/>
      <c r="K344" s="109"/>
      <c r="L344" s="109"/>
      <c r="M344" s="109"/>
      <c r="N344" s="109"/>
      <c r="O344" s="109"/>
      <c r="P344" s="109" t="s">
        <v>779</v>
      </c>
    </row>
    <row r="345" spans="2:16" x14ac:dyDescent="0.25">
      <c r="B345" s="113" t="str">
        <f ca="1">Supporto!F243</f>
        <v>IfcBeam</v>
      </c>
      <c r="C345" s="148" t="str">
        <f ca="1">Supporto!H243</f>
        <v>ElementoDocumenti</v>
      </c>
      <c r="D345" s="148" t="str">
        <f ca="1">Supporto!K243</f>
        <v>MatSupp</v>
      </c>
      <c r="E345" s="125"/>
      <c r="F345" s="125"/>
      <c r="G345" s="162"/>
      <c r="H345" s="110"/>
      <c r="I345" s="109"/>
      <c r="J345" s="109"/>
      <c r="K345" s="109"/>
      <c r="L345" s="109"/>
      <c r="M345" s="109"/>
      <c r="N345" s="109"/>
      <c r="O345" s="109"/>
      <c r="P345" s="109" t="s">
        <v>779</v>
      </c>
    </row>
    <row r="346" spans="2:16" x14ac:dyDescent="0.25">
      <c r="B346" s="113" t="str">
        <f ca="1">Supporto!F244</f>
        <v>IfcBeam</v>
      </c>
      <c r="C346" s="148" t="str">
        <f ca="1">Supporto!H244</f>
        <v>ElementoDocumenti</v>
      </c>
      <c r="D346" s="148" t="str">
        <f ca="1">Supporto!K244</f>
        <v>Collaudo</v>
      </c>
      <c r="E346" s="125"/>
      <c r="F346" s="125"/>
      <c r="G346" s="162"/>
      <c r="H346" s="110"/>
      <c r="I346" s="109" t="s">
        <v>779</v>
      </c>
      <c r="J346" s="109"/>
      <c r="K346" s="109"/>
      <c r="L346" s="109"/>
      <c r="M346" s="109"/>
      <c r="N346" s="109"/>
      <c r="O346" s="109"/>
      <c r="P346" s="109" t="s">
        <v>779</v>
      </c>
    </row>
    <row r="347" spans="2:16" x14ac:dyDescent="0.25">
      <c r="B347" s="115" t="str">
        <f ca="1">Supporto!F245</f>
        <v>IfcBeam</v>
      </c>
      <c r="C347" s="149" t="str">
        <f ca="1">Supporto!H245</f>
        <v>ElementoDocumenti</v>
      </c>
      <c r="D347" s="149" t="str">
        <f ca="1">Supporto!K245</f>
        <v>Conformità</v>
      </c>
      <c r="E347" s="124"/>
      <c r="F347" s="124"/>
      <c r="G347" s="163"/>
      <c r="H347" s="117"/>
      <c r="I347" s="116" t="s">
        <v>779</v>
      </c>
      <c r="J347" s="116"/>
      <c r="K347" s="116"/>
      <c r="L347" s="116"/>
      <c r="M347" s="116"/>
      <c r="N347" s="116"/>
      <c r="O347" s="116"/>
      <c r="P347" s="116" t="s">
        <v>779</v>
      </c>
    </row>
    <row r="348" spans="2:16" x14ac:dyDescent="0.25">
      <c r="B348" s="113" t="str">
        <f ca="1">Supporto!F246</f>
        <v>IfcPlate</v>
      </c>
      <c r="C348" s="148" t="str">
        <f ca="1">Supporto!H246</f>
        <v>ElementoDatiAnagrafici</v>
      </c>
      <c r="D348" s="148" t="str">
        <f ca="1">Supporto!K246</f>
        <v>Descrizione</v>
      </c>
      <c r="E348" s="125"/>
      <c r="F348" s="125"/>
      <c r="G348" s="162"/>
      <c r="H348" s="110"/>
      <c r="I348" s="109"/>
      <c r="J348" s="109" t="s">
        <v>779</v>
      </c>
      <c r="K348" s="109"/>
      <c r="L348" s="109"/>
      <c r="M348" s="109"/>
      <c r="N348" s="109"/>
      <c r="O348" s="109"/>
      <c r="P348" s="109" t="s">
        <v>779</v>
      </c>
    </row>
    <row r="349" spans="2:16" x14ac:dyDescent="0.25">
      <c r="B349" s="113" t="str">
        <f ca="1">Supporto!F247</f>
        <v>IfcPlate</v>
      </c>
      <c r="C349" s="148" t="str">
        <f ca="1">Supporto!H247</f>
        <v>ElementoDatiQualitativi</v>
      </c>
      <c r="D349" s="148" t="str">
        <f ca="1">Supporto!K247</f>
        <v>Portante</v>
      </c>
      <c r="E349" s="125"/>
      <c r="F349" s="125"/>
      <c r="G349" s="162"/>
      <c r="H349" s="110"/>
      <c r="I349" s="514"/>
      <c r="J349" s="109" t="s">
        <v>779</v>
      </c>
      <c r="K349" s="109"/>
      <c r="L349" s="109"/>
      <c r="M349" s="109"/>
      <c r="N349" s="109"/>
      <c r="O349" s="109"/>
      <c r="P349" s="109" t="s">
        <v>779</v>
      </c>
    </row>
    <row r="350" spans="2:16" x14ac:dyDescent="0.25">
      <c r="B350" s="113" t="str">
        <f ca="1">Supporto!F248</f>
        <v>IfcPlate</v>
      </c>
      <c r="C350" s="148" t="str">
        <f ca="1">Supporto!H248</f>
        <v>ElementoDatiQualitativi</v>
      </c>
      <c r="D350" s="148" t="str">
        <f ca="1">Supporto!K248</f>
        <v>Esterno</v>
      </c>
      <c r="E350" s="125"/>
      <c r="F350" s="125"/>
      <c r="G350" s="162"/>
      <c r="H350" s="110"/>
      <c r="I350" s="109"/>
      <c r="J350" s="109" t="s">
        <v>779</v>
      </c>
      <c r="K350" s="109"/>
      <c r="L350" s="109"/>
      <c r="M350" s="109"/>
      <c r="N350" s="109"/>
      <c r="O350" s="109"/>
      <c r="P350" s="109" t="s">
        <v>779</v>
      </c>
    </row>
    <row r="351" spans="2:16" x14ac:dyDescent="0.25">
      <c r="B351" s="113" t="str">
        <f ca="1">Supporto!F249</f>
        <v>IfcPlate</v>
      </c>
      <c r="C351" s="148" t="str">
        <f ca="1">Supporto!H249</f>
        <v>ElementoDatiQualitativi</v>
      </c>
      <c r="D351" s="148" t="str">
        <f ca="1">Supporto!K249</f>
        <v>Tipologia costruttiva</v>
      </c>
      <c r="E351" s="125"/>
      <c r="F351" s="125"/>
      <c r="G351" s="162"/>
      <c r="H351" s="110"/>
      <c r="I351" s="109" t="s">
        <v>779</v>
      </c>
      <c r="J351" s="109"/>
      <c r="K351" s="109"/>
      <c r="L351" s="109"/>
      <c r="M351" s="109"/>
      <c r="N351" s="109"/>
      <c r="O351" s="109"/>
      <c r="P351" s="109" t="s">
        <v>779</v>
      </c>
    </row>
    <row r="352" spans="2:16" x14ac:dyDescent="0.25">
      <c r="B352" s="113" t="str">
        <f ca="1">Supporto!F250</f>
        <v>IfcPlate</v>
      </c>
      <c r="C352" s="148" t="str">
        <f ca="1">Supporto!H250</f>
        <v>ElementoDatiAntincendio</v>
      </c>
      <c r="D352" s="148" t="str">
        <f ca="1">Supporto!K250</f>
        <v>ClassePropagazioneFiamma</v>
      </c>
      <c r="E352" s="125"/>
      <c r="F352" s="125"/>
      <c r="G352" s="162"/>
      <c r="H352" s="110"/>
      <c r="I352" s="109"/>
      <c r="J352" s="514"/>
      <c r="K352" s="109" t="s">
        <v>779</v>
      </c>
      <c r="L352" s="109"/>
      <c r="M352" s="109"/>
      <c r="N352" s="109"/>
      <c r="O352" s="109"/>
      <c r="P352" s="109" t="s">
        <v>779</v>
      </c>
    </row>
    <row r="353" spans="2:16" x14ac:dyDescent="0.25">
      <c r="B353" s="113" t="str">
        <f ca="1">Supporto!F251</f>
        <v>IfcPlate</v>
      </c>
      <c r="C353" s="148" t="str">
        <f ca="1">Supporto!H251</f>
        <v>ElementoDatiAntincendio</v>
      </c>
      <c r="D353" s="148" t="str">
        <f ca="1">Supporto!K251</f>
        <v>REI</v>
      </c>
      <c r="E353" s="125"/>
      <c r="F353" s="125"/>
      <c r="G353" s="162"/>
      <c r="H353" s="110"/>
      <c r="I353" s="109"/>
      <c r="J353" s="514"/>
      <c r="K353" s="109" t="s">
        <v>779</v>
      </c>
      <c r="L353" s="109"/>
      <c r="M353" s="109"/>
      <c r="N353" s="109"/>
      <c r="O353" s="109"/>
      <c r="P353" s="109" t="s">
        <v>779</v>
      </c>
    </row>
    <row r="354" spans="2:16" x14ac:dyDescent="0.25">
      <c r="B354" s="113" t="str">
        <f ca="1">Supporto!F252</f>
        <v>IfcPlate</v>
      </c>
      <c r="C354" s="148" t="str">
        <f ca="1">Supporto!H252</f>
        <v>ElementoCodifica</v>
      </c>
      <c r="D354" s="148" t="str">
        <f ca="1">Supporto!K252</f>
        <v>ClasseElementoTecnico</v>
      </c>
      <c r="E354" s="125"/>
      <c r="F354" s="125"/>
      <c r="G354" s="162"/>
      <c r="H354" s="110"/>
      <c r="I354" s="109"/>
      <c r="J354" s="109" t="s">
        <v>779</v>
      </c>
      <c r="K354" s="514"/>
      <c r="L354" s="109"/>
      <c r="M354" s="109"/>
      <c r="N354" s="109"/>
      <c r="O354" s="109"/>
      <c r="P354" s="109" t="s">
        <v>779</v>
      </c>
    </row>
    <row r="355" spans="2:16" x14ac:dyDescent="0.25">
      <c r="B355" s="113" t="str">
        <f ca="1">Supporto!F253</f>
        <v>IfcPlate</v>
      </c>
      <c r="C355" s="148" t="str">
        <f ca="1">Supporto!H253</f>
        <v>ElementoFase</v>
      </c>
      <c r="D355" s="148" t="str">
        <f ca="1">Supporto!K253</f>
        <v>Stato</v>
      </c>
      <c r="E355" s="125"/>
      <c r="F355" s="125"/>
      <c r="G355" s="162"/>
      <c r="H355" s="110"/>
      <c r="I355" s="109"/>
      <c r="J355" s="109" t="s">
        <v>779</v>
      </c>
      <c r="K355" s="109"/>
      <c r="L355" s="109"/>
      <c r="M355" s="109"/>
      <c r="N355" s="109"/>
      <c r="O355" s="109"/>
      <c r="P355" s="109" t="s">
        <v>779</v>
      </c>
    </row>
    <row r="356" spans="2:16" x14ac:dyDescent="0.25">
      <c r="B356" s="113" t="str">
        <f ca="1">Supporto!F254</f>
        <v>IfcPlate</v>
      </c>
      <c r="C356" s="148" t="str">
        <f ca="1">Supporto!H254</f>
        <v>ElementoDocumenti</v>
      </c>
      <c r="D356" s="148" t="str">
        <f ca="1">Supporto!K254</f>
        <v>DB</v>
      </c>
      <c r="E356" s="125"/>
      <c r="F356" s="125"/>
      <c r="G356" s="162"/>
      <c r="H356" s="110"/>
      <c r="I356" s="109"/>
      <c r="J356" s="109"/>
      <c r="K356" s="109"/>
      <c r="L356" s="109"/>
      <c r="M356" s="109"/>
      <c r="N356" s="109"/>
      <c r="O356" s="109"/>
      <c r="P356" s="109" t="s">
        <v>779</v>
      </c>
    </row>
    <row r="357" spans="2:16" x14ac:dyDescent="0.25">
      <c r="B357" s="113" t="str">
        <f ca="1">Supporto!F255</f>
        <v>IfcPlate</v>
      </c>
      <c r="C357" s="148" t="str">
        <f ca="1">Supporto!H255</f>
        <v>ElementoDocumenti</v>
      </c>
      <c r="D357" s="148" t="str">
        <f ca="1">Supporto!K255</f>
        <v>SertSupl</v>
      </c>
      <c r="E357" s="125"/>
      <c r="F357" s="125"/>
      <c r="G357" s="162"/>
      <c r="H357" s="110"/>
      <c r="I357" s="109"/>
      <c r="J357" s="109"/>
      <c r="K357" s="109"/>
      <c r="L357" s="109"/>
      <c r="M357" s="109"/>
      <c r="N357" s="109"/>
      <c r="O357" s="109"/>
      <c r="P357" s="109" t="s">
        <v>779</v>
      </c>
    </row>
    <row r="358" spans="2:16" x14ac:dyDescent="0.25">
      <c r="B358" s="113" t="str">
        <f ca="1">Supporto!F256</f>
        <v>IfcPlate</v>
      </c>
      <c r="C358" s="148" t="str">
        <f ca="1">Supporto!H256</f>
        <v>ElementoDocumenti</v>
      </c>
      <c r="D358" s="148" t="str">
        <f ca="1">Supporto!K256</f>
        <v>SchedaMontaggio</v>
      </c>
      <c r="E358" s="125"/>
      <c r="F358" s="125"/>
      <c r="G358" s="162"/>
      <c r="H358" s="110"/>
      <c r="I358" s="109"/>
      <c r="J358" s="109"/>
      <c r="K358" s="109"/>
      <c r="L358" s="109"/>
      <c r="M358" s="109"/>
      <c r="N358" s="109"/>
      <c r="O358" s="109"/>
      <c r="P358" s="109" t="s">
        <v>779</v>
      </c>
    </row>
    <row r="359" spans="2:16" x14ac:dyDescent="0.25">
      <c r="B359" s="113" t="str">
        <f ca="1">Supporto!F257</f>
        <v>IfcPlate</v>
      </c>
      <c r="C359" s="148" t="str">
        <f ca="1">Supporto!H257</f>
        <v>ElementoDocumenti</v>
      </c>
      <c r="D359" s="148" t="str">
        <f ca="1">Supporto!K257</f>
        <v>Installazione</v>
      </c>
      <c r="E359" s="125"/>
      <c r="F359" s="125"/>
      <c r="G359" s="162"/>
      <c r="H359" s="110"/>
      <c r="I359" s="109"/>
      <c r="J359" s="109"/>
      <c r="K359" s="109"/>
      <c r="L359" s="109"/>
      <c r="M359" s="109"/>
      <c r="N359" s="109"/>
      <c r="O359" s="109"/>
      <c r="P359" s="109" t="s">
        <v>779</v>
      </c>
    </row>
    <row r="360" spans="2:16" x14ac:dyDescent="0.25">
      <c r="B360" s="113" t="str">
        <f ca="1">Supporto!F258</f>
        <v>IfcPlate</v>
      </c>
      <c r="C360" s="148" t="str">
        <f ca="1">Supporto!H258</f>
        <v>ElementoDocumenti</v>
      </c>
      <c r="D360" s="148" t="str">
        <f ca="1">Supporto!K258</f>
        <v>MatSupp</v>
      </c>
      <c r="E360" s="125"/>
      <c r="F360" s="125"/>
      <c r="G360" s="162"/>
      <c r="H360" s="110"/>
      <c r="I360" s="109"/>
      <c r="J360" s="109"/>
      <c r="K360" s="109"/>
      <c r="L360" s="109"/>
      <c r="M360" s="109"/>
      <c r="N360" s="109"/>
      <c r="O360" s="109"/>
      <c r="P360" s="109" t="s">
        <v>779</v>
      </c>
    </row>
    <row r="361" spans="2:16" x14ac:dyDescent="0.25">
      <c r="B361" s="113" t="str">
        <f ca="1">Supporto!F259</f>
        <v>IfcPlate</v>
      </c>
      <c r="C361" s="148" t="str">
        <f ca="1">Supporto!H259</f>
        <v>ElementoDocumenti</v>
      </c>
      <c r="D361" s="148" t="str">
        <f ca="1">Supporto!K259</f>
        <v>Collaudo</v>
      </c>
      <c r="E361" s="125"/>
      <c r="F361" s="125"/>
      <c r="G361" s="162"/>
      <c r="H361" s="110"/>
      <c r="I361" s="109"/>
      <c r="J361" s="109"/>
      <c r="K361" s="109"/>
      <c r="L361" s="109"/>
      <c r="M361" s="109"/>
      <c r="N361" s="109"/>
      <c r="O361" s="109"/>
      <c r="P361" s="109" t="s">
        <v>779</v>
      </c>
    </row>
    <row r="362" spans="2:16" x14ac:dyDescent="0.25">
      <c r="B362" s="115" t="str">
        <f ca="1">Supporto!F260</f>
        <v>IfcPlate</v>
      </c>
      <c r="C362" s="149" t="str">
        <f ca="1">Supporto!H260</f>
        <v>ElementoDocumenti</v>
      </c>
      <c r="D362" s="149" t="str">
        <f ca="1">Supporto!K260</f>
        <v>Conformità</v>
      </c>
      <c r="E362" s="124"/>
      <c r="F362" s="124"/>
      <c r="G362" s="163"/>
      <c r="H362" s="117"/>
      <c r="I362" s="116"/>
      <c r="J362" s="116"/>
      <c r="K362" s="116"/>
      <c r="L362" s="116"/>
      <c r="M362" s="116"/>
      <c r="N362" s="116"/>
      <c r="O362" s="116"/>
      <c r="P362" s="116" t="s">
        <v>779</v>
      </c>
    </row>
    <row r="363" spans="2:16" x14ac:dyDescent="0.25">
      <c r="B363" s="113" t="str">
        <f ca="1">Supporto!F261</f>
        <v>IfcColumn</v>
      </c>
      <c r="C363" s="148" t="str">
        <f ca="1">Supporto!H261</f>
        <v>ElementoDatiAnagrafici</v>
      </c>
      <c r="D363" s="148" t="str">
        <f ca="1">Supporto!K261</f>
        <v>Numero_di_serie</v>
      </c>
      <c r="E363" s="125"/>
      <c r="F363" s="125"/>
      <c r="G363" s="162"/>
      <c r="H363" s="110"/>
      <c r="I363" s="109"/>
      <c r="J363" s="109"/>
      <c r="K363" s="109"/>
      <c r="L363" s="109"/>
      <c r="M363" s="109"/>
      <c r="N363" s="109"/>
      <c r="O363" s="109"/>
      <c r="P363" s="109" t="s">
        <v>779</v>
      </c>
    </row>
    <row r="364" spans="2:16" x14ac:dyDescent="0.25">
      <c r="B364" s="113" t="str">
        <f ca="1">Supporto!F262</f>
        <v>IfcColumn</v>
      </c>
      <c r="C364" s="148" t="str">
        <f ca="1">Supporto!H262</f>
        <v>ElementoDatiAnagrafici</v>
      </c>
      <c r="D364" s="148" t="str">
        <f ca="1">Supporto!K262</f>
        <v>Fornitore</v>
      </c>
      <c r="E364" s="125"/>
      <c r="F364" s="125"/>
      <c r="G364" s="162"/>
      <c r="H364" s="110"/>
      <c r="I364" s="109"/>
      <c r="J364" s="109"/>
      <c r="K364" s="109"/>
      <c r="L364" s="109"/>
      <c r="M364" s="109"/>
      <c r="N364" s="109"/>
      <c r="O364" s="109"/>
      <c r="P364" s="109" t="s">
        <v>779</v>
      </c>
    </row>
    <row r="365" spans="2:16" x14ac:dyDescent="0.25">
      <c r="B365" s="113" t="str">
        <f ca="1">Supporto!F263</f>
        <v>IfcColumn</v>
      </c>
      <c r="C365" s="148" t="str">
        <f ca="1">Supporto!H263</f>
        <v>ElementoDatiAnagrafici</v>
      </c>
      <c r="D365" s="148" t="str">
        <f ca="1">Supporto!K263</f>
        <v>Installatore</v>
      </c>
      <c r="E365" s="125"/>
      <c r="F365" s="125"/>
      <c r="G365" s="162"/>
      <c r="H365" s="110"/>
      <c r="I365" s="109"/>
      <c r="J365" s="109"/>
      <c r="K365" s="109"/>
      <c r="L365" s="109"/>
      <c r="M365" s="109"/>
      <c r="N365" s="109"/>
      <c r="O365" s="109"/>
      <c r="P365" s="109" t="s">
        <v>779</v>
      </c>
    </row>
    <row r="366" spans="2:16" x14ac:dyDescent="0.25">
      <c r="B366" s="113" t="str">
        <f ca="1">Supporto!F264</f>
        <v>IfcColumn</v>
      </c>
      <c r="C366" s="148" t="str">
        <f ca="1">Supporto!H264</f>
        <v>ElementoDatiAnagrafici</v>
      </c>
      <c r="D366" s="148" t="str">
        <f ca="1">Supporto!K264</f>
        <v>Descrizione</v>
      </c>
      <c r="E366" s="125"/>
      <c r="F366" s="125"/>
      <c r="G366" s="162"/>
      <c r="H366" s="110"/>
      <c r="I366" s="109"/>
      <c r="J366" s="109" t="s">
        <v>779</v>
      </c>
      <c r="K366" s="109"/>
      <c r="L366" s="109"/>
      <c r="M366" s="109"/>
      <c r="N366" s="109"/>
      <c r="O366" s="109"/>
      <c r="P366" s="109" t="s">
        <v>779</v>
      </c>
    </row>
    <row r="367" spans="2:16" x14ac:dyDescent="0.25">
      <c r="B367" s="113" t="str">
        <f ca="1">Supporto!F265</f>
        <v>IfcColumn</v>
      </c>
      <c r="C367" s="148" t="str">
        <f ca="1">Supporto!H265</f>
        <v>ElementoDatiAnagrafici</v>
      </c>
      <c r="D367" s="148" t="str">
        <f ca="1">Supporto!K265</f>
        <v>Modello</v>
      </c>
      <c r="E367" s="125"/>
      <c r="F367" s="125"/>
      <c r="G367" s="162"/>
      <c r="H367" s="110"/>
      <c r="I367" s="109"/>
      <c r="J367" s="109"/>
      <c r="K367" s="109"/>
      <c r="L367" s="109"/>
      <c r="M367" s="109"/>
      <c r="N367" s="109"/>
      <c r="O367" s="109"/>
      <c r="P367" s="109" t="s">
        <v>779</v>
      </c>
    </row>
    <row r="368" spans="2:16" x14ac:dyDescent="0.25">
      <c r="B368" s="113" t="str">
        <f ca="1">Supporto!F266</f>
        <v>IfcColumn</v>
      </c>
      <c r="C368" s="148" t="str">
        <f ca="1">Supporto!H266</f>
        <v>ElementoDatiAnagrafici</v>
      </c>
      <c r="D368" s="148" t="str">
        <f ca="1">Supporto!K266</f>
        <v>Produttore</v>
      </c>
      <c r="E368" s="125"/>
      <c r="F368" s="125"/>
      <c r="G368" s="162"/>
      <c r="H368" s="110"/>
      <c r="I368" s="109"/>
      <c r="J368" s="109"/>
      <c r="K368" s="109"/>
      <c r="L368" s="109"/>
      <c r="M368" s="109"/>
      <c r="N368" s="109"/>
      <c r="O368" s="109"/>
      <c r="P368" s="109" t="s">
        <v>779</v>
      </c>
    </row>
    <row r="369" spans="2:16" x14ac:dyDescent="0.25">
      <c r="B369" s="113" t="str">
        <f ca="1">Supporto!F267</f>
        <v>IfcColumn</v>
      </c>
      <c r="C369" s="148" t="str">
        <f ca="1">Supporto!H267</f>
        <v>ElementoDatiQualitativi</v>
      </c>
      <c r="D369" s="148" t="str">
        <f ca="1">Supporto!K267</f>
        <v>Portante</v>
      </c>
      <c r="E369" s="125"/>
      <c r="F369" s="125"/>
      <c r="G369" s="162"/>
      <c r="H369" s="110"/>
      <c r="I369" s="514"/>
      <c r="J369" s="109" t="s">
        <v>779</v>
      </c>
      <c r="K369" s="109"/>
      <c r="L369" s="109"/>
      <c r="M369" s="109"/>
      <c r="N369" s="109"/>
      <c r="O369" s="109"/>
      <c r="P369" s="109" t="s">
        <v>779</v>
      </c>
    </row>
    <row r="370" spans="2:16" x14ac:dyDescent="0.25">
      <c r="B370" s="113" t="str">
        <f ca="1">Supporto!F268</f>
        <v>IfcColumn</v>
      </c>
      <c r="C370" s="148" t="str">
        <f ca="1">Supporto!H268</f>
        <v>ElementoDatiQualitativi</v>
      </c>
      <c r="D370" s="148" t="str">
        <f ca="1">Supporto!K268</f>
        <v>Esterno</v>
      </c>
      <c r="E370" s="125"/>
      <c r="F370" s="125"/>
      <c r="G370" s="162"/>
      <c r="H370" s="110"/>
      <c r="I370" s="109"/>
      <c r="J370" s="109" t="s">
        <v>779</v>
      </c>
      <c r="K370" s="109"/>
      <c r="L370" s="109"/>
      <c r="M370" s="109"/>
      <c r="N370" s="109"/>
      <c r="O370" s="109"/>
      <c r="P370" s="109" t="s">
        <v>779</v>
      </c>
    </row>
    <row r="371" spans="2:16" x14ac:dyDescent="0.25">
      <c r="B371" s="113" t="str">
        <f ca="1">Supporto!F269</f>
        <v>IfcColumn</v>
      </c>
      <c r="C371" s="148" t="str">
        <f ca="1">Supporto!H269</f>
        <v>ElementoDatiQualitativi</v>
      </c>
      <c r="D371" s="148" t="str">
        <f ca="1">Supporto!K269</f>
        <v>Tipologia costruttiva</v>
      </c>
      <c r="E371" s="125"/>
      <c r="F371" s="125"/>
      <c r="G371" s="162"/>
      <c r="H371" s="110"/>
      <c r="I371" s="109" t="s">
        <v>779</v>
      </c>
      <c r="J371" s="514"/>
      <c r="K371" s="109"/>
      <c r="L371" s="109"/>
      <c r="M371" s="109"/>
      <c r="N371" s="109"/>
      <c r="O371" s="109"/>
      <c r="P371" s="109" t="s">
        <v>779</v>
      </c>
    </row>
    <row r="372" spans="2:16" x14ac:dyDescent="0.25">
      <c r="B372" s="113" t="str">
        <f ca="1">Supporto!F270</f>
        <v>IfcColumn</v>
      </c>
      <c r="C372" s="148" t="str">
        <f ca="1">Supporto!H270</f>
        <v>ElementoDatiQualitativi</v>
      </c>
      <c r="D372" s="148" t="str">
        <f ca="1">Supporto!K270</f>
        <v>Criticità Riscontrata</v>
      </c>
      <c r="E372" s="125"/>
      <c r="F372" s="125"/>
      <c r="G372" s="162"/>
      <c r="H372" s="110"/>
      <c r="I372" s="109"/>
      <c r="J372" s="514"/>
      <c r="K372" s="109" t="s">
        <v>779</v>
      </c>
      <c r="L372" s="109"/>
      <c r="M372" s="109"/>
      <c r="N372" s="109"/>
      <c r="O372" s="109"/>
      <c r="P372" s="109" t="s">
        <v>779</v>
      </c>
    </row>
    <row r="373" spans="2:16" x14ac:dyDescent="0.25">
      <c r="B373" s="113" t="str">
        <f ca="1">Supporto!F271</f>
        <v>IfcColumn</v>
      </c>
      <c r="C373" s="148" t="str">
        <f ca="1">Supporto!H271</f>
        <v>ElementoDatiAntincendio</v>
      </c>
      <c r="D373" s="148" t="str">
        <f ca="1">Supporto!K271</f>
        <v>ClassePropagazioneFiamma</v>
      </c>
      <c r="E373" s="125"/>
      <c r="F373" s="125"/>
      <c r="G373" s="162"/>
      <c r="H373" s="110"/>
      <c r="I373" s="109"/>
      <c r="J373" s="514"/>
      <c r="K373" s="109" t="s">
        <v>779</v>
      </c>
      <c r="L373" s="109"/>
      <c r="M373" s="109"/>
      <c r="N373" s="109"/>
      <c r="O373" s="109"/>
      <c r="P373" s="109" t="s">
        <v>779</v>
      </c>
    </row>
    <row r="374" spans="2:16" x14ac:dyDescent="0.25">
      <c r="B374" s="113" t="str">
        <f ca="1">Supporto!F272</f>
        <v>IfcColumn</v>
      </c>
      <c r="C374" s="148" t="str">
        <f ca="1">Supporto!H272</f>
        <v>ElementoDatiAntincendio</v>
      </c>
      <c r="D374" s="148" t="str">
        <f ca="1">Supporto!K272</f>
        <v>REI</v>
      </c>
      <c r="E374" s="125"/>
      <c r="F374" s="125"/>
      <c r="G374" s="162"/>
      <c r="H374" s="110"/>
      <c r="I374" s="109"/>
      <c r="J374" s="514"/>
      <c r="K374" s="109" t="s">
        <v>779</v>
      </c>
      <c r="L374" s="109"/>
      <c r="M374" s="109"/>
      <c r="N374" s="109"/>
      <c r="O374" s="109"/>
      <c r="P374" s="109" t="s">
        <v>779</v>
      </c>
    </row>
    <row r="375" spans="2:16" x14ac:dyDescent="0.25">
      <c r="B375" s="113" t="str">
        <f ca="1">Supporto!F273</f>
        <v>IfcColumn</v>
      </c>
      <c r="C375" s="148" t="str">
        <f ca="1">Supporto!H273</f>
        <v>ElementoCodifica</v>
      </c>
      <c r="D375" s="148" t="str">
        <f ca="1">Supporto!K273</f>
        <v>ClasseElementoTecnico</v>
      </c>
      <c r="E375" s="125"/>
      <c r="F375" s="125"/>
      <c r="G375" s="162"/>
      <c r="H375" s="110"/>
      <c r="I375" s="109"/>
      <c r="J375" s="109" t="s">
        <v>779</v>
      </c>
      <c r="K375" s="109"/>
      <c r="L375" s="109"/>
      <c r="M375" s="109"/>
      <c r="N375" s="109"/>
      <c r="O375" s="109"/>
      <c r="P375" s="109" t="s">
        <v>779</v>
      </c>
    </row>
    <row r="376" spans="2:16" x14ac:dyDescent="0.25">
      <c r="B376" s="113" t="str">
        <f ca="1">Supporto!F274</f>
        <v>IfcColumn</v>
      </c>
      <c r="C376" s="148" t="str">
        <f ca="1">Supporto!H274</f>
        <v>ElementoFase</v>
      </c>
      <c r="D376" s="148" t="str">
        <f ca="1">Supporto!K274</f>
        <v>Stato</v>
      </c>
      <c r="E376" s="125"/>
      <c r="F376" s="125"/>
      <c r="G376" s="162"/>
      <c r="H376" s="110"/>
      <c r="I376" s="109"/>
      <c r="J376" s="109" t="s">
        <v>779</v>
      </c>
      <c r="K376" s="109"/>
      <c r="L376" s="109"/>
      <c r="M376" s="109"/>
      <c r="N376" s="109"/>
      <c r="O376" s="109"/>
      <c r="P376" s="109" t="s">
        <v>779</v>
      </c>
    </row>
    <row r="377" spans="2:16" x14ac:dyDescent="0.25">
      <c r="B377" s="113" t="str">
        <f ca="1">Supporto!F275</f>
        <v>IfcColumn</v>
      </c>
      <c r="C377" s="148" t="str">
        <f ca="1">Supporto!H275</f>
        <v>ElementoDocumenti</v>
      </c>
      <c r="D377" s="148" t="str">
        <f ca="1">Supporto!K275</f>
        <v>SchedaTecnica</v>
      </c>
      <c r="E377" s="125"/>
      <c r="F377" s="125"/>
      <c r="G377" s="162"/>
      <c r="H377" s="110"/>
      <c r="I377" s="109"/>
      <c r="J377" s="109"/>
      <c r="K377" s="109"/>
      <c r="L377" s="109"/>
      <c r="M377" s="109"/>
      <c r="N377" s="109"/>
      <c r="O377" s="109"/>
      <c r="P377" s="109" t="s">
        <v>779</v>
      </c>
    </row>
    <row r="378" spans="2:16" x14ac:dyDescent="0.25">
      <c r="B378" s="113" t="str">
        <f ca="1">Supporto!F276</f>
        <v>IfcColumn</v>
      </c>
      <c r="C378" s="148" t="str">
        <f ca="1">Supporto!H276</f>
        <v>ElementoDocumenti</v>
      </c>
      <c r="D378" s="148" t="str">
        <f ca="1">Supporto!K276</f>
        <v>Website</v>
      </c>
      <c r="E378" s="125"/>
      <c r="F378" s="125"/>
      <c r="G378" s="162"/>
      <c r="H378" s="110"/>
      <c r="I378" s="109"/>
      <c r="J378" s="109"/>
      <c r="K378" s="109"/>
      <c r="L378" s="109"/>
      <c r="M378" s="109"/>
      <c r="N378" s="109"/>
      <c r="O378" s="109"/>
      <c r="P378" s="109" t="s">
        <v>779</v>
      </c>
    </row>
    <row r="379" spans="2:16" x14ac:dyDescent="0.25">
      <c r="B379" s="113" t="str">
        <f ca="1">Supporto!F277</f>
        <v>IfcColumn</v>
      </c>
      <c r="C379" s="148" t="str">
        <f ca="1">Supporto!H277</f>
        <v>ElementoDocumenti</v>
      </c>
      <c r="D379" s="148" t="str">
        <f ca="1">Supporto!K277</f>
        <v>DB</v>
      </c>
      <c r="E379" s="125"/>
      <c r="F379" s="125"/>
      <c r="G379" s="162"/>
      <c r="H379" s="110"/>
      <c r="I379" s="109"/>
      <c r="J379" s="109"/>
      <c r="K379" s="109"/>
      <c r="L379" s="109"/>
      <c r="M379" s="109"/>
      <c r="N379" s="109"/>
      <c r="O379" s="109"/>
      <c r="P379" s="109" t="s">
        <v>779</v>
      </c>
    </row>
    <row r="380" spans="2:16" x14ac:dyDescent="0.25">
      <c r="B380" s="113" t="str">
        <f ca="1">Supporto!F278</f>
        <v>IfcColumn</v>
      </c>
      <c r="C380" s="148" t="str">
        <f ca="1">Supporto!H278</f>
        <v>ElementoDocumenti</v>
      </c>
      <c r="D380" s="148" t="str">
        <f ca="1">Supporto!K278</f>
        <v>CertProd</v>
      </c>
      <c r="E380" s="125"/>
      <c r="F380" s="125"/>
      <c r="G380" s="162"/>
      <c r="H380" s="110"/>
      <c r="I380" s="109"/>
      <c r="J380" s="109"/>
      <c r="K380" s="109"/>
      <c r="L380" s="109"/>
      <c r="M380" s="109"/>
      <c r="N380" s="109"/>
      <c r="O380" s="109"/>
      <c r="P380" s="109" t="s">
        <v>779</v>
      </c>
    </row>
    <row r="381" spans="2:16" x14ac:dyDescent="0.25">
      <c r="B381" s="113" t="str">
        <f ca="1">Supporto!F279</f>
        <v>IfcColumn</v>
      </c>
      <c r="C381" s="148" t="str">
        <f ca="1">Supporto!H279</f>
        <v>ElementoDocumenti</v>
      </c>
      <c r="D381" s="148" t="str">
        <f ca="1">Supporto!K279</f>
        <v>SertSupl</v>
      </c>
      <c r="E381" s="125"/>
      <c r="F381" s="125"/>
      <c r="G381" s="162"/>
      <c r="H381" s="110"/>
      <c r="I381" s="109"/>
      <c r="J381" s="109"/>
      <c r="K381" s="109"/>
      <c r="L381" s="109"/>
      <c r="M381" s="109"/>
      <c r="N381" s="109"/>
      <c r="O381" s="109"/>
      <c r="P381" s="109" t="s">
        <v>779</v>
      </c>
    </row>
    <row r="382" spans="2:16" x14ac:dyDescent="0.25">
      <c r="B382" s="113" t="str">
        <f ca="1">Supporto!F280</f>
        <v>IfcColumn</v>
      </c>
      <c r="C382" s="148" t="str">
        <f ca="1">Supporto!H280</f>
        <v>ElementoDocumenti</v>
      </c>
      <c r="D382" s="148" t="str">
        <f ca="1">Supporto!K280</f>
        <v>SchedaMontaggio</v>
      </c>
      <c r="E382" s="125"/>
      <c r="F382" s="125"/>
      <c r="G382" s="162"/>
      <c r="H382" s="110"/>
      <c r="I382" s="109"/>
      <c r="J382" s="109"/>
      <c r="K382" s="109"/>
      <c r="L382" s="109"/>
      <c r="M382" s="109"/>
      <c r="N382" s="109"/>
      <c r="O382" s="109"/>
      <c r="P382" s="109" t="s">
        <v>779</v>
      </c>
    </row>
    <row r="383" spans="2:16" x14ac:dyDescent="0.25">
      <c r="B383" s="113" t="str">
        <f ca="1">Supporto!F281</f>
        <v>IfcColumn</v>
      </c>
      <c r="C383" s="148" t="str">
        <f ca="1">Supporto!H281</f>
        <v>ElementoDocumenti</v>
      </c>
      <c r="D383" s="148" t="str">
        <f ca="1">Supporto!K281</f>
        <v>Installazione</v>
      </c>
      <c r="E383" s="125"/>
      <c r="F383" s="125"/>
      <c r="G383" s="162"/>
      <c r="H383" s="110"/>
      <c r="I383" s="109"/>
      <c r="J383" s="109"/>
      <c r="K383" s="109"/>
      <c r="L383" s="109"/>
      <c r="M383" s="109"/>
      <c r="N383" s="109"/>
      <c r="O383" s="109"/>
      <c r="P383" s="109" t="s">
        <v>779</v>
      </c>
    </row>
    <row r="384" spans="2:16" x14ac:dyDescent="0.25">
      <c r="B384" s="113" t="str">
        <f ca="1">Supporto!F282</f>
        <v>IfcColumn</v>
      </c>
      <c r="C384" s="148" t="str">
        <f ca="1">Supporto!H282</f>
        <v>ElementoDocumenti</v>
      </c>
      <c r="D384" s="148" t="str">
        <f ca="1">Supporto!K282</f>
        <v>MatSupp</v>
      </c>
      <c r="E384" s="125"/>
      <c r="F384" s="125"/>
      <c r="G384" s="162"/>
      <c r="H384" s="110"/>
      <c r="I384" s="109"/>
      <c r="J384" s="109"/>
      <c r="K384" s="109"/>
      <c r="L384" s="109"/>
      <c r="M384" s="109"/>
      <c r="N384" s="109"/>
      <c r="O384" s="109"/>
      <c r="P384" s="109" t="s">
        <v>779</v>
      </c>
    </row>
    <row r="385" spans="2:16" x14ac:dyDescent="0.25">
      <c r="B385" s="113" t="str">
        <f ca="1">Supporto!F283</f>
        <v>IfcColumn</v>
      </c>
      <c r="C385" s="148" t="str">
        <f ca="1">Supporto!H283</f>
        <v>ElementoDocumenti</v>
      </c>
      <c r="D385" s="148" t="str">
        <f ca="1">Supporto!K283</f>
        <v>Collaudo</v>
      </c>
      <c r="E385" s="125"/>
      <c r="F385" s="125"/>
      <c r="G385" s="162"/>
      <c r="H385" s="110"/>
      <c r="I385" s="109" t="s">
        <v>779</v>
      </c>
      <c r="J385" s="109"/>
      <c r="K385" s="109"/>
      <c r="L385" s="109"/>
      <c r="M385" s="109"/>
      <c r="N385" s="109"/>
      <c r="O385" s="109"/>
      <c r="P385" s="109" t="s">
        <v>779</v>
      </c>
    </row>
    <row r="386" spans="2:16" x14ac:dyDescent="0.25">
      <c r="B386" s="115" t="str">
        <f ca="1">Supporto!F284</f>
        <v>IfcColumn</v>
      </c>
      <c r="C386" s="149" t="str">
        <f ca="1">Supporto!H284</f>
        <v>ElementoDocumenti</v>
      </c>
      <c r="D386" s="149" t="str">
        <f ca="1">Supporto!K284</f>
        <v>Conformità</v>
      </c>
      <c r="E386" s="124"/>
      <c r="F386" s="124"/>
      <c r="G386" s="163"/>
      <c r="H386" s="117"/>
      <c r="I386" s="116" t="s">
        <v>779</v>
      </c>
      <c r="J386" s="116"/>
      <c r="K386" s="116"/>
      <c r="L386" s="116"/>
      <c r="M386" s="116"/>
      <c r="N386" s="116"/>
      <c r="O386" s="116"/>
      <c r="P386" s="116" t="s">
        <v>779</v>
      </c>
    </row>
    <row r="387" spans="2:16" x14ac:dyDescent="0.25">
      <c r="B387" s="113" t="str">
        <f ca="1">Supporto!F285</f>
        <v>IfcRailing</v>
      </c>
      <c r="C387" s="148" t="str">
        <f ca="1">Supporto!H285</f>
        <v>ElementoDatiAnagrafici</v>
      </c>
      <c r="D387" s="148" t="str">
        <f ca="1">Supporto!K285</f>
        <v>Numero_di_serie</v>
      </c>
      <c r="E387" s="125"/>
      <c r="F387" s="125"/>
      <c r="G387" s="162"/>
      <c r="H387" s="110"/>
      <c r="I387" s="109"/>
      <c r="J387" s="109"/>
      <c r="K387" s="109"/>
      <c r="L387" s="109"/>
      <c r="M387" s="109"/>
      <c r="N387" s="109"/>
      <c r="O387" s="109"/>
      <c r="P387" s="109" t="s">
        <v>779</v>
      </c>
    </row>
    <row r="388" spans="2:16" x14ac:dyDescent="0.25">
      <c r="B388" s="113" t="str">
        <f ca="1">Supporto!F286</f>
        <v>IfcRailing</v>
      </c>
      <c r="C388" s="148" t="str">
        <f ca="1">Supporto!H286</f>
        <v>ElementoDatiAnagrafici</v>
      </c>
      <c r="D388" s="148" t="str">
        <f ca="1">Supporto!K286</f>
        <v>Fornitore</v>
      </c>
      <c r="E388" s="125"/>
      <c r="F388" s="125"/>
      <c r="G388" s="162"/>
      <c r="H388" s="110"/>
      <c r="I388" s="109"/>
      <c r="J388" s="109"/>
      <c r="K388" s="109"/>
      <c r="L388" s="109"/>
      <c r="M388" s="109"/>
      <c r="N388" s="109"/>
      <c r="O388" s="109"/>
      <c r="P388" s="109" t="s">
        <v>779</v>
      </c>
    </row>
    <row r="389" spans="2:16" x14ac:dyDescent="0.25">
      <c r="B389" s="113" t="str">
        <f ca="1">Supporto!F287</f>
        <v>IfcRailing</v>
      </c>
      <c r="C389" s="148" t="str">
        <f ca="1">Supporto!H287</f>
        <v>ElementoDatiAnagrafici</v>
      </c>
      <c r="D389" s="148" t="str">
        <f ca="1">Supporto!K287</f>
        <v>Installatore</v>
      </c>
      <c r="E389" s="125"/>
      <c r="F389" s="125"/>
      <c r="G389" s="162"/>
      <c r="H389" s="110"/>
      <c r="I389" s="109"/>
      <c r="J389" s="109"/>
      <c r="K389" s="109"/>
      <c r="L389" s="109"/>
      <c r="M389" s="109"/>
      <c r="N389" s="109"/>
      <c r="O389" s="109"/>
      <c r="P389" s="109" t="s">
        <v>779</v>
      </c>
    </row>
    <row r="390" spans="2:16" x14ac:dyDescent="0.25">
      <c r="B390" s="113" t="str">
        <f ca="1">Supporto!F288</f>
        <v>IfcRailing</v>
      </c>
      <c r="C390" s="148" t="str">
        <f ca="1">Supporto!H288</f>
        <v>ElementoDatiAnagrafici</v>
      </c>
      <c r="D390" s="148" t="str">
        <f ca="1">Supporto!K288</f>
        <v>Descrizione</v>
      </c>
      <c r="E390" s="125"/>
      <c r="F390" s="125"/>
      <c r="G390" s="162"/>
      <c r="H390" s="110"/>
      <c r="I390" s="109"/>
      <c r="J390" s="109" t="s">
        <v>779</v>
      </c>
      <c r="K390" s="109"/>
      <c r="L390" s="109"/>
      <c r="M390" s="109"/>
      <c r="N390" s="109"/>
      <c r="O390" s="109"/>
      <c r="P390" s="109" t="s">
        <v>779</v>
      </c>
    </row>
    <row r="391" spans="2:16" x14ac:dyDescent="0.25">
      <c r="B391" s="113" t="str">
        <f ca="1">Supporto!F289</f>
        <v>IfcRailing</v>
      </c>
      <c r="C391" s="148" t="str">
        <f ca="1">Supporto!H289</f>
        <v>ElementoDatiAnagrafici</v>
      </c>
      <c r="D391" s="148" t="str">
        <f ca="1">Supporto!K289</f>
        <v>Modello</v>
      </c>
      <c r="E391" s="125"/>
      <c r="F391" s="125"/>
      <c r="G391" s="162"/>
      <c r="H391" s="110"/>
      <c r="I391" s="109"/>
      <c r="J391" s="109"/>
      <c r="K391" s="109"/>
      <c r="L391" s="109"/>
      <c r="M391" s="109"/>
      <c r="N391" s="109"/>
      <c r="O391" s="109"/>
      <c r="P391" s="109" t="s">
        <v>779</v>
      </c>
    </row>
    <row r="392" spans="2:16" x14ac:dyDescent="0.25">
      <c r="B392" s="113" t="str">
        <f ca="1">Supporto!F290</f>
        <v>IfcRailing</v>
      </c>
      <c r="C392" s="148" t="str">
        <f ca="1">Supporto!H290</f>
        <v>ElementoDatiAnagrafici</v>
      </c>
      <c r="D392" s="148" t="str">
        <f ca="1">Supporto!K290</f>
        <v>Produttore</v>
      </c>
      <c r="E392" s="125"/>
      <c r="F392" s="125"/>
      <c r="G392" s="162"/>
      <c r="H392" s="110"/>
      <c r="I392" s="109"/>
      <c r="J392" s="109"/>
      <c r="K392" s="109"/>
      <c r="L392" s="109"/>
      <c r="M392" s="109"/>
      <c r="N392" s="109"/>
      <c r="O392" s="109"/>
      <c r="P392" s="109" t="s">
        <v>779</v>
      </c>
    </row>
    <row r="393" spans="2:16" x14ac:dyDescent="0.25">
      <c r="B393" s="113" t="str">
        <f ca="1">Supporto!F291</f>
        <v>IfcRailing</v>
      </c>
      <c r="C393" s="148" t="str">
        <f ca="1">Supporto!H291</f>
        <v>ElementoDatiQualitativi</v>
      </c>
      <c r="D393" s="148" t="str">
        <f ca="1">Supporto!K291</f>
        <v>Esterno</v>
      </c>
      <c r="E393" s="125"/>
      <c r="F393" s="125"/>
      <c r="G393" s="162"/>
      <c r="H393" s="110"/>
      <c r="I393" s="109"/>
      <c r="J393" s="109" t="s">
        <v>779</v>
      </c>
      <c r="K393" s="109"/>
      <c r="L393" s="109"/>
      <c r="M393" s="109"/>
      <c r="N393" s="109"/>
      <c r="O393" s="109"/>
      <c r="P393" s="109" t="s">
        <v>779</v>
      </c>
    </row>
    <row r="394" spans="2:16" x14ac:dyDescent="0.25">
      <c r="B394" s="113" t="str">
        <f ca="1">Supporto!F292</f>
        <v>IfcRailing</v>
      </c>
      <c r="C394" s="148" t="str">
        <f ca="1">Supporto!H292</f>
        <v>ElementoDatiQualitativi</v>
      </c>
      <c r="D394" s="148" t="str">
        <f ca="1">Supporto!K292</f>
        <v>Tipologia costruttiva</v>
      </c>
      <c r="E394" s="125"/>
      <c r="F394" s="125"/>
      <c r="G394" s="162"/>
      <c r="H394" s="110"/>
      <c r="I394" s="109" t="s">
        <v>779</v>
      </c>
      <c r="J394" s="514"/>
      <c r="K394" s="109"/>
      <c r="L394" s="109"/>
      <c r="M394" s="109"/>
      <c r="N394" s="109"/>
      <c r="O394" s="109"/>
      <c r="P394" s="109" t="s">
        <v>779</v>
      </c>
    </row>
    <row r="395" spans="2:16" x14ac:dyDescent="0.25">
      <c r="B395" s="113" t="str">
        <f ca="1">Supporto!F293</f>
        <v>IfcRailing</v>
      </c>
      <c r="C395" s="148" t="str">
        <f ca="1">Supporto!H293</f>
        <v>ElementoDatiQualitativi</v>
      </c>
      <c r="D395" s="148" t="str">
        <f ca="1">Supporto!K293</f>
        <v>Criticità Riscontrata</v>
      </c>
      <c r="E395" s="125"/>
      <c r="F395" s="125"/>
      <c r="G395" s="162"/>
      <c r="H395" s="110"/>
      <c r="I395" s="109"/>
      <c r="J395" s="514"/>
      <c r="K395" s="109" t="s">
        <v>779</v>
      </c>
      <c r="L395" s="109"/>
      <c r="M395" s="109"/>
      <c r="N395" s="109"/>
      <c r="O395" s="109"/>
      <c r="P395" s="109" t="s">
        <v>779</v>
      </c>
    </row>
    <row r="396" spans="2:16" x14ac:dyDescent="0.25">
      <c r="B396" s="113" t="str">
        <f ca="1">Supporto!F294</f>
        <v>IfcRailing</v>
      </c>
      <c r="C396" s="148" t="str">
        <f ca="1">Supporto!H294</f>
        <v>ElementoDatiAntincendio</v>
      </c>
      <c r="D396" s="148" t="str">
        <f ca="1">Supporto!K294</f>
        <v>ClassePropagazioneFiamma</v>
      </c>
      <c r="E396" s="125"/>
      <c r="F396" s="125"/>
      <c r="G396" s="162"/>
      <c r="H396" s="110"/>
      <c r="I396" s="109"/>
      <c r="J396" s="514"/>
      <c r="K396" s="109" t="s">
        <v>779</v>
      </c>
      <c r="L396" s="109"/>
      <c r="M396" s="109"/>
      <c r="N396" s="109"/>
      <c r="O396" s="109"/>
      <c r="P396" s="109" t="s">
        <v>779</v>
      </c>
    </row>
    <row r="397" spans="2:16" x14ac:dyDescent="0.25">
      <c r="B397" s="113" t="str">
        <f ca="1">Supporto!F295</f>
        <v>IfcRailing</v>
      </c>
      <c r="C397" s="148" t="str">
        <f ca="1">Supporto!H295</f>
        <v>ElementoCodifica</v>
      </c>
      <c r="D397" s="148" t="str">
        <f ca="1">Supporto!K295</f>
        <v>ClasseElementoTecnico</v>
      </c>
      <c r="E397" s="125"/>
      <c r="F397" s="125"/>
      <c r="G397" s="162"/>
      <c r="H397" s="110"/>
      <c r="I397" s="109"/>
      <c r="J397" s="109" t="s">
        <v>779</v>
      </c>
      <c r="K397" s="109"/>
      <c r="L397" s="109"/>
      <c r="M397" s="109"/>
      <c r="N397" s="109"/>
      <c r="O397" s="109"/>
      <c r="P397" s="109" t="s">
        <v>779</v>
      </c>
    </row>
    <row r="398" spans="2:16" x14ac:dyDescent="0.25">
      <c r="B398" s="113" t="str">
        <f ca="1">Supporto!F296</f>
        <v>IfcRailing</v>
      </c>
      <c r="C398" s="148" t="str">
        <f ca="1">Supporto!H296</f>
        <v>ElementoFase</v>
      </c>
      <c r="D398" s="148" t="str">
        <f ca="1">Supporto!K296</f>
        <v>Stato</v>
      </c>
      <c r="E398" s="125"/>
      <c r="F398" s="125"/>
      <c r="G398" s="162"/>
      <c r="H398" s="110"/>
      <c r="I398" s="109"/>
      <c r="J398" s="109" t="s">
        <v>779</v>
      </c>
      <c r="K398" s="109"/>
      <c r="L398" s="109"/>
      <c r="M398" s="109"/>
      <c r="N398" s="109"/>
      <c r="O398" s="109"/>
      <c r="P398" s="109" t="s">
        <v>779</v>
      </c>
    </row>
    <row r="399" spans="2:16" x14ac:dyDescent="0.25">
      <c r="B399" s="113" t="str">
        <f ca="1">Supporto!F297</f>
        <v>IfcRailing</v>
      </c>
      <c r="C399" s="148" t="str">
        <f ca="1">Supporto!H297</f>
        <v>ElementoDocumenti</v>
      </c>
      <c r="D399" s="148" t="str">
        <f ca="1">Supporto!K297</f>
        <v>SchedaTecnica</v>
      </c>
      <c r="E399" s="125"/>
      <c r="F399" s="125"/>
      <c r="G399" s="162"/>
      <c r="H399" s="110"/>
      <c r="I399" s="109"/>
      <c r="J399" s="109"/>
      <c r="K399" s="109"/>
      <c r="L399" s="109"/>
      <c r="M399" s="109"/>
      <c r="N399" s="109"/>
      <c r="O399" s="109"/>
      <c r="P399" s="109" t="s">
        <v>779</v>
      </c>
    </row>
    <row r="400" spans="2:16" x14ac:dyDescent="0.25">
      <c r="B400" s="113" t="str">
        <f ca="1">Supporto!F298</f>
        <v>IfcRailing</v>
      </c>
      <c r="C400" s="148" t="str">
        <f ca="1">Supporto!H298</f>
        <v>ElementoDocumenti</v>
      </c>
      <c r="D400" s="148" t="str">
        <f ca="1">Supporto!K298</f>
        <v>Website</v>
      </c>
      <c r="E400" s="125"/>
      <c r="F400" s="125"/>
      <c r="G400" s="162"/>
      <c r="H400" s="110"/>
      <c r="I400" s="109"/>
      <c r="J400" s="109"/>
      <c r="K400" s="109"/>
      <c r="L400" s="109"/>
      <c r="M400" s="109"/>
      <c r="N400" s="109"/>
      <c r="O400" s="109"/>
      <c r="P400" s="109" t="s">
        <v>779</v>
      </c>
    </row>
    <row r="401" spans="2:16" x14ac:dyDescent="0.25">
      <c r="B401" s="113" t="str">
        <f ca="1">Supporto!F299</f>
        <v>IfcRailing</v>
      </c>
      <c r="C401" s="148" t="str">
        <f ca="1">Supporto!H299</f>
        <v>ElementoDocumenti</v>
      </c>
      <c r="D401" s="148" t="str">
        <f ca="1">Supporto!K299</f>
        <v>DB</v>
      </c>
      <c r="E401" s="125"/>
      <c r="F401" s="125"/>
      <c r="G401" s="162"/>
      <c r="H401" s="110"/>
      <c r="I401" s="109"/>
      <c r="J401" s="109"/>
      <c r="K401" s="109"/>
      <c r="L401" s="109"/>
      <c r="M401" s="109"/>
      <c r="N401" s="109"/>
      <c r="O401" s="109"/>
      <c r="P401" s="109" t="s">
        <v>779</v>
      </c>
    </row>
    <row r="402" spans="2:16" x14ac:dyDescent="0.25">
      <c r="B402" s="113" t="str">
        <f ca="1">Supporto!F300</f>
        <v>IfcRailing</v>
      </c>
      <c r="C402" s="148" t="str">
        <f ca="1">Supporto!H300</f>
        <v>ElementoDocumenti</v>
      </c>
      <c r="D402" s="148" t="str">
        <f ca="1">Supporto!K300</f>
        <v>CertProd</v>
      </c>
      <c r="E402" s="125"/>
      <c r="F402" s="125"/>
      <c r="G402" s="162"/>
      <c r="H402" s="110"/>
      <c r="I402" s="109"/>
      <c r="J402" s="109"/>
      <c r="K402" s="109"/>
      <c r="L402" s="109"/>
      <c r="M402" s="109"/>
      <c r="N402" s="109"/>
      <c r="O402" s="109"/>
      <c r="P402" s="109" t="s">
        <v>779</v>
      </c>
    </row>
    <row r="403" spans="2:16" x14ac:dyDescent="0.25">
      <c r="B403" s="113" t="str">
        <f ca="1">Supporto!F301</f>
        <v>IfcRailing</v>
      </c>
      <c r="C403" s="148" t="str">
        <f ca="1">Supporto!H301</f>
        <v>ElementoDocumenti</v>
      </c>
      <c r="D403" s="148" t="str">
        <f ca="1">Supporto!K301</f>
        <v>SertSupl</v>
      </c>
      <c r="E403" s="125"/>
      <c r="F403" s="125"/>
      <c r="G403" s="162"/>
      <c r="H403" s="110"/>
      <c r="I403" s="109"/>
      <c r="J403" s="109"/>
      <c r="K403" s="109"/>
      <c r="L403" s="109"/>
      <c r="M403" s="109"/>
      <c r="N403" s="109"/>
      <c r="O403" s="109"/>
      <c r="P403" s="109" t="s">
        <v>779</v>
      </c>
    </row>
    <row r="404" spans="2:16" x14ac:dyDescent="0.25">
      <c r="B404" s="113" t="str">
        <f ca="1">Supporto!F302</f>
        <v>IfcRailing</v>
      </c>
      <c r="C404" s="148" t="str">
        <f ca="1">Supporto!H302</f>
        <v>ElementoDocumenti</v>
      </c>
      <c r="D404" s="148" t="str">
        <f ca="1">Supporto!K302</f>
        <v>SchedaMontaggio</v>
      </c>
      <c r="E404" s="125"/>
      <c r="F404" s="125"/>
      <c r="G404" s="162"/>
      <c r="H404" s="110"/>
      <c r="I404" s="109"/>
      <c r="J404" s="109"/>
      <c r="K404" s="109"/>
      <c r="L404" s="109"/>
      <c r="M404" s="109"/>
      <c r="N404" s="109"/>
      <c r="O404" s="109"/>
      <c r="P404" s="109" t="s">
        <v>779</v>
      </c>
    </row>
    <row r="405" spans="2:16" x14ac:dyDescent="0.25">
      <c r="B405" s="113" t="str">
        <f ca="1">Supporto!F303</f>
        <v>IfcRailing</v>
      </c>
      <c r="C405" s="148" t="str">
        <f ca="1">Supporto!H303</f>
        <v>ElementoDocumenti</v>
      </c>
      <c r="D405" s="148" t="str">
        <f ca="1">Supporto!K303</f>
        <v>Installazione</v>
      </c>
      <c r="E405" s="125"/>
      <c r="F405" s="125"/>
      <c r="G405" s="162"/>
      <c r="H405" s="110"/>
      <c r="I405" s="109"/>
      <c r="J405" s="109"/>
      <c r="K405" s="109"/>
      <c r="L405" s="109"/>
      <c r="M405" s="109"/>
      <c r="N405" s="109"/>
      <c r="O405" s="109"/>
      <c r="P405" s="109" t="s">
        <v>779</v>
      </c>
    </row>
    <row r="406" spans="2:16" x14ac:dyDescent="0.25">
      <c r="B406" s="115" t="str">
        <f ca="1">Supporto!F304</f>
        <v>IfcRailing</v>
      </c>
      <c r="C406" s="149" t="str">
        <f ca="1">Supporto!H304</f>
        <v>ElementoDocumenti</v>
      </c>
      <c r="D406" s="149" t="str">
        <f ca="1">Supporto!K304</f>
        <v>MatSupp</v>
      </c>
      <c r="E406" s="124"/>
      <c r="F406" s="124"/>
      <c r="G406" s="163"/>
      <c r="H406" s="117"/>
      <c r="I406" s="116"/>
      <c r="J406" s="116"/>
      <c r="K406" s="116"/>
      <c r="L406" s="116"/>
      <c r="M406" s="116"/>
      <c r="N406" s="116"/>
      <c r="O406" s="116"/>
      <c r="P406" s="116" t="s">
        <v>779</v>
      </c>
    </row>
    <row r="407" spans="2:16" x14ac:dyDescent="0.25">
      <c r="B407" s="113" t="str">
        <f ca="1">Supporto!F305</f>
        <v>IfcReinforcingBar</v>
      </c>
      <c r="C407" s="148" t="str">
        <f ca="1">Supporto!H305</f>
        <v>ElementoDatiAnagrafici</v>
      </c>
      <c r="D407" s="148" t="str">
        <f ca="1">Supporto!K305</f>
        <v>Fornitore</v>
      </c>
      <c r="E407" s="125"/>
      <c r="F407" s="125"/>
      <c r="G407" s="162"/>
      <c r="H407" s="110"/>
      <c r="I407" s="109"/>
      <c r="J407" s="109"/>
      <c r="K407" s="109"/>
      <c r="L407" s="109"/>
      <c r="M407" s="109"/>
      <c r="N407" s="109"/>
      <c r="O407" s="109"/>
      <c r="P407" s="109" t="s">
        <v>779</v>
      </c>
    </row>
    <row r="408" spans="2:16" x14ac:dyDescent="0.25">
      <c r="B408" s="113" t="str">
        <f ca="1">Supporto!F306</f>
        <v>IfcReinforcingBar</v>
      </c>
      <c r="C408" s="148" t="str">
        <f ca="1">Supporto!H306</f>
        <v>ElementoDatiAnagrafici</v>
      </c>
      <c r="D408" s="148" t="str">
        <f ca="1">Supporto!K306</f>
        <v>Descrizione</v>
      </c>
      <c r="E408" s="125"/>
      <c r="F408" s="125"/>
      <c r="G408" s="162"/>
      <c r="H408" s="110"/>
      <c r="I408" s="109"/>
      <c r="J408" s="109" t="s">
        <v>779</v>
      </c>
      <c r="K408" s="109"/>
      <c r="L408" s="109"/>
      <c r="M408" s="109"/>
      <c r="N408" s="109"/>
      <c r="O408" s="109"/>
      <c r="P408" s="109" t="s">
        <v>779</v>
      </c>
    </row>
    <row r="409" spans="2:16" x14ac:dyDescent="0.25">
      <c r="B409" s="113" t="str">
        <f ca="1">Supporto!F307</f>
        <v>IfcReinforcingBar</v>
      </c>
      <c r="C409" s="148" t="str">
        <f ca="1">Supporto!H307</f>
        <v>ElementoDatiAnagrafici</v>
      </c>
      <c r="D409" s="148" t="str">
        <f ca="1">Supporto!K307</f>
        <v>Produttore</v>
      </c>
      <c r="E409" s="125"/>
      <c r="F409" s="125"/>
      <c r="G409" s="162"/>
      <c r="H409" s="110"/>
      <c r="I409" s="109"/>
      <c r="J409" s="109"/>
      <c r="K409" s="109"/>
      <c r="L409" s="109"/>
      <c r="M409" s="109"/>
      <c r="N409" s="109"/>
      <c r="O409" s="109"/>
      <c r="P409" s="109" t="s">
        <v>779</v>
      </c>
    </row>
    <row r="410" spans="2:16" x14ac:dyDescent="0.25">
      <c r="B410" s="113" t="str">
        <f ca="1">Supporto!F308</f>
        <v>IfcReinforcingBar</v>
      </c>
      <c r="C410" s="148" t="str">
        <f ca="1">Supporto!H308</f>
        <v>ElementoDatiQualitativi</v>
      </c>
      <c r="D410" s="148" t="str">
        <f ca="1">Supporto!K308</f>
        <v>Portante</v>
      </c>
      <c r="E410" s="125"/>
      <c r="F410" s="125"/>
      <c r="G410" s="162"/>
      <c r="H410" s="110"/>
      <c r="I410" s="514"/>
      <c r="J410" s="109" t="s">
        <v>779</v>
      </c>
      <c r="K410" s="109"/>
      <c r="L410" s="109"/>
      <c r="M410" s="109"/>
      <c r="N410" s="109"/>
      <c r="O410" s="109"/>
      <c r="P410" s="109" t="s">
        <v>779</v>
      </c>
    </row>
    <row r="411" spans="2:16" x14ac:dyDescent="0.25">
      <c r="B411" s="113" t="str">
        <f ca="1">Supporto!F309</f>
        <v>IfcReinforcingBar</v>
      </c>
      <c r="C411" s="148" t="str">
        <f ca="1">Supporto!H309</f>
        <v>ElementoDatiQualitativi</v>
      </c>
      <c r="D411" s="148" t="str">
        <f ca="1">Supporto!K309</f>
        <v>Tipologia costruttiva</v>
      </c>
      <c r="E411" s="125"/>
      <c r="F411" s="125"/>
      <c r="G411" s="162"/>
      <c r="H411" s="110"/>
      <c r="I411" s="109" t="s">
        <v>779</v>
      </c>
      <c r="J411" s="514"/>
      <c r="K411" s="109"/>
      <c r="L411" s="109"/>
      <c r="M411" s="109"/>
      <c r="N411" s="109"/>
      <c r="O411" s="109"/>
      <c r="P411" s="109" t="s">
        <v>779</v>
      </c>
    </row>
    <row r="412" spans="2:16" x14ac:dyDescent="0.25">
      <c r="B412" s="113" t="str">
        <f ca="1">Supporto!F310</f>
        <v>IfcReinforcingBar</v>
      </c>
      <c r="C412" s="148" t="str">
        <f ca="1">Supporto!H310</f>
        <v>ElementoDatiQualitativi</v>
      </c>
      <c r="D412" s="148" t="str">
        <f ca="1">Supporto!K310</f>
        <v>Criticità Riscontrata</v>
      </c>
      <c r="E412" s="125"/>
      <c r="F412" s="125"/>
      <c r="G412" s="162"/>
      <c r="H412" s="110"/>
      <c r="I412" s="109"/>
      <c r="J412" s="514"/>
      <c r="K412" s="109" t="s">
        <v>779</v>
      </c>
      <c r="L412" s="109"/>
      <c r="M412" s="109"/>
      <c r="N412" s="109"/>
      <c r="O412" s="109"/>
      <c r="P412" s="109" t="s">
        <v>779</v>
      </c>
    </row>
    <row r="413" spans="2:16" x14ac:dyDescent="0.25">
      <c r="B413" s="113" t="str">
        <f ca="1">Supporto!F311</f>
        <v>IfcReinforcingBar</v>
      </c>
      <c r="C413" s="148" t="str">
        <f ca="1">Supporto!H311</f>
        <v>ElementoCodifica</v>
      </c>
      <c r="D413" s="148" t="str">
        <f ca="1">Supporto!K311</f>
        <v>ClasseElementoTecnico</v>
      </c>
      <c r="E413" s="125"/>
      <c r="F413" s="125"/>
      <c r="G413" s="162"/>
      <c r="H413" s="110"/>
      <c r="I413" s="109"/>
      <c r="J413" s="109" t="s">
        <v>779</v>
      </c>
      <c r="K413" s="109"/>
      <c r="L413" s="109"/>
      <c r="M413" s="109"/>
      <c r="N413" s="109"/>
      <c r="O413" s="109"/>
      <c r="P413" s="109" t="s">
        <v>779</v>
      </c>
    </row>
    <row r="414" spans="2:16" x14ac:dyDescent="0.25">
      <c r="B414" s="113" t="str">
        <f ca="1">Supporto!F312</f>
        <v>IfcReinforcingBar</v>
      </c>
      <c r="C414" s="148" t="str">
        <f ca="1">Supporto!H312</f>
        <v>ElementoFase</v>
      </c>
      <c r="D414" s="148" t="str">
        <f ca="1">Supporto!K312</f>
        <v>Stato</v>
      </c>
      <c r="E414" s="125"/>
      <c r="F414" s="125"/>
      <c r="G414" s="162"/>
      <c r="H414" s="110"/>
      <c r="I414" s="109"/>
      <c r="J414" s="109" t="s">
        <v>779</v>
      </c>
      <c r="K414" s="109"/>
      <c r="L414" s="109"/>
      <c r="M414" s="109"/>
      <c r="N414" s="109"/>
      <c r="O414" s="109"/>
      <c r="P414" s="109" t="s">
        <v>779</v>
      </c>
    </row>
    <row r="415" spans="2:16" x14ac:dyDescent="0.25">
      <c r="B415" s="113" t="str">
        <f ca="1">Supporto!F313</f>
        <v>IfcReinforcingBar</v>
      </c>
      <c r="C415" s="148" t="str">
        <f ca="1">Supporto!H313</f>
        <v>ElementoDocumenti</v>
      </c>
      <c r="D415" s="148" t="str">
        <f ca="1">Supporto!K313</f>
        <v>DB</v>
      </c>
      <c r="E415" s="125"/>
      <c r="F415" s="125"/>
      <c r="G415" s="162"/>
      <c r="H415" s="110"/>
      <c r="I415" s="109"/>
      <c r="J415" s="109"/>
      <c r="K415" s="109"/>
      <c r="L415" s="109"/>
      <c r="M415" s="109"/>
      <c r="N415" s="109"/>
      <c r="O415" s="109"/>
      <c r="P415" s="109" t="s">
        <v>779</v>
      </c>
    </row>
    <row r="416" spans="2:16" x14ac:dyDescent="0.25">
      <c r="B416" s="113" t="str">
        <f ca="1">Supporto!F314</f>
        <v>IfcReinforcingBar</v>
      </c>
      <c r="C416" s="148" t="str">
        <f ca="1">Supporto!H314</f>
        <v>ElementoDocumenti</v>
      </c>
      <c r="D416" s="148" t="str">
        <f ca="1">Supporto!K314</f>
        <v>CertProd</v>
      </c>
      <c r="E416" s="125"/>
      <c r="F416" s="125"/>
      <c r="G416" s="162"/>
      <c r="H416" s="110"/>
      <c r="I416" s="109"/>
      <c r="J416" s="109"/>
      <c r="K416" s="109"/>
      <c r="L416" s="109"/>
      <c r="M416" s="109"/>
      <c r="N416" s="109"/>
      <c r="O416" s="109"/>
      <c r="P416" s="109" t="s">
        <v>779</v>
      </c>
    </row>
    <row r="417" spans="2:16" x14ac:dyDescent="0.25">
      <c r="B417" s="113" t="str">
        <f ca="1">Supporto!F315</f>
        <v>IfcReinforcingBar</v>
      </c>
      <c r="C417" s="148" t="str">
        <f ca="1">Supporto!H315</f>
        <v>ElementoDocumenti</v>
      </c>
      <c r="D417" s="148" t="str">
        <f ca="1">Supporto!K315</f>
        <v>SertSupl</v>
      </c>
      <c r="E417" s="125"/>
      <c r="F417" s="125"/>
      <c r="G417" s="162"/>
      <c r="H417" s="110"/>
      <c r="I417" s="109"/>
      <c r="J417" s="109"/>
      <c r="K417" s="109"/>
      <c r="L417" s="109"/>
      <c r="M417" s="109"/>
      <c r="N417" s="109"/>
      <c r="O417" s="109"/>
      <c r="P417" s="109" t="s">
        <v>779</v>
      </c>
    </row>
    <row r="418" spans="2:16" x14ac:dyDescent="0.25">
      <c r="B418" s="113" t="str">
        <f ca="1">Supporto!F316</f>
        <v>IfcReinforcingBar</v>
      </c>
      <c r="C418" s="148" t="str">
        <f ca="1">Supporto!H316</f>
        <v>ElementoDocumenti</v>
      </c>
      <c r="D418" s="148" t="str">
        <f ca="1">Supporto!K316</f>
        <v>Collaudo</v>
      </c>
      <c r="E418" s="125"/>
      <c r="F418" s="125"/>
      <c r="G418" s="162"/>
      <c r="H418" s="110"/>
      <c r="I418" s="109"/>
      <c r="J418" s="109"/>
      <c r="K418" s="109"/>
      <c r="L418" s="109"/>
      <c r="M418" s="109"/>
      <c r="N418" s="109"/>
      <c r="O418" s="109"/>
      <c r="P418" s="109" t="s">
        <v>779</v>
      </c>
    </row>
    <row r="419" spans="2:16" x14ac:dyDescent="0.25">
      <c r="B419" s="115" t="str">
        <f ca="1">Supporto!F317</f>
        <v>IfcReinforcingBar</v>
      </c>
      <c r="C419" s="149" t="str">
        <f ca="1">Supporto!H317</f>
        <v>ElementoDocumenti</v>
      </c>
      <c r="D419" s="149" t="str">
        <f ca="1">Supporto!K317</f>
        <v>Conformità</v>
      </c>
      <c r="E419" s="124"/>
      <c r="F419" s="124"/>
      <c r="G419" s="163"/>
      <c r="H419" s="117"/>
      <c r="I419" s="116"/>
      <c r="J419" s="116"/>
      <c r="K419" s="116"/>
      <c r="L419" s="116"/>
      <c r="M419" s="116"/>
      <c r="N419" s="116"/>
      <c r="O419" s="116"/>
      <c r="P419" s="116" t="s">
        <v>779</v>
      </c>
    </row>
    <row r="420" spans="2:16" x14ac:dyDescent="0.25">
      <c r="B420" s="113" t="str">
        <f ca="1">Supporto!F318</f>
        <v>IfcReinforcingMesh</v>
      </c>
      <c r="C420" s="148" t="str">
        <f ca="1">Supporto!H318</f>
        <v>ElementoDatiAnagrafici</v>
      </c>
      <c r="D420" s="148" t="str">
        <f ca="1">Supporto!K318</f>
        <v>Fornitore</v>
      </c>
      <c r="E420" s="125"/>
      <c r="F420" s="125"/>
      <c r="G420" s="162"/>
      <c r="H420" s="110"/>
      <c r="I420" s="109"/>
      <c r="J420" s="109"/>
      <c r="K420" s="109"/>
      <c r="L420" s="109"/>
      <c r="M420" s="109"/>
      <c r="N420" s="109"/>
      <c r="O420" s="109"/>
      <c r="P420" s="109" t="s">
        <v>779</v>
      </c>
    </row>
    <row r="421" spans="2:16" x14ac:dyDescent="0.25">
      <c r="B421" s="113" t="str">
        <f ca="1">Supporto!F319</f>
        <v>IfcReinforcingMesh</v>
      </c>
      <c r="C421" s="148" t="str">
        <f ca="1">Supporto!H319</f>
        <v>ElementoDatiAnagrafici</v>
      </c>
      <c r="D421" s="148" t="str">
        <f ca="1">Supporto!K319</f>
        <v>Descrizione</v>
      </c>
      <c r="E421" s="125"/>
      <c r="F421" s="125"/>
      <c r="G421" s="162"/>
      <c r="H421" s="110"/>
      <c r="I421" s="109"/>
      <c r="J421" s="109" t="s">
        <v>779</v>
      </c>
      <c r="K421" s="109"/>
      <c r="L421" s="109"/>
      <c r="M421" s="109"/>
      <c r="N421" s="109"/>
      <c r="O421" s="109"/>
      <c r="P421" s="109" t="s">
        <v>779</v>
      </c>
    </row>
    <row r="422" spans="2:16" x14ac:dyDescent="0.25">
      <c r="B422" s="113" t="str">
        <f ca="1">Supporto!F320</f>
        <v>IfcReinforcingMesh</v>
      </c>
      <c r="C422" s="148" t="str">
        <f ca="1">Supporto!H320</f>
        <v>ElementoDatiAnagrafici</v>
      </c>
      <c r="D422" s="148" t="str">
        <f ca="1">Supporto!K320</f>
        <v>Produttore</v>
      </c>
      <c r="E422" s="125"/>
      <c r="F422" s="125"/>
      <c r="G422" s="162"/>
      <c r="H422" s="110"/>
      <c r="I422" s="109"/>
      <c r="J422" s="109"/>
      <c r="K422" s="109"/>
      <c r="L422" s="109"/>
      <c r="M422" s="109"/>
      <c r="N422" s="109"/>
      <c r="O422" s="109"/>
      <c r="P422" s="109" t="s">
        <v>779</v>
      </c>
    </row>
    <row r="423" spans="2:16" x14ac:dyDescent="0.25">
      <c r="B423" s="113" t="str">
        <f ca="1">Supporto!F321</f>
        <v>IfcReinforcingMesh</v>
      </c>
      <c r="C423" s="148" t="str">
        <f ca="1">Supporto!H321</f>
        <v>ElementoDatiQualitativi</v>
      </c>
      <c r="D423" s="148" t="str">
        <f ca="1">Supporto!K321</f>
        <v>Portante</v>
      </c>
      <c r="E423" s="125"/>
      <c r="F423" s="125"/>
      <c r="G423" s="162"/>
      <c r="H423" s="110"/>
      <c r="I423" s="109"/>
      <c r="J423" s="109" t="s">
        <v>779</v>
      </c>
      <c r="K423" s="109"/>
      <c r="L423" s="109"/>
      <c r="M423" s="109"/>
      <c r="N423" s="109"/>
      <c r="O423" s="109"/>
      <c r="P423" s="109" t="s">
        <v>779</v>
      </c>
    </row>
    <row r="424" spans="2:16" x14ac:dyDescent="0.25">
      <c r="B424" s="113" t="str">
        <f ca="1">Supporto!F322</f>
        <v>IfcReinforcingMesh</v>
      </c>
      <c r="C424" s="148" t="str">
        <f ca="1">Supporto!H322</f>
        <v>ElementoDatiQualitativi</v>
      </c>
      <c r="D424" s="148" t="str">
        <f ca="1">Supporto!K322</f>
        <v>Tipologia costruttiva</v>
      </c>
      <c r="E424" s="125"/>
      <c r="F424" s="125"/>
      <c r="G424" s="162"/>
      <c r="H424" s="110"/>
      <c r="I424" s="109" t="s">
        <v>779</v>
      </c>
      <c r="J424" s="514"/>
      <c r="K424" s="109"/>
      <c r="L424" s="109"/>
      <c r="M424" s="109"/>
      <c r="N424" s="109"/>
      <c r="O424" s="109"/>
      <c r="P424" s="109" t="s">
        <v>779</v>
      </c>
    </row>
    <row r="425" spans="2:16" x14ac:dyDescent="0.25">
      <c r="B425" s="113" t="str">
        <f ca="1">Supporto!F323</f>
        <v>IfcReinforcingMesh</v>
      </c>
      <c r="C425" s="148" t="str">
        <f ca="1">Supporto!H323</f>
        <v>ElementoDatiQualitativi</v>
      </c>
      <c r="D425" s="148" t="str">
        <f ca="1">Supporto!K323</f>
        <v>Criticità Riscontrata</v>
      </c>
      <c r="E425" s="125"/>
      <c r="F425" s="125"/>
      <c r="G425" s="162"/>
      <c r="H425" s="110"/>
      <c r="I425" s="109"/>
      <c r="J425" s="514"/>
      <c r="K425" s="109" t="s">
        <v>779</v>
      </c>
      <c r="L425" s="109"/>
      <c r="M425" s="109"/>
      <c r="N425" s="109"/>
      <c r="O425" s="109"/>
      <c r="P425" s="109" t="s">
        <v>779</v>
      </c>
    </row>
    <row r="426" spans="2:16" x14ac:dyDescent="0.25">
      <c r="B426" s="113" t="str">
        <f ca="1">Supporto!F324</f>
        <v>IfcReinforcingMesh</v>
      </c>
      <c r="C426" s="148" t="str">
        <f ca="1">Supporto!H324</f>
        <v>ElementoCodifica</v>
      </c>
      <c r="D426" s="148" t="str">
        <f ca="1">Supporto!K324</f>
        <v>ClasseElementoTecnico</v>
      </c>
      <c r="E426" s="125"/>
      <c r="F426" s="125"/>
      <c r="G426" s="162"/>
      <c r="H426" s="110"/>
      <c r="I426" s="109"/>
      <c r="J426" s="109" t="s">
        <v>779</v>
      </c>
      <c r="K426" s="109"/>
      <c r="L426" s="109"/>
      <c r="M426" s="109"/>
      <c r="N426" s="109"/>
      <c r="O426" s="109"/>
      <c r="P426" s="109" t="s">
        <v>779</v>
      </c>
    </row>
    <row r="427" spans="2:16" x14ac:dyDescent="0.25">
      <c r="B427" s="113" t="str">
        <f ca="1">Supporto!F325</f>
        <v>IfcReinforcingMesh</v>
      </c>
      <c r="C427" s="148" t="str">
        <f ca="1">Supporto!H325</f>
        <v>ElementoFase</v>
      </c>
      <c r="D427" s="148" t="str">
        <f ca="1">Supporto!K325</f>
        <v>Stato</v>
      </c>
      <c r="E427" s="125"/>
      <c r="F427" s="125"/>
      <c r="G427" s="162"/>
      <c r="H427" s="110"/>
      <c r="I427" s="109"/>
      <c r="J427" s="109" t="s">
        <v>779</v>
      </c>
      <c r="K427" s="109"/>
      <c r="L427" s="109"/>
      <c r="M427" s="109"/>
      <c r="N427" s="109"/>
      <c r="O427" s="109"/>
      <c r="P427" s="109" t="s">
        <v>779</v>
      </c>
    </row>
    <row r="428" spans="2:16" x14ac:dyDescent="0.25">
      <c r="B428" s="113" t="str">
        <f ca="1">Supporto!F326</f>
        <v>IfcReinforcingMesh</v>
      </c>
      <c r="C428" s="148" t="str">
        <f ca="1">Supporto!H326</f>
        <v>ElementoDocumenti</v>
      </c>
      <c r="D428" s="148" t="str">
        <f ca="1">Supporto!K326</f>
        <v>DB</v>
      </c>
      <c r="E428" s="125"/>
      <c r="F428" s="125"/>
      <c r="G428" s="162"/>
      <c r="H428" s="110"/>
      <c r="I428" s="109"/>
      <c r="J428" s="109"/>
      <c r="K428" s="109"/>
      <c r="L428" s="109"/>
      <c r="M428" s="109"/>
      <c r="N428" s="109"/>
      <c r="O428" s="109"/>
      <c r="P428" s="109" t="s">
        <v>779</v>
      </c>
    </row>
    <row r="429" spans="2:16" x14ac:dyDescent="0.25">
      <c r="B429" s="113" t="str">
        <f ca="1">Supporto!F327</f>
        <v>IfcReinforcingMesh</v>
      </c>
      <c r="C429" s="148" t="str">
        <f ca="1">Supporto!H327</f>
        <v>ElementoDocumenti</v>
      </c>
      <c r="D429" s="148" t="str">
        <f ca="1">Supporto!K327</f>
        <v>CertProd</v>
      </c>
      <c r="E429" s="125"/>
      <c r="F429" s="125"/>
      <c r="G429" s="162"/>
      <c r="H429" s="110"/>
      <c r="I429" s="109"/>
      <c r="J429" s="109"/>
      <c r="K429" s="109"/>
      <c r="L429" s="109"/>
      <c r="M429" s="109"/>
      <c r="N429" s="109"/>
      <c r="O429" s="109"/>
      <c r="P429" s="109" t="s">
        <v>779</v>
      </c>
    </row>
    <row r="430" spans="2:16" x14ac:dyDescent="0.25">
      <c r="B430" s="113" t="str">
        <f ca="1">Supporto!F328</f>
        <v>IfcReinforcingMesh</v>
      </c>
      <c r="C430" s="148" t="str">
        <f ca="1">Supporto!H328</f>
        <v>ElementoDocumenti</v>
      </c>
      <c r="D430" s="148" t="str">
        <f ca="1">Supporto!K328</f>
        <v>SertSupl</v>
      </c>
      <c r="E430" s="125"/>
      <c r="F430" s="125"/>
      <c r="G430" s="162"/>
      <c r="H430" s="110"/>
      <c r="I430" s="109"/>
      <c r="J430" s="109"/>
      <c r="K430" s="109"/>
      <c r="L430" s="109"/>
      <c r="M430" s="109"/>
      <c r="N430" s="109"/>
      <c r="O430" s="109"/>
      <c r="P430" s="109" t="s">
        <v>779</v>
      </c>
    </row>
    <row r="431" spans="2:16" x14ac:dyDescent="0.25">
      <c r="B431" s="113" t="str">
        <f ca="1">Supporto!F329</f>
        <v>IfcReinforcingMesh</v>
      </c>
      <c r="C431" s="148" t="str">
        <f ca="1">Supporto!H329</f>
        <v>ElementoDocumenti</v>
      </c>
      <c r="D431" s="148" t="str">
        <f ca="1">Supporto!K329</f>
        <v>Collaudo</v>
      </c>
      <c r="E431" s="125"/>
      <c r="F431" s="125"/>
      <c r="G431" s="162"/>
      <c r="H431" s="110"/>
      <c r="I431" s="109"/>
      <c r="J431" s="109"/>
      <c r="K431" s="109"/>
      <c r="L431" s="109"/>
      <c r="M431" s="109"/>
      <c r="N431" s="109"/>
      <c r="O431" s="109"/>
      <c r="P431" s="109" t="s">
        <v>779</v>
      </c>
    </row>
    <row r="432" spans="2:16" x14ac:dyDescent="0.25">
      <c r="B432" s="115" t="str">
        <f ca="1">Supporto!F330</f>
        <v>IfcReinforcingMesh</v>
      </c>
      <c r="C432" s="149" t="str">
        <f ca="1">Supporto!H330</f>
        <v>ElementoDocumenti</v>
      </c>
      <c r="D432" s="149" t="str">
        <f ca="1">Supporto!K330</f>
        <v>Conformità</v>
      </c>
      <c r="E432" s="124"/>
      <c r="F432" s="124"/>
      <c r="G432" s="163"/>
      <c r="H432" s="117"/>
      <c r="I432" s="116"/>
      <c r="J432" s="116"/>
      <c r="K432" s="116"/>
      <c r="L432" s="116"/>
      <c r="M432" s="116"/>
      <c r="N432" s="116"/>
      <c r="O432" s="116"/>
      <c r="P432" s="116" t="s">
        <v>779</v>
      </c>
    </row>
    <row r="433" spans="2:16" x14ac:dyDescent="0.25">
      <c r="B433" s="113" t="str">
        <f ca="1">Supporto!F331</f>
        <v>IfcTendon</v>
      </c>
      <c r="C433" s="148" t="str">
        <f ca="1">Supporto!H331</f>
        <v>ElementoDatiAnagrafici</v>
      </c>
      <c r="D433" s="148" t="str">
        <f ca="1">Supporto!K331</f>
        <v>Fornitore</v>
      </c>
      <c r="E433" s="125"/>
      <c r="F433" s="125"/>
      <c r="G433" s="162"/>
      <c r="H433" s="110"/>
      <c r="I433" s="109"/>
      <c r="J433" s="109"/>
      <c r="K433" s="109"/>
      <c r="L433" s="109"/>
      <c r="M433" s="109"/>
      <c r="N433" s="109"/>
      <c r="O433" s="109"/>
      <c r="P433" s="109" t="s">
        <v>779</v>
      </c>
    </row>
    <row r="434" spans="2:16" x14ac:dyDescent="0.25">
      <c r="B434" s="113" t="str">
        <f ca="1">Supporto!F332</f>
        <v>IfcTendon</v>
      </c>
      <c r="C434" s="148" t="str">
        <f ca="1">Supporto!H332</f>
        <v>ElementoDatiAnagrafici</v>
      </c>
      <c r="D434" s="148" t="str">
        <f ca="1">Supporto!K332</f>
        <v>Descrizione</v>
      </c>
      <c r="E434" s="125"/>
      <c r="F434" s="125"/>
      <c r="G434" s="162"/>
      <c r="H434" s="110"/>
      <c r="I434" s="109"/>
      <c r="J434" s="109"/>
      <c r="K434" s="109"/>
      <c r="L434" s="109"/>
      <c r="M434" s="109"/>
      <c r="N434" s="109"/>
      <c r="O434" s="109"/>
      <c r="P434" s="109" t="s">
        <v>779</v>
      </c>
    </row>
    <row r="435" spans="2:16" x14ac:dyDescent="0.25">
      <c r="B435" s="113" t="str">
        <f ca="1">Supporto!F333</f>
        <v>IfcTendon</v>
      </c>
      <c r="C435" s="148" t="str">
        <f ca="1">Supporto!H333</f>
        <v>ElementoDatiAnagrafici</v>
      </c>
      <c r="D435" s="148" t="str">
        <f ca="1">Supporto!K333</f>
        <v>Produttore</v>
      </c>
      <c r="E435" s="125"/>
      <c r="F435" s="125"/>
      <c r="G435" s="162"/>
      <c r="H435" s="110"/>
      <c r="I435" s="109"/>
      <c r="J435" s="109"/>
      <c r="K435" s="109"/>
      <c r="L435" s="109"/>
      <c r="M435" s="109"/>
      <c r="N435" s="109"/>
      <c r="O435" s="109"/>
      <c r="P435" s="109" t="s">
        <v>779</v>
      </c>
    </row>
    <row r="436" spans="2:16" x14ac:dyDescent="0.25">
      <c r="B436" s="113" t="str">
        <f ca="1">Supporto!F334</f>
        <v>IfcTendon</v>
      </c>
      <c r="C436" s="148" t="str">
        <f ca="1">Supporto!H334</f>
        <v>ElementoDatiQualitativi</v>
      </c>
      <c r="D436" s="148" t="str">
        <f ca="1">Supporto!K334</f>
        <v>Portante</v>
      </c>
      <c r="E436" s="125"/>
      <c r="F436" s="125"/>
      <c r="G436" s="162"/>
      <c r="H436" s="110"/>
      <c r="I436" s="109"/>
      <c r="J436" s="109" t="s">
        <v>779</v>
      </c>
      <c r="K436" s="109"/>
      <c r="L436" s="109"/>
      <c r="M436" s="109"/>
      <c r="N436" s="109"/>
      <c r="O436" s="109"/>
      <c r="P436" s="109" t="s">
        <v>779</v>
      </c>
    </row>
    <row r="437" spans="2:16" x14ac:dyDescent="0.25">
      <c r="B437" s="113" t="str">
        <f ca="1">Supporto!F335</f>
        <v>IfcTendon</v>
      </c>
      <c r="C437" s="148" t="str">
        <f ca="1">Supporto!H335</f>
        <v>ElementoDatiQualitativi</v>
      </c>
      <c r="D437" s="148" t="str">
        <f ca="1">Supporto!K335</f>
        <v>Tipologia costruttiva</v>
      </c>
      <c r="E437" s="125"/>
      <c r="F437" s="125"/>
      <c r="G437" s="162"/>
      <c r="H437" s="110"/>
      <c r="I437" s="109" t="s">
        <v>779</v>
      </c>
      <c r="J437" s="514"/>
      <c r="K437" s="109"/>
      <c r="L437" s="109"/>
      <c r="M437" s="109"/>
      <c r="N437" s="109"/>
      <c r="O437" s="109"/>
      <c r="P437" s="109" t="s">
        <v>779</v>
      </c>
    </row>
    <row r="438" spans="2:16" x14ac:dyDescent="0.25">
      <c r="B438" s="113" t="str">
        <f ca="1">Supporto!F336</f>
        <v>IfcTendon</v>
      </c>
      <c r="C438" s="148" t="str">
        <f ca="1">Supporto!H336</f>
        <v>ElementoDatiQualitativi</v>
      </c>
      <c r="D438" s="148" t="str">
        <f ca="1">Supporto!K336</f>
        <v>Criticità Riscontrata</v>
      </c>
      <c r="E438" s="125"/>
      <c r="F438" s="125"/>
      <c r="G438" s="162"/>
      <c r="H438" s="110"/>
      <c r="I438" s="109"/>
      <c r="J438" s="514"/>
      <c r="K438" s="109" t="s">
        <v>779</v>
      </c>
      <c r="L438" s="109"/>
      <c r="M438" s="109"/>
      <c r="N438" s="109"/>
      <c r="O438" s="109"/>
      <c r="P438" s="109" t="s">
        <v>779</v>
      </c>
    </row>
    <row r="439" spans="2:16" x14ac:dyDescent="0.25">
      <c r="B439" s="113" t="str">
        <f ca="1">Supporto!F337</f>
        <v>IfcTendon</v>
      </c>
      <c r="C439" s="148" t="str">
        <f ca="1">Supporto!H337</f>
        <v>ElementoCodifica</v>
      </c>
      <c r="D439" s="148" t="str">
        <f ca="1">Supporto!K337</f>
        <v>ClasseElementoTecnico</v>
      </c>
      <c r="E439" s="125"/>
      <c r="F439" s="125"/>
      <c r="G439" s="162"/>
      <c r="H439" s="110"/>
      <c r="I439" s="109"/>
      <c r="J439" s="109" t="s">
        <v>779</v>
      </c>
      <c r="K439" s="109"/>
      <c r="L439" s="109"/>
      <c r="M439" s="109"/>
      <c r="N439" s="109"/>
      <c r="O439" s="109"/>
      <c r="P439" s="109" t="s">
        <v>779</v>
      </c>
    </row>
    <row r="440" spans="2:16" x14ac:dyDescent="0.25">
      <c r="B440" s="113" t="str">
        <f ca="1">Supporto!F338</f>
        <v>IfcTendon</v>
      </c>
      <c r="C440" s="148" t="str">
        <f ca="1">Supporto!H338</f>
        <v>ElementoFase</v>
      </c>
      <c r="D440" s="148" t="str">
        <f ca="1">Supporto!K338</f>
        <v>Stato</v>
      </c>
      <c r="E440" s="125"/>
      <c r="F440" s="125"/>
      <c r="G440" s="162"/>
      <c r="H440" s="110"/>
      <c r="I440" s="109"/>
      <c r="J440" s="109" t="s">
        <v>779</v>
      </c>
      <c r="K440" s="109"/>
      <c r="L440" s="109"/>
      <c r="M440" s="109"/>
      <c r="N440" s="109"/>
      <c r="O440" s="109"/>
      <c r="P440" s="109" t="s">
        <v>779</v>
      </c>
    </row>
    <row r="441" spans="2:16" x14ac:dyDescent="0.25">
      <c r="B441" s="113" t="str">
        <f ca="1">Supporto!F339</f>
        <v>IfcTendon</v>
      </c>
      <c r="C441" s="148" t="str">
        <f ca="1">Supporto!H339</f>
        <v>ElementoDocumenti</v>
      </c>
      <c r="D441" s="148" t="str">
        <f ca="1">Supporto!K339</f>
        <v>DB</v>
      </c>
      <c r="E441" s="125"/>
      <c r="F441" s="125"/>
      <c r="G441" s="162"/>
      <c r="H441" s="110"/>
      <c r="I441" s="109"/>
      <c r="J441" s="109"/>
      <c r="K441" s="109"/>
      <c r="L441" s="109"/>
      <c r="M441" s="109"/>
      <c r="N441" s="109"/>
      <c r="O441" s="109"/>
      <c r="P441" s="109" t="s">
        <v>779</v>
      </c>
    </row>
    <row r="442" spans="2:16" x14ac:dyDescent="0.25">
      <c r="B442" s="113" t="str">
        <f ca="1">Supporto!F340</f>
        <v>IfcTendon</v>
      </c>
      <c r="C442" s="148" t="str">
        <f ca="1">Supporto!H340</f>
        <v>ElementoDocumenti</v>
      </c>
      <c r="D442" s="148" t="str">
        <f ca="1">Supporto!K340</f>
        <v>CertProd</v>
      </c>
      <c r="E442" s="125"/>
      <c r="F442" s="125"/>
      <c r="G442" s="162"/>
      <c r="H442" s="110"/>
      <c r="I442" s="109"/>
      <c r="J442" s="109"/>
      <c r="K442" s="109"/>
      <c r="L442" s="109"/>
      <c r="M442" s="109"/>
      <c r="N442" s="109"/>
      <c r="O442" s="109"/>
      <c r="P442" s="109" t="s">
        <v>779</v>
      </c>
    </row>
    <row r="443" spans="2:16" x14ac:dyDescent="0.25">
      <c r="B443" s="113" t="str">
        <f ca="1">Supporto!F341</f>
        <v>IfcTendon</v>
      </c>
      <c r="C443" s="148" t="str">
        <f ca="1">Supporto!H341</f>
        <v>ElementoDocumenti</v>
      </c>
      <c r="D443" s="148" t="str">
        <f ca="1">Supporto!K341</f>
        <v>SertSupl</v>
      </c>
      <c r="E443" s="125"/>
      <c r="F443" s="125"/>
      <c r="G443" s="162"/>
      <c r="H443" s="110"/>
      <c r="I443" s="109"/>
      <c r="J443" s="109"/>
      <c r="K443" s="109"/>
      <c r="L443" s="109"/>
      <c r="M443" s="109"/>
      <c r="N443" s="109"/>
      <c r="O443" s="109"/>
      <c r="P443" s="109" t="s">
        <v>779</v>
      </c>
    </row>
    <row r="444" spans="2:16" x14ac:dyDescent="0.25">
      <c r="B444" s="113" t="str">
        <f ca="1">Supporto!F342</f>
        <v>IfcTendon</v>
      </c>
      <c r="C444" s="148" t="str">
        <f ca="1">Supporto!H342</f>
        <v>ElementoDocumenti</v>
      </c>
      <c r="D444" s="148" t="str">
        <f ca="1">Supporto!K342</f>
        <v>Collaudo</v>
      </c>
      <c r="E444" s="125"/>
      <c r="F444" s="125"/>
      <c r="G444" s="162"/>
      <c r="H444" s="110"/>
      <c r="I444" s="109"/>
      <c r="J444" s="109"/>
      <c r="K444" s="109"/>
      <c r="L444" s="109"/>
      <c r="M444" s="109"/>
      <c r="N444" s="109"/>
      <c r="O444" s="109"/>
      <c r="P444" s="109" t="s">
        <v>779</v>
      </c>
    </row>
    <row r="445" spans="2:16" x14ac:dyDescent="0.25">
      <c r="B445" s="115" t="str">
        <f ca="1">Supporto!F343</f>
        <v>IfcTendon</v>
      </c>
      <c r="C445" s="149" t="str">
        <f ca="1">Supporto!H343</f>
        <v>ElementoDocumenti</v>
      </c>
      <c r="D445" s="149" t="str">
        <f ca="1">Supporto!K343</f>
        <v>Conformità</v>
      </c>
      <c r="E445" s="124"/>
      <c r="F445" s="124"/>
      <c r="G445" s="163"/>
      <c r="H445" s="117"/>
      <c r="I445" s="116"/>
      <c r="J445" s="116"/>
      <c r="K445" s="116"/>
      <c r="L445" s="116"/>
      <c r="M445" s="116"/>
      <c r="N445" s="116"/>
      <c r="O445" s="116"/>
      <c r="P445" s="116" t="s">
        <v>779</v>
      </c>
    </row>
    <row r="446" spans="2:16" x14ac:dyDescent="0.25">
      <c r="B446" s="113" t="str">
        <f ca="1">Supporto!F344</f>
        <v>IfcFooting</v>
      </c>
      <c r="C446" s="148" t="str">
        <f ca="1">Supporto!H344</f>
        <v>ElementoDatiQualitativi</v>
      </c>
      <c r="D446" s="148" t="str">
        <f ca="1">Supporto!K344</f>
        <v>Portante</v>
      </c>
      <c r="E446" s="125"/>
      <c r="F446" s="125"/>
      <c r="G446" s="162"/>
      <c r="H446" s="110"/>
      <c r="I446" s="109"/>
      <c r="J446" s="109" t="s">
        <v>779</v>
      </c>
      <c r="K446" s="109"/>
      <c r="L446" s="109"/>
      <c r="M446" s="109"/>
      <c r="N446" s="109"/>
      <c r="O446" s="109"/>
      <c r="P446" s="109" t="s">
        <v>779</v>
      </c>
    </row>
    <row r="447" spans="2:16" x14ac:dyDescent="0.25">
      <c r="B447" s="113" t="str">
        <f ca="1">Supporto!F345</f>
        <v>IfcFooting</v>
      </c>
      <c r="C447" s="148" t="str">
        <f ca="1">Supporto!H345</f>
        <v>ElementoCodifica</v>
      </c>
      <c r="D447" s="148" t="str">
        <f ca="1">Supporto!K345</f>
        <v>ClasseElementoTecnico</v>
      </c>
      <c r="E447" s="125"/>
      <c r="F447" s="125"/>
      <c r="G447" s="162"/>
      <c r="H447" s="110"/>
      <c r="I447" s="109"/>
      <c r="J447" s="109" t="s">
        <v>779</v>
      </c>
      <c r="K447" s="109"/>
      <c r="L447" s="109"/>
      <c r="M447" s="109"/>
      <c r="N447" s="109"/>
      <c r="O447" s="109"/>
      <c r="P447" s="109" t="s">
        <v>779</v>
      </c>
    </row>
    <row r="448" spans="2:16" x14ac:dyDescent="0.25">
      <c r="B448" s="113" t="str">
        <f ca="1">Supporto!F346</f>
        <v>IfcFooting</v>
      </c>
      <c r="C448" s="148" t="str">
        <f ca="1">Supporto!H346</f>
        <v>ElementoFase</v>
      </c>
      <c r="D448" s="148" t="str">
        <f ca="1">Supporto!K346</f>
        <v>Stato</v>
      </c>
      <c r="E448" s="125"/>
      <c r="F448" s="125"/>
      <c r="G448" s="162"/>
      <c r="H448" s="110"/>
      <c r="I448" s="109"/>
      <c r="J448" s="109" t="s">
        <v>779</v>
      </c>
      <c r="K448" s="109"/>
      <c r="L448" s="109"/>
      <c r="M448" s="109"/>
      <c r="N448" s="109"/>
      <c r="O448" s="109"/>
      <c r="P448" s="109" t="s">
        <v>779</v>
      </c>
    </row>
    <row r="449" spans="2:16" x14ac:dyDescent="0.25">
      <c r="B449" s="113" t="str">
        <f ca="1">Supporto!F347</f>
        <v>IfcFooting</v>
      </c>
      <c r="C449" s="148" t="str">
        <f ca="1">Supporto!H347</f>
        <v>ElementoDocumenti</v>
      </c>
      <c r="D449" s="148" t="str">
        <f ca="1">Supporto!K347</f>
        <v>DB</v>
      </c>
      <c r="E449" s="125"/>
      <c r="F449" s="125"/>
      <c r="G449" s="162"/>
      <c r="H449" s="110"/>
      <c r="I449" s="109"/>
      <c r="J449" s="109"/>
      <c r="K449" s="109"/>
      <c r="L449" s="109"/>
      <c r="M449" s="109"/>
      <c r="N449" s="109"/>
      <c r="O449" s="109"/>
      <c r="P449" s="109" t="s">
        <v>779</v>
      </c>
    </row>
    <row r="450" spans="2:16" x14ac:dyDescent="0.25">
      <c r="B450" s="113" t="str">
        <f ca="1">Supporto!F348</f>
        <v>IfcFooting</v>
      </c>
      <c r="C450" s="148" t="str">
        <f ca="1">Supporto!H348</f>
        <v>ElementoDocumenti</v>
      </c>
      <c r="D450" s="148" t="str">
        <f ca="1">Supporto!K348</f>
        <v>Collaudo</v>
      </c>
      <c r="E450" s="125"/>
      <c r="F450" s="125"/>
      <c r="G450" s="162"/>
      <c r="H450" s="110"/>
      <c r="I450" s="109"/>
      <c r="J450" s="109"/>
      <c r="K450" s="109"/>
      <c r="L450" s="109"/>
      <c r="M450" s="109"/>
      <c r="N450" s="109"/>
      <c r="O450" s="109"/>
      <c r="P450" s="109" t="s">
        <v>779</v>
      </c>
    </row>
    <row r="451" spans="2:16" x14ac:dyDescent="0.25">
      <c r="B451" s="115" t="str">
        <f ca="1">Supporto!F349</f>
        <v>IfcFooting</v>
      </c>
      <c r="C451" s="149" t="str">
        <f ca="1">Supporto!H349</f>
        <v>ElementoDocumenti</v>
      </c>
      <c r="D451" s="149" t="str">
        <f ca="1">Supporto!K349</f>
        <v>Conformità</v>
      </c>
      <c r="E451" s="124"/>
      <c r="F451" s="124"/>
      <c r="G451" s="163"/>
      <c r="H451" s="117"/>
      <c r="I451" s="116"/>
      <c r="J451" s="116"/>
      <c r="K451" s="116"/>
      <c r="L451" s="116"/>
      <c r="M451" s="116"/>
      <c r="N451" s="116"/>
      <c r="O451" s="116"/>
      <c r="P451" s="116" t="s">
        <v>779</v>
      </c>
    </row>
    <row r="452" spans="2:16" x14ac:dyDescent="0.25">
      <c r="B452" s="113" t="str">
        <f ca="1">Supporto!F350</f>
        <v>IfcMember</v>
      </c>
      <c r="C452" s="148" t="str">
        <f ca="1">Supporto!H350</f>
        <v>ElementoDatiQualitativi</v>
      </c>
      <c r="D452" s="148" t="str">
        <f ca="1">Supporto!K350</f>
        <v>Portante</v>
      </c>
      <c r="E452" s="125"/>
      <c r="F452" s="125"/>
      <c r="G452" s="162"/>
      <c r="H452" s="110"/>
      <c r="I452" s="109"/>
      <c r="J452" s="109" t="s">
        <v>779</v>
      </c>
      <c r="K452" s="109"/>
      <c r="L452" s="109"/>
      <c r="M452" s="109"/>
      <c r="N452" s="109"/>
      <c r="O452" s="109"/>
      <c r="P452" s="109" t="s">
        <v>779</v>
      </c>
    </row>
    <row r="453" spans="2:16" x14ac:dyDescent="0.25">
      <c r="B453" s="113" t="str">
        <f ca="1">Supporto!F351</f>
        <v>IfcMember</v>
      </c>
      <c r="C453" s="148" t="str">
        <f ca="1">Supporto!H351</f>
        <v>ElementoCodifica</v>
      </c>
      <c r="D453" s="148" t="str">
        <f ca="1">Supporto!K351</f>
        <v>ClasseElementoTecnico</v>
      </c>
      <c r="E453" s="125"/>
      <c r="F453" s="125"/>
      <c r="G453" s="162"/>
      <c r="H453" s="110"/>
      <c r="I453" s="109"/>
      <c r="J453" s="109" t="s">
        <v>779</v>
      </c>
      <c r="K453" s="109"/>
      <c r="L453" s="109"/>
      <c r="M453" s="109"/>
      <c r="N453" s="109"/>
      <c r="O453" s="109"/>
      <c r="P453" s="109" t="s">
        <v>779</v>
      </c>
    </row>
    <row r="454" spans="2:16" x14ac:dyDescent="0.25">
      <c r="B454" s="113" t="str">
        <f ca="1">Supporto!F352</f>
        <v>IfcMember</v>
      </c>
      <c r="C454" s="148" t="str">
        <f ca="1">Supporto!H352</f>
        <v>ElementoFase</v>
      </c>
      <c r="D454" s="148" t="str">
        <f ca="1">Supporto!K352</f>
        <v>Stato</v>
      </c>
      <c r="E454" s="125"/>
      <c r="F454" s="125"/>
      <c r="G454" s="162"/>
      <c r="H454" s="110"/>
      <c r="I454" s="109"/>
      <c r="J454" s="109" t="s">
        <v>779</v>
      </c>
      <c r="K454" s="109"/>
      <c r="L454" s="109"/>
      <c r="M454" s="109"/>
      <c r="N454" s="109"/>
      <c r="O454" s="109"/>
      <c r="P454" s="109" t="s">
        <v>779</v>
      </c>
    </row>
    <row r="455" spans="2:16" x14ac:dyDescent="0.25">
      <c r="B455" s="113" t="str">
        <f ca="1">Supporto!F353</f>
        <v>IfcMember</v>
      </c>
      <c r="C455" s="148" t="str">
        <f ca="1">Supporto!H353</f>
        <v>ElementoDocumenti</v>
      </c>
      <c r="D455" s="148" t="str">
        <f ca="1">Supporto!K353</f>
        <v>DB</v>
      </c>
      <c r="E455" s="125"/>
      <c r="F455" s="125"/>
      <c r="G455" s="162"/>
      <c r="H455" s="110"/>
      <c r="I455" s="109"/>
      <c r="J455" s="109"/>
      <c r="K455" s="109"/>
      <c r="L455" s="109"/>
      <c r="M455" s="109"/>
      <c r="N455" s="109"/>
      <c r="O455" s="109"/>
      <c r="P455" s="109" t="s">
        <v>779</v>
      </c>
    </row>
    <row r="456" spans="2:16" x14ac:dyDescent="0.25">
      <c r="B456" s="113" t="str">
        <f ca="1">Supporto!F354</f>
        <v>IfcMember</v>
      </c>
      <c r="C456" s="148" t="str">
        <f ca="1">Supporto!H354</f>
        <v>ElementoDocumenti</v>
      </c>
      <c r="D456" s="148" t="str">
        <f ca="1">Supporto!K354</f>
        <v>Collaudo</v>
      </c>
      <c r="E456" s="125"/>
      <c r="F456" s="125"/>
      <c r="G456" s="162"/>
      <c r="H456" s="110"/>
      <c r="I456" s="109"/>
      <c r="J456" s="109"/>
      <c r="K456" s="109"/>
      <c r="L456" s="109"/>
      <c r="M456" s="109"/>
      <c r="N456" s="109"/>
      <c r="O456" s="109"/>
      <c r="P456" s="109" t="s">
        <v>779</v>
      </c>
    </row>
    <row r="457" spans="2:16" x14ac:dyDescent="0.25">
      <c r="B457" s="115" t="str">
        <f ca="1">Supporto!F355</f>
        <v>IfcMember</v>
      </c>
      <c r="C457" s="149" t="str">
        <f ca="1">Supporto!H355</f>
        <v>ElementoDocumenti</v>
      </c>
      <c r="D457" s="149" t="str">
        <f ca="1">Supporto!K355</f>
        <v>Conformità</v>
      </c>
      <c r="E457" s="124"/>
      <c r="F457" s="124"/>
      <c r="G457" s="163"/>
      <c r="H457" s="117"/>
      <c r="I457" s="116"/>
      <c r="J457" s="116"/>
      <c r="K457" s="116"/>
      <c r="L457" s="116"/>
      <c r="M457" s="116"/>
      <c r="N457" s="116"/>
      <c r="O457" s="116"/>
      <c r="P457" s="116" t="s">
        <v>779</v>
      </c>
    </row>
    <row r="458" spans="2:16" x14ac:dyDescent="0.25">
      <c r="B458" s="113" t="str">
        <f ca="1">Supporto!F356</f>
        <v>IfcPile</v>
      </c>
      <c r="C458" s="148" t="str">
        <f ca="1">Supporto!H356</f>
        <v>ElementoDatiQualitativi</v>
      </c>
      <c r="D458" s="148" t="str">
        <f ca="1">Supporto!K356</f>
        <v>Portante</v>
      </c>
      <c r="E458" s="125"/>
      <c r="F458" s="125"/>
      <c r="G458" s="162"/>
      <c r="H458" s="110"/>
      <c r="I458" s="109"/>
      <c r="J458" s="109" t="s">
        <v>779</v>
      </c>
      <c r="K458" s="109"/>
      <c r="L458" s="109"/>
      <c r="M458" s="109"/>
      <c r="N458" s="109"/>
      <c r="O458" s="109"/>
      <c r="P458" s="109" t="s">
        <v>779</v>
      </c>
    </row>
    <row r="459" spans="2:16" x14ac:dyDescent="0.25">
      <c r="B459" s="113" t="str">
        <f ca="1">Supporto!F357</f>
        <v>IfcPile</v>
      </c>
      <c r="C459" s="148" t="str">
        <f ca="1">Supporto!H357</f>
        <v>ElementoCodifica</v>
      </c>
      <c r="D459" s="148" t="str">
        <f ca="1">Supporto!K357</f>
        <v>ClasseElementoTecnico</v>
      </c>
      <c r="E459" s="125"/>
      <c r="F459" s="125"/>
      <c r="G459" s="162"/>
      <c r="H459" s="110"/>
      <c r="I459" s="109"/>
      <c r="J459" s="109" t="s">
        <v>779</v>
      </c>
      <c r="K459" s="109"/>
      <c r="L459" s="109"/>
      <c r="M459" s="109"/>
      <c r="N459" s="109"/>
      <c r="O459" s="109"/>
      <c r="P459" s="109" t="s">
        <v>779</v>
      </c>
    </row>
    <row r="460" spans="2:16" x14ac:dyDescent="0.25">
      <c r="B460" s="113" t="str">
        <f ca="1">Supporto!F358</f>
        <v>IfcPile</v>
      </c>
      <c r="C460" s="148" t="str">
        <f ca="1">Supporto!H358</f>
        <v>ElementoFase</v>
      </c>
      <c r="D460" s="148" t="str">
        <f ca="1">Supporto!K358</f>
        <v>Stato</v>
      </c>
      <c r="E460" s="125"/>
      <c r="F460" s="125"/>
      <c r="G460" s="162"/>
      <c r="H460" s="110"/>
      <c r="I460" s="109"/>
      <c r="J460" s="109" t="s">
        <v>779</v>
      </c>
      <c r="K460" s="109"/>
      <c r="L460" s="109"/>
      <c r="M460" s="109"/>
      <c r="N460" s="109"/>
      <c r="O460" s="109"/>
      <c r="P460" s="109" t="s">
        <v>779</v>
      </c>
    </row>
    <row r="461" spans="2:16" x14ac:dyDescent="0.25">
      <c r="B461" s="113" t="str">
        <f ca="1">Supporto!F359</f>
        <v>IfcPile</v>
      </c>
      <c r="C461" s="148" t="str">
        <f ca="1">Supporto!H359</f>
        <v>ElementoDocumenti</v>
      </c>
      <c r="D461" s="148" t="str">
        <f ca="1">Supporto!K359</f>
        <v>DB</v>
      </c>
      <c r="E461" s="125"/>
      <c r="F461" s="125"/>
      <c r="G461" s="162"/>
      <c r="H461" s="110"/>
      <c r="I461" s="109"/>
      <c r="J461" s="109"/>
      <c r="K461" s="109"/>
      <c r="L461" s="109"/>
      <c r="M461" s="109"/>
      <c r="N461" s="109"/>
      <c r="O461" s="109"/>
      <c r="P461" s="109" t="s">
        <v>779</v>
      </c>
    </row>
    <row r="462" spans="2:16" x14ac:dyDescent="0.25">
      <c r="B462" s="113" t="str">
        <f ca="1">Supporto!F360</f>
        <v>IfcPile</v>
      </c>
      <c r="C462" s="148" t="str">
        <f ca="1">Supporto!H360</f>
        <v>ElementoDocumenti</v>
      </c>
      <c r="D462" s="148" t="str">
        <f ca="1">Supporto!K360</f>
        <v>Collaudo</v>
      </c>
      <c r="E462" s="125"/>
      <c r="F462" s="125"/>
      <c r="G462" s="162"/>
      <c r="H462" s="110"/>
      <c r="I462" s="109"/>
      <c r="J462" s="109"/>
      <c r="K462" s="109"/>
      <c r="L462" s="109"/>
      <c r="M462" s="109"/>
      <c r="N462" s="109"/>
      <c r="O462" s="109"/>
      <c r="P462" s="109" t="s">
        <v>779</v>
      </c>
    </row>
    <row r="463" spans="2:16" x14ac:dyDescent="0.25">
      <c r="B463" s="115" t="str">
        <f ca="1">Supporto!F361</f>
        <v>IfcPile</v>
      </c>
      <c r="C463" s="149" t="str">
        <f ca="1">Supporto!H361</f>
        <v>ElementoDocumenti</v>
      </c>
      <c r="D463" s="149" t="str">
        <f ca="1">Supporto!K361</f>
        <v>Conformità</v>
      </c>
      <c r="E463" s="124"/>
      <c r="F463" s="124"/>
      <c r="G463" s="163"/>
      <c r="H463" s="117"/>
      <c r="I463" s="116"/>
      <c r="J463" s="116"/>
      <c r="K463" s="116"/>
      <c r="L463" s="116"/>
      <c r="M463" s="116"/>
      <c r="N463" s="116"/>
      <c r="O463" s="116"/>
      <c r="P463" s="116" t="s">
        <v>779</v>
      </c>
    </row>
    <row r="464" spans="2:16" x14ac:dyDescent="0.25">
      <c r="B464" s="113" t="str">
        <f ca="1">Supporto!F362</f>
        <v>fastener</v>
      </c>
      <c r="C464" s="148" t="str">
        <f ca="1">Supporto!H362</f>
        <v>ElementoDatiQualitativi</v>
      </c>
      <c r="D464" s="148" t="str">
        <f ca="1">Supporto!K362</f>
        <v>Portante</v>
      </c>
      <c r="E464" s="125"/>
      <c r="F464" s="125"/>
      <c r="G464" s="162"/>
      <c r="H464" s="110"/>
      <c r="I464" s="109"/>
      <c r="J464" s="109" t="s">
        <v>779</v>
      </c>
      <c r="K464" s="109"/>
      <c r="L464" s="109"/>
      <c r="M464" s="109"/>
      <c r="N464" s="109"/>
      <c r="O464" s="109"/>
      <c r="P464" s="109" t="s">
        <v>779</v>
      </c>
    </row>
    <row r="465" spans="2:16" x14ac:dyDescent="0.25">
      <c r="B465" s="113" t="str">
        <f ca="1">Supporto!F363</f>
        <v>fastener</v>
      </c>
      <c r="C465" s="148" t="str">
        <f ca="1">Supporto!H363</f>
        <v>ElementoCodifica</v>
      </c>
      <c r="D465" s="148" t="str">
        <f ca="1">Supporto!K363</f>
        <v>ClasseElementoTecnico</v>
      </c>
      <c r="E465" s="125"/>
      <c r="F465" s="125"/>
      <c r="G465" s="162"/>
      <c r="H465" s="110"/>
      <c r="I465" s="109"/>
      <c r="J465" s="109" t="s">
        <v>779</v>
      </c>
      <c r="K465" s="109"/>
      <c r="L465" s="109"/>
      <c r="M465" s="109"/>
      <c r="N465" s="109"/>
      <c r="O465" s="109"/>
      <c r="P465" s="109" t="s">
        <v>779</v>
      </c>
    </row>
    <row r="466" spans="2:16" x14ac:dyDescent="0.25">
      <c r="B466" s="113" t="str">
        <f ca="1">Supporto!F364</f>
        <v>fastener</v>
      </c>
      <c r="C466" s="148" t="str">
        <f ca="1">Supporto!H364</f>
        <v>ElementoFase</v>
      </c>
      <c r="D466" s="148" t="str">
        <f ca="1">Supporto!K364</f>
        <v>Stato</v>
      </c>
      <c r="E466" s="125"/>
      <c r="F466" s="125"/>
      <c r="G466" s="162"/>
      <c r="H466" s="110"/>
      <c r="I466" s="109"/>
      <c r="J466" s="109" t="s">
        <v>779</v>
      </c>
      <c r="K466" s="109"/>
      <c r="L466" s="109"/>
      <c r="M466" s="109"/>
      <c r="N466" s="109"/>
      <c r="O466" s="109"/>
      <c r="P466" s="109" t="s">
        <v>779</v>
      </c>
    </row>
    <row r="467" spans="2:16" x14ac:dyDescent="0.25">
      <c r="B467" s="113" t="str">
        <f ca="1">Supporto!F365</f>
        <v>fastener</v>
      </c>
      <c r="C467" s="148" t="str">
        <f ca="1">Supporto!H365</f>
        <v>ElementoDocumenti</v>
      </c>
      <c r="D467" s="148" t="str">
        <f ca="1">Supporto!K365</f>
        <v>DB</v>
      </c>
      <c r="E467" s="125"/>
      <c r="F467" s="125"/>
      <c r="G467" s="162"/>
      <c r="H467" s="110"/>
      <c r="I467" s="109"/>
      <c r="J467" s="109"/>
      <c r="K467" s="109"/>
      <c r="L467" s="109"/>
      <c r="M467" s="109"/>
      <c r="N467" s="109"/>
      <c r="O467" s="109"/>
      <c r="P467" s="109" t="s">
        <v>779</v>
      </c>
    </row>
    <row r="468" spans="2:16" x14ac:dyDescent="0.25">
      <c r="B468" s="113" t="str">
        <f ca="1">Supporto!F366</f>
        <v>fastener</v>
      </c>
      <c r="C468" s="148" t="str">
        <f ca="1">Supporto!H366</f>
        <v>ElementoDocumenti</v>
      </c>
      <c r="D468" s="148" t="str">
        <f ca="1">Supporto!K366</f>
        <v>Collaudo</v>
      </c>
      <c r="E468" s="125"/>
      <c r="F468" s="125"/>
      <c r="G468" s="162"/>
      <c r="H468" s="110"/>
      <c r="I468" s="109"/>
      <c r="J468" s="109"/>
      <c r="K468" s="109"/>
      <c r="L468" s="109"/>
      <c r="M468" s="109"/>
      <c r="N468" s="109"/>
      <c r="O468" s="109"/>
      <c r="P468" s="109" t="s">
        <v>779</v>
      </c>
    </row>
    <row r="469" spans="2:16" x14ac:dyDescent="0.25">
      <c r="B469" s="115" t="str">
        <f ca="1">Supporto!F367</f>
        <v>fastener</v>
      </c>
      <c r="C469" s="149" t="str">
        <f ca="1">Supporto!H367</f>
        <v>ElementoDocumenti</v>
      </c>
      <c r="D469" s="149" t="str">
        <f ca="1">Supporto!K367</f>
        <v>Conformità</v>
      </c>
      <c r="E469" s="124"/>
      <c r="F469" s="124"/>
      <c r="G469" s="163"/>
      <c r="H469" s="117"/>
      <c r="I469" s="116"/>
      <c r="J469" s="116"/>
      <c r="K469" s="116"/>
      <c r="L469" s="116"/>
      <c r="M469" s="116"/>
      <c r="N469" s="116"/>
      <c r="O469" s="116"/>
      <c r="P469" s="116" t="s">
        <v>779</v>
      </c>
    </row>
    <row r="470" spans="2:16" x14ac:dyDescent="0.25">
      <c r="B470" s="113" t="str">
        <f ca="1">Supporto!F368</f>
        <v>IfcDistributionControlElement</v>
      </c>
      <c r="C470" s="148" t="str">
        <f ca="1">Supporto!H368</f>
        <v>ElementoDatiAnagrafici</v>
      </c>
      <c r="D470" s="148" t="str">
        <f ca="1">Supporto!K368</f>
        <v>Numero_di_serie</v>
      </c>
      <c r="E470" s="125"/>
      <c r="F470" s="125"/>
      <c r="G470" s="162"/>
      <c r="H470" s="110"/>
      <c r="I470" s="109"/>
      <c r="J470" s="109"/>
      <c r="K470" s="109"/>
      <c r="L470" s="109"/>
      <c r="M470" s="109"/>
      <c r="N470" s="109"/>
      <c r="O470" s="109"/>
      <c r="P470" s="109" t="s">
        <v>779</v>
      </c>
    </row>
    <row r="471" spans="2:16" x14ac:dyDescent="0.25">
      <c r="B471" s="113" t="str">
        <f ca="1">Supporto!F369</f>
        <v>IfcDistributionControlElement</v>
      </c>
      <c r="C471" s="148" t="str">
        <f ca="1">Supporto!H369</f>
        <v>ElementoDatiAnagrafici</v>
      </c>
      <c r="D471" s="148" t="str">
        <f ca="1">Supporto!K369</f>
        <v>Fornitore</v>
      </c>
      <c r="E471" s="125"/>
      <c r="F471" s="125"/>
      <c r="G471" s="162"/>
      <c r="H471" s="110"/>
      <c r="I471" s="109"/>
      <c r="J471" s="109"/>
      <c r="K471" s="109"/>
      <c r="L471" s="109"/>
      <c r="M471" s="109"/>
      <c r="N471" s="109"/>
      <c r="O471" s="109"/>
      <c r="P471" s="109" t="s">
        <v>779</v>
      </c>
    </row>
    <row r="472" spans="2:16" x14ac:dyDescent="0.25">
      <c r="B472" s="113" t="str">
        <f ca="1">Supporto!F370</f>
        <v>IfcDistributionControlElement</v>
      </c>
      <c r="C472" s="148" t="str">
        <f ca="1">Supporto!H370</f>
        <v>ElementoDatiAnagrafici</v>
      </c>
      <c r="D472" s="148" t="str">
        <f ca="1">Supporto!K370</f>
        <v>Installatore</v>
      </c>
      <c r="E472" s="125"/>
      <c r="F472" s="125"/>
      <c r="G472" s="162"/>
      <c r="H472" s="110"/>
      <c r="I472" s="109"/>
      <c r="J472" s="109"/>
      <c r="K472" s="109"/>
      <c r="L472" s="109"/>
      <c r="M472" s="109"/>
      <c r="N472" s="109"/>
      <c r="O472" s="109"/>
      <c r="P472" s="109" t="s">
        <v>779</v>
      </c>
    </row>
    <row r="473" spans="2:16" x14ac:dyDescent="0.25">
      <c r="B473" s="113" t="str">
        <f ca="1">Supporto!F371</f>
        <v>IfcDistributionControlElement</v>
      </c>
      <c r="C473" s="148" t="str">
        <f ca="1">Supporto!H371</f>
        <v>ElementoDatiAnagrafici</v>
      </c>
      <c r="D473" s="148" t="str">
        <f ca="1">Supporto!K371</f>
        <v>Descrizione</v>
      </c>
      <c r="E473" s="125"/>
      <c r="F473" s="125"/>
      <c r="G473" s="162"/>
      <c r="H473" s="110"/>
      <c r="I473" s="109"/>
      <c r="J473" s="109" t="s">
        <v>779</v>
      </c>
      <c r="K473" s="109"/>
      <c r="L473" s="109"/>
      <c r="M473" s="109"/>
      <c r="N473" s="109"/>
      <c r="O473" s="109"/>
      <c r="P473" s="109" t="s">
        <v>779</v>
      </c>
    </row>
    <row r="474" spans="2:16" x14ac:dyDescent="0.25">
      <c r="B474" s="113" t="str">
        <f ca="1">Supporto!F372</f>
        <v>IfcDistributionControlElement</v>
      </c>
      <c r="C474" s="148" t="str">
        <f ca="1">Supporto!H372</f>
        <v>ElementoDatiAnagrafici</v>
      </c>
      <c r="D474" s="148" t="str">
        <f ca="1">Supporto!K372</f>
        <v>Modello</v>
      </c>
      <c r="E474" s="125"/>
      <c r="F474" s="125"/>
      <c r="G474" s="162"/>
      <c r="H474" s="110"/>
      <c r="I474" s="109"/>
      <c r="J474" s="109" t="s">
        <v>779</v>
      </c>
      <c r="K474" s="109"/>
      <c r="L474" s="109"/>
      <c r="M474" s="109"/>
      <c r="N474" s="109"/>
      <c r="O474" s="109"/>
      <c r="P474" s="109" t="s">
        <v>779</v>
      </c>
    </row>
    <row r="475" spans="2:16" x14ac:dyDescent="0.25">
      <c r="B475" s="113" t="str">
        <f ca="1">Supporto!F373</f>
        <v>IfcDistributionControlElement</v>
      </c>
      <c r="C475" s="148" t="str">
        <f ca="1">Supporto!H373</f>
        <v>ElementoDatiAnagrafici</v>
      </c>
      <c r="D475" s="148" t="str">
        <f ca="1">Supporto!K373</f>
        <v>Produttore</v>
      </c>
      <c r="E475" s="125"/>
      <c r="F475" s="125"/>
      <c r="G475" s="162"/>
      <c r="H475" s="110"/>
      <c r="I475" s="109"/>
      <c r="J475" s="109" t="s">
        <v>779</v>
      </c>
      <c r="K475" s="109"/>
      <c r="L475" s="109"/>
      <c r="M475" s="109"/>
      <c r="N475" s="109"/>
      <c r="O475" s="109"/>
      <c r="P475" s="109" t="s">
        <v>779</v>
      </c>
    </row>
    <row r="476" spans="2:16" x14ac:dyDescent="0.25">
      <c r="B476" s="113" t="str">
        <f ca="1">Supporto!F374</f>
        <v>IfcDistributionControlElement</v>
      </c>
      <c r="C476" s="148" t="str">
        <f ca="1">Supporto!H374</f>
        <v>ElementoCodifica</v>
      </c>
      <c r="D476" s="148" t="str">
        <f ca="1">Supporto!K374</f>
        <v>ClasseElementoTecnico</v>
      </c>
      <c r="E476" s="125"/>
      <c r="F476" s="125"/>
      <c r="G476" s="162"/>
      <c r="H476" s="110"/>
      <c r="I476" s="109"/>
      <c r="J476" s="109" t="s">
        <v>779</v>
      </c>
      <c r="K476" s="109"/>
      <c r="L476" s="109"/>
      <c r="M476" s="109"/>
      <c r="N476" s="109"/>
      <c r="O476" s="109"/>
      <c r="P476" s="109" t="s">
        <v>779</v>
      </c>
    </row>
    <row r="477" spans="2:16" x14ac:dyDescent="0.25">
      <c r="B477" s="113" t="str">
        <f ca="1">Supporto!F375</f>
        <v>IfcDistributionControlElement</v>
      </c>
      <c r="C477" s="148" t="str">
        <f ca="1">Supporto!H375</f>
        <v>ElementoFase</v>
      </c>
      <c r="D477" s="148" t="str">
        <f ca="1">Supporto!K375</f>
        <v>Stato</v>
      </c>
      <c r="E477" s="125"/>
      <c r="F477" s="125"/>
      <c r="G477" s="162"/>
      <c r="H477" s="110"/>
      <c r="I477" s="109"/>
      <c r="J477" s="109" t="s">
        <v>779</v>
      </c>
      <c r="K477" s="109"/>
      <c r="L477" s="109"/>
      <c r="M477" s="109"/>
      <c r="N477" s="109"/>
      <c r="O477" s="109"/>
      <c r="P477" s="109" t="s">
        <v>779</v>
      </c>
    </row>
    <row r="478" spans="2:16" x14ac:dyDescent="0.25">
      <c r="B478" s="113" t="str">
        <f ca="1">Supporto!F376</f>
        <v>IfcDistributionControlElement</v>
      </c>
      <c r="C478" s="148" t="str">
        <f ca="1">Supporto!H376</f>
        <v>ElementoDocumenti</v>
      </c>
      <c r="D478" s="148" t="str">
        <f ca="1">Supporto!K376</f>
        <v>MUM</v>
      </c>
      <c r="E478" s="125"/>
      <c r="F478" s="125"/>
      <c r="G478" s="162"/>
      <c r="H478" s="110"/>
      <c r="I478" s="109"/>
      <c r="J478" s="109"/>
      <c r="K478" s="109"/>
      <c r="L478" s="109"/>
      <c r="M478" s="109"/>
      <c r="N478" s="109"/>
      <c r="O478" s="109"/>
      <c r="P478" s="109" t="s">
        <v>779</v>
      </c>
    </row>
    <row r="479" spans="2:16" x14ac:dyDescent="0.25">
      <c r="B479" s="113" t="str">
        <f ca="1">Supporto!F377</f>
        <v>IfcDistributionControlElement</v>
      </c>
      <c r="C479" s="148" t="str">
        <f ca="1">Supporto!H377</f>
        <v>ElementoDocumenti</v>
      </c>
      <c r="D479" s="148" t="str">
        <f ca="1">Supporto!K377</f>
        <v>SchedaTecnica</v>
      </c>
      <c r="E479" s="125"/>
      <c r="F479" s="125"/>
      <c r="G479" s="162"/>
      <c r="H479" s="110"/>
      <c r="I479" s="109" t="s">
        <v>779</v>
      </c>
      <c r="J479" s="109"/>
      <c r="K479" s="109"/>
      <c r="L479" s="109"/>
      <c r="M479" s="109"/>
      <c r="N479" s="109"/>
      <c r="O479" s="109"/>
      <c r="P479" s="109" t="s">
        <v>779</v>
      </c>
    </row>
    <row r="480" spans="2:16" x14ac:dyDescent="0.25">
      <c r="B480" s="113" t="str">
        <f ca="1">Supporto!F378</f>
        <v>IfcDistributionControlElement</v>
      </c>
      <c r="C480" s="148" t="str">
        <f ca="1">Supporto!H378</f>
        <v>ElementoDocumenti</v>
      </c>
      <c r="D480" s="148" t="str">
        <f ca="1">Supporto!K378</f>
        <v>Website</v>
      </c>
      <c r="E480" s="125"/>
      <c r="F480" s="125"/>
      <c r="G480" s="162"/>
      <c r="H480" s="110"/>
      <c r="I480" s="109" t="s">
        <v>779</v>
      </c>
      <c r="J480" s="109"/>
      <c r="K480" s="109"/>
      <c r="L480" s="109"/>
      <c r="M480" s="109"/>
      <c r="N480" s="109"/>
      <c r="O480" s="109"/>
      <c r="P480" s="109" t="s">
        <v>779</v>
      </c>
    </row>
    <row r="481" spans="2:16" x14ac:dyDescent="0.25">
      <c r="B481" s="113" t="str">
        <f ca="1">Supporto!F379</f>
        <v>IfcDistributionControlElement</v>
      </c>
      <c r="C481" s="148" t="str">
        <f ca="1">Supporto!H379</f>
        <v>ElementoDocumenti</v>
      </c>
      <c r="D481" s="148" t="str">
        <f ca="1">Supporto!K379</f>
        <v>DB</v>
      </c>
      <c r="E481" s="125"/>
      <c r="F481" s="125"/>
      <c r="G481" s="162"/>
      <c r="H481" s="110"/>
      <c r="I481" s="109"/>
      <c r="J481" s="109"/>
      <c r="K481" s="109"/>
      <c r="L481" s="109"/>
      <c r="M481" s="109"/>
      <c r="N481" s="109"/>
      <c r="O481" s="109"/>
      <c r="P481" s="109" t="s">
        <v>779</v>
      </c>
    </row>
    <row r="482" spans="2:16" x14ac:dyDescent="0.25">
      <c r="B482" s="113" t="str">
        <f ca="1">Supporto!F380</f>
        <v>IfcDistributionControlElement</v>
      </c>
      <c r="C482" s="148" t="str">
        <f ca="1">Supporto!H380</f>
        <v>ElementoDocumenti</v>
      </c>
      <c r="D482" s="148" t="str">
        <f ca="1">Supporto!K380</f>
        <v>CertProd</v>
      </c>
      <c r="E482" s="125"/>
      <c r="F482" s="125"/>
      <c r="G482" s="162"/>
      <c r="H482" s="110"/>
      <c r="I482" s="109" t="s">
        <v>779</v>
      </c>
      <c r="J482" s="109"/>
      <c r="K482" s="109"/>
      <c r="L482" s="109"/>
      <c r="M482" s="109"/>
      <c r="N482" s="109"/>
      <c r="O482" s="109"/>
      <c r="P482" s="109" t="s">
        <v>779</v>
      </c>
    </row>
    <row r="483" spans="2:16" x14ac:dyDescent="0.25">
      <c r="B483" s="113" t="str">
        <f ca="1">Supporto!F381</f>
        <v>IfcDistributionControlElement</v>
      </c>
      <c r="C483" s="148" t="str">
        <f ca="1">Supporto!H381</f>
        <v>ElementoDocumenti</v>
      </c>
      <c r="D483" s="148" t="str">
        <f ca="1">Supporto!K381</f>
        <v>SertSupl</v>
      </c>
      <c r="E483" s="125"/>
      <c r="F483" s="125"/>
      <c r="G483" s="162"/>
      <c r="H483" s="110"/>
      <c r="I483" s="109"/>
      <c r="J483" s="109"/>
      <c r="K483" s="109"/>
      <c r="L483" s="109"/>
      <c r="M483" s="109"/>
      <c r="N483" s="109"/>
      <c r="O483" s="109"/>
      <c r="P483" s="109" t="s">
        <v>779</v>
      </c>
    </row>
    <row r="484" spans="2:16" x14ac:dyDescent="0.25">
      <c r="B484" s="113" t="str">
        <f ca="1">Supporto!F382</f>
        <v>IfcDistributionControlElement</v>
      </c>
      <c r="C484" s="148" t="str">
        <f ca="1">Supporto!H382</f>
        <v>ElementoDocumenti</v>
      </c>
      <c r="D484" s="148" t="str">
        <f ca="1">Supporto!K382</f>
        <v>CertOmo</v>
      </c>
      <c r="E484" s="125"/>
      <c r="F484" s="125"/>
      <c r="G484" s="162"/>
      <c r="H484" s="110"/>
      <c r="I484" s="109" t="s">
        <v>779</v>
      </c>
      <c r="J484" s="109"/>
      <c r="K484" s="109"/>
      <c r="L484" s="109"/>
      <c r="M484" s="109"/>
      <c r="N484" s="109"/>
      <c r="O484" s="109"/>
      <c r="P484" s="109" t="s">
        <v>779</v>
      </c>
    </row>
    <row r="485" spans="2:16" x14ac:dyDescent="0.25">
      <c r="B485" s="113" t="str">
        <f ca="1">Supporto!F383</f>
        <v>IfcDistributionControlElement</v>
      </c>
      <c r="C485" s="148" t="str">
        <f ca="1">Supporto!H383</f>
        <v>ElementoDocumenti</v>
      </c>
      <c r="D485" s="148" t="str">
        <f ca="1">Supporto!K383</f>
        <v>SchedaMontaggio</v>
      </c>
      <c r="E485" s="125"/>
      <c r="F485" s="125"/>
      <c r="G485" s="162"/>
      <c r="H485" s="110"/>
      <c r="I485" s="109"/>
      <c r="J485" s="109"/>
      <c r="K485" s="109"/>
      <c r="L485" s="109"/>
      <c r="M485" s="109"/>
      <c r="N485" s="109"/>
      <c r="O485" s="109"/>
      <c r="P485" s="109" t="s">
        <v>779</v>
      </c>
    </row>
    <row r="486" spans="2:16" x14ac:dyDescent="0.25">
      <c r="B486" s="113" t="str">
        <f ca="1">Supporto!F384</f>
        <v>IfcDistributionControlElement</v>
      </c>
      <c r="C486" s="148" t="str">
        <f ca="1">Supporto!H384</f>
        <v>ElementoDocumenti</v>
      </c>
      <c r="D486" s="148" t="str">
        <f ca="1">Supporto!K384</f>
        <v>Installazione</v>
      </c>
      <c r="E486" s="125"/>
      <c r="F486" s="125"/>
      <c r="G486" s="162"/>
      <c r="H486" s="110"/>
      <c r="I486" s="109" t="s">
        <v>779</v>
      </c>
      <c r="J486" s="109"/>
      <c r="K486" s="109"/>
      <c r="L486" s="109"/>
      <c r="M486" s="109"/>
      <c r="N486" s="109"/>
      <c r="O486" s="109"/>
      <c r="P486" s="109" t="s">
        <v>779</v>
      </c>
    </row>
    <row r="487" spans="2:16" x14ac:dyDescent="0.25">
      <c r="B487" s="113" t="str">
        <f ca="1">Supporto!F385</f>
        <v>IfcDistributionControlElement</v>
      </c>
      <c r="C487" s="148" t="str">
        <f ca="1">Supporto!H385</f>
        <v>ElementoDocumenti</v>
      </c>
      <c r="D487" s="148" t="str">
        <f ca="1">Supporto!K385</f>
        <v>MatSupp</v>
      </c>
      <c r="E487" s="125"/>
      <c r="F487" s="125"/>
      <c r="G487" s="162"/>
      <c r="H487" s="110"/>
      <c r="I487" s="109"/>
      <c r="J487" s="109"/>
      <c r="K487" s="109"/>
      <c r="L487" s="109"/>
      <c r="M487" s="109"/>
      <c r="N487" s="109"/>
      <c r="O487" s="109"/>
      <c r="P487" s="109" t="s">
        <v>779</v>
      </c>
    </row>
    <row r="488" spans="2:16" x14ac:dyDescent="0.25">
      <c r="B488" s="113" t="str">
        <f ca="1">Supporto!F386</f>
        <v>IfcDistributionControlElement</v>
      </c>
      <c r="C488" s="148" t="str">
        <f ca="1">Supporto!H386</f>
        <v>ElementoDocumenti</v>
      </c>
      <c r="D488" s="148" t="str">
        <f ca="1">Supporto!K386</f>
        <v>Collaudo</v>
      </c>
      <c r="E488" s="125"/>
      <c r="F488" s="125"/>
      <c r="G488" s="162"/>
      <c r="H488" s="110"/>
      <c r="I488" s="109" t="s">
        <v>779</v>
      </c>
      <c r="J488" s="109"/>
      <c r="K488" s="109"/>
      <c r="L488" s="109"/>
      <c r="M488" s="109"/>
      <c r="N488" s="109"/>
      <c r="O488" s="109"/>
      <c r="P488" s="109" t="s">
        <v>779</v>
      </c>
    </row>
    <row r="489" spans="2:16" x14ac:dyDescent="0.25">
      <c r="B489" s="115" t="str">
        <f ca="1">Supporto!F387</f>
        <v>IfcDistributionControlElement</v>
      </c>
      <c r="C489" s="149" t="str">
        <f ca="1">Supporto!H387</f>
        <v>ElementoDocumenti</v>
      </c>
      <c r="D489" s="149" t="str">
        <f ca="1">Supporto!K387</f>
        <v>Conformità</v>
      </c>
      <c r="E489" s="124"/>
      <c r="F489" s="124"/>
      <c r="G489" s="163"/>
      <c r="H489" s="117"/>
      <c r="I489" s="116" t="s">
        <v>779</v>
      </c>
      <c r="J489" s="513"/>
      <c r="K489" s="116"/>
      <c r="L489" s="116"/>
      <c r="M489" s="116"/>
      <c r="N489" s="116"/>
      <c r="O489" s="116"/>
      <c r="P489" s="116" t="s">
        <v>779</v>
      </c>
    </row>
    <row r="490" spans="2:16" x14ac:dyDescent="0.25">
      <c r="B490" s="113" t="str">
        <f ca="1">Supporto!F388</f>
        <v>IfcDistributionChamberElement</v>
      </c>
      <c r="C490" s="148" t="str">
        <f ca="1">Supporto!H388</f>
        <v>ElementoCodifica</v>
      </c>
      <c r="D490" s="148" t="str">
        <f ca="1">Supporto!K388</f>
        <v>ClasseElementoTecnico</v>
      </c>
      <c r="E490" s="125"/>
      <c r="F490" s="125"/>
      <c r="G490" s="162"/>
      <c r="H490" s="110"/>
      <c r="I490" s="109"/>
      <c r="J490" s="109" t="s">
        <v>779</v>
      </c>
      <c r="K490" s="109"/>
      <c r="L490" s="109"/>
      <c r="M490" s="109"/>
      <c r="N490" s="109"/>
      <c r="O490" s="109"/>
      <c r="P490" s="109" t="s">
        <v>779</v>
      </c>
    </row>
    <row r="491" spans="2:16" x14ac:dyDescent="0.25">
      <c r="B491" s="113" t="str">
        <f ca="1">Supporto!F389</f>
        <v>IfcDistributionChamberElement</v>
      </c>
      <c r="C491" s="148" t="str">
        <f ca="1">Supporto!H389</f>
        <v>ElementoFase</v>
      </c>
      <c r="D491" s="148" t="str">
        <f ca="1">Supporto!K389</f>
        <v>Stato</v>
      </c>
      <c r="E491" s="125"/>
      <c r="F491" s="125"/>
      <c r="G491" s="162"/>
      <c r="H491" s="110"/>
      <c r="I491" s="109"/>
      <c r="J491" s="109" t="s">
        <v>779</v>
      </c>
      <c r="K491" s="109"/>
      <c r="L491" s="109"/>
      <c r="M491" s="109"/>
      <c r="N491" s="109"/>
      <c r="O491" s="109"/>
      <c r="P491" s="109" t="s">
        <v>779</v>
      </c>
    </row>
    <row r="492" spans="2:16" x14ac:dyDescent="0.25">
      <c r="B492" s="115" t="str">
        <f ca="1">Supporto!F390</f>
        <v>IfcDistributionChamberElement</v>
      </c>
      <c r="C492" s="149" t="str">
        <f ca="1">Supporto!H390</f>
        <v>ElementoDocumenti</v>
      </c>
      <c r="D492" s="149" t="str">
        <f ca="1">Supporto!K390</f>
        <v>DB</v>
      </c>
      <c r="E492" s="124"/>
      <c r="F492" s="124"/>
      <c r="G492" s="163"/>
      <c r="H492" s="117"/>
      <c r="I492" s="116"/>
      <c r="J492" s="116"/>
      <c r="K492" s="116"/>
      <c r="L492" s="116"/>
      <c r="M492" s="116"/>
      <c r="N492" s="116"/>
      <c r="O492" s="116"/>
      <c r="P492" s="116" t="s">
        <v>779</v>
      </c>
    </row>
    <row r="493" spans="2:16" x14ac:dyDescent="0.25">
      <c r="B493" s="113" t="str">
        <f ca="1">Supporto!F391</f>
        <v>IfcEnergyConversionDevice</v>
      </c>
      <c r="C493" s="148" t="str">
        <f ca="1">Supporto!H391</f>
        <v>ElementoDatiAnagrafici</v>
      </c>
      <c r="D493" s="148" t="str">
        <f ca="1">Supporto!K391</f>
        <v>Numero_di_serie</v>
      </c>
      <c r="E493" s="125"/>
      <c r="F493" s="125"/>
      <c r="G493" s="162"/>
      <c r="H493" s="110"/>
      <c r="I493" s="109"/>
      <c r="J493" s="109"/>
      <c r="K493" s="109"/>
      <c r="L493" s="109"/>
      <c r="M493" s="109"/>
      <c r="N493" s="109"/>
      <c r="O493" s="109"/>
      <c r="P493" s="109" t="s">
        <v>779</v>
      </c>
    </row>
    <row r="494" spans="2:16" x14ac:dyDescent="0.25">
      <c r="B494" s="113" t="str">
        <f ca="1">Supporto!F392</f>
        <v>IfcEnergyConversionDevice</v>
      </c>
      <c r="C494" s="148" t="str">
        <f ca="1">Supporto!H392</f>
        <v>ElementoDatiAnagrafici</v>
      </c>
      <c r="D494" s="148" t="str">
        <f ca="1">Supporto!K392</f>
        <v>Fornitore</v>
      </c>
      <c r="E494" s="125"/>
      <c r="F494" s="125"/>
      <c r="G494" s="162"/>
      <c r="H494" s="110"/>
      <c r="I494" s="109"/>
      <c r="J494" s="109"/>
      <c r="K494" s="109"/>
      <c r="L494" s="109"/>
      <c r="M494" s="109"/>
      <c r="N494" s="109"/>
      <c r="O494" s="109"/>
      <c r="P494" s="109" t="s">
        <v>779</v>
      </c>
    </row>
    <row r="495" spans="2:16" x14ac:dyDescent="0.25">
      <c r="B495" s="113" t="str">
        <f ca="1">Supporto!F393</f>
        <v>IfcEnergyConversionDevice</v>
      </c>
      <c r="C495" s="148" t="str">
        <f ca="1">Supporto!H393</f>
        <v>ElementoDatiAnagrafici</v>
      </c>
      <c r="D495" s="148" t="str">
        <f ca="1">Supporto!K393</f>
        <v>Installatore</v>
      </c>
      <c r="E495" s="125"/>
      <c r="F495" s="125"/>
      <c r="G495" s="162"/>
      <c r="H495" s="110"/>
      <c r="I495" s="109"/>
      <c r="J495" s="109"/>
      <c r="K495" s="109"/>
      <c r="L495" s="109"/>
      <c r="M495" s="109"/>
      <c r="N495" s="109"/>
      <c r="O495" s="109"/>
      <c r="P495" s="109" t="s">
        <v>779</v>
      </c>
    </row>
    <row r="496" spans="2:16" x14ac:dyDescent="0.25">
      <c r="B496" s="113" t="str">
        <f ca="1">Supporto!F394</f>
        <v>IfcEnergyConversionDevice</v>
      </c>
      <c r="C496" s="148" t="str">
        <f ca="1">Supporto!H394</f>
        <v>ElementoDatiAnagrafici</v>
      </c>
      <c r="D496" s="148" t="str">
        <f ca="1">Supporto!K394</f>
        <v>Descrizione</v>
      </c>
      <c r="E496" s="125"/>
      <c r="F496" s="125"/>
      <c r="G496" s="162"/>
      <c r="H496" s="110"/>
      <c r="I496" s="109"/>
      <c r="J496" s="109" t="s">
        <v>779</v>
      </c>
      <c r="K496" s="109"/>
      <c r="L496" s="109"/>
      <c r="M496" s="109"/>
      <c r="N496" s="109"/>
      <c r="O496" s="109"/>
      <c r="P496" s="109" t="s">
        <v>779</v>
      </c>
    </row>
    <row r="497" spans="2:16" x14ac:dyDescent="0.25">
      <c r="B497" s="113" t="str">
        <f ca="1">Supporto!F395</f>
        <v>IfcEnergyConversionDevice</v>
      </c>
      <c r="C497" s="148" t="str">
        <f ca="1">Supporto!H395</f>
        <v>ElementoDatiAnagrafici</v>
      </c>
      <c r="D497" s="148" t="str">
        <f ca="1">Supporto!K395</f>
        <v>Modello</v>
      </c>
      <c r="E497" s="125"/>
      <c r="F497" s="125"/>
      <c r="G497" s="162"/>
      <c r="H497" s="110"/>
      <c r="I497" s="109"/>
      <c r="J497" s="109" t="s">
        <v>779</v>
      </c>
      <c r="K497" s="109"/>
      <c r="L497" s="109"/>
      <c r="M497" s="109"/>
      <c r="N497" s="109"/>
      <c r="O497" s="109"/>
      <c r="P497" s="109" t="s">
        <v>779</v>
      </c>
    </row>
    <row r="498" spans="2:16" x14ac:dyDescent="0.25">
      <c r="B498" s="113" t="str">
        <f ca="1">Supporto!F396</f>
        <v>IfcEnergyConversionDevice</v>
      </c>
      <c r="C498" s="148" t="str">
        <f ca="1">Supporto!H396</f>
        <v>ElementoDatiAnagrafici</v>
      </c>
      <c r="D498" s="148" t="str">
        <f ca="1">Supporto!K396</f>
        <v>Produttore</v>
      </c>
      <c r="E498" s="125"/>
      <c r="F498" s="125"/>
      <c r="G498" s="162"/>
      <c r="H498" s="110"/>
      <c r="I498" s="109"/>
      <c r="J498" s="109" t="s">
        <v>779</v>
      </c>
      <c r="K498" s="109"/>
      <c r="L498" s="109"/>
      <c r="M498" s="109"/>
      <c r="N498" s="109"/>
      <c r="O498" s="109"/>
      <c r="P498" s="109" t="s">
        <v>779</v>
      </c>
    </row>
    <row r="499" spans="2:16" x14ac:dyDescent="0.25">
      <c r="B499" s="113" t="str">
        <f ca="1">Supporto!F397</f>
        <v>IfcEnergyConversionDevice</v>
      </c>
      <c r="C499" s="148" t="str">
        <f ca="1">Supporto!H397</f>
        <v>ElementoCodifica</v>
      </c>
      <c r="D499" s="148" t="str">
        <f ca="1">Supporto!K397</f>
        <v>ClasseElementoTecnico</v>
      </c>
      <c r="E499" s="125"/>
      <c r="F499" s="125"/>
      <c r="G499" s="162"/>
      <c r="H499" s="110"/>
      <c r="I499" s="109"/>
      <c r="J499" s="109" t="s">
        <v>779</v>
      </c>
      <c r="K499" s="109"/>
      <c r="L499" s="109"/>
      <c r="M499" s="109"/>
      <c r="N499" s="109"/>
      <c r="O499" s="109"/>
      <c r="P499" s="109" t="s">
        <v>779</v>
      </c>
    </row>
    <row r="500" spans="2:16" x14ac:dyDescent="0.25">
      <c r="B500" s="113" t="str">
        <f ca="1">Supporto!F398</f>
        <v>IfcEnergyConversionDevice</v>
      </c>
      <c r="C500" s="148" t="str">
        <f ca="1">Supporto!H398</f>
        <v>ElementoFase</v>
      </c>
      <c r="D500" s="148" t="str">
        <f ca="1">Supporto!K398</f>
        <v>Stato</v>
      </c>
      <c r="E500" s="125"/>
      <c r="F500" s="125"/>
      <c r="G500" s="162"/>
      <c r="H500" s="110"/>
      <c r="I500" s="109"/>
      <c r="J500" s="109" t="s">
        <v>779</v>
      </c>
      <c r="K500" s="109"/>
      <c r="L500" s="109"/>
      <c r="M500" s="109"/>
      <c r="N500" s="109"/>
      <c r="O500" s="109"/>
      <c r="P500" s="109" t="s">
        <v>779</v>
      </c>
    </row>
    <row r="501" spans="2:16" x14ac:dyDescent="0.25">
      <c r="B501" s="113" t="str">
        <f ca="1">Supporto!F399</f>
        <v>IfcEnergyConversionDevice</v>
      </c>
      <c r="C501" s="148" t="str">
        <f ca="1">Supporto!H399</f>
        <v>ElementoDocumenti</v>
      </c>
      <c r="D501" s="148" t="str">
        <f ca="1">Supporto!K399</f>
        <v>MUM</v>
      </c>
      <c r="E501" s="125"/>
      <c r="F501" s="125"/>
      <c r="G501" s="162"/>
      <c r="H501" s="110"/>
      <c r="I501" s="109"/>
      <c r="J501" s="109"/>
      <c r="K501" s="109"/>
      <c r="L501" s="109"/>
      <c r="M501" s="109"/>
      <c r="N501" s="109"/>
      <c r="O501" s="109"/>
      <c r="P501" s="109" t="s">
        <v>779</v>
      </c>
    </row>
    <row r="502" spans="2:16" x14ac:dyDescent="0.25">
      <c r="B502" s="113" t="str">
        <f ca="1">Supporto!F400</f>
        <v>IfcEnergyConversionDevice</v>
      </c>
      <c r="C502" s="148" t="str">
        <f ca="1">Supporto!H400</f>
        <v>ElementoDocumenti</v>
      </c>
      <c r="D502" s="148" t="str">
        <f ca="1">Supporto!K400</f>
        <v>SchedaTecnica</v>
      </c>
      <c r="E502" s="125"/>
      <c r="F502" s="125"/>
      <c r="G502" s="162"/>
      <c r="H502" s="110"/>
      <c r="I502" s="109" t="s">
        <v>779</v>
      </c>
      <c r="J502" s="109"/>
      <c r="K502" s="109"/>
      <c r="L502" s="109"/>
      <c r="M502" s="109"/>
      <c r="N502" s="109"/>
      <c r="O502" s="109"/>
      <c r="P502" s="109" t="s">
        <v>779</v>
      </c>
    </row>
    <row r="503" spans="2:16" x14ac:dyDescent="0.25">
      <c r="B503" s="113" t="str">
        <f ca="1">Supporto!F401</f>
        <v>IfcEnergyConversionDevice</v>
      </c>
      <c r="C503" s="148" t="str">
        <f ca="1">Supporto!H401</f>
        <v>ElementoDocumenti</v>
      </c>
      <c r="D503" s="148" t="str">
        <f ca="1">Supporto!K401</f>
        <v>Website</v>
      </c>
      <c r="E503" s="125"/>
      <c r="F503" s="125"/>
      <c r="G503" s="162"/>
      <c r="H503" s="110"/>
      <c r="I503" s="109" t="s">
        <v>779</v>
      </c>
      <c r="J503" s="109"/>
      <c r="K503" s="109"/>
      <c r="L503" s="109"/>
      <c r="M503" s="109"/>
      <c r="N503" s="109"/>
      <c r="O503" s="109"/>
      <c r="P503" s="109" t="s">
        <v>779</v>
      </c>
    </row>
    <row r="504" spans="2:16" x14ac:dyDescent="0.25">
      <c r="B504" s="113" t="str">
        <f ca="1">Supporto!F402</f>
        <v>IfcEnergyConversionDevice</v>
      </c>
      <c r="C504" s="148" t="str">
        <f ca="1">Supporto!H402</f>
        <v>ElementoDocumenti</v>
      </c>
      <c r="D504" s="148" t="str">
        <f ca="1">Supporto!K402</f>
        <v>DB</v>
      </c>
      <c r="E504" s="125"/>
      <c r="F504" s="125"/>
      <c r="G504" s="162"/>
      <c r="H504" s="110"/>
      <c r="I504" s="109"/>
      <c r="J504" s="109"/>
      <c r="K504" s="109"/>
      <c r="L504" s="109"/>
      <c r="M504" s="109"/>
      <c r="N504" s="109"/>
      <c r="O504" s="109"/>
      <c r="P504" s="109" t="s">
        <v>779</v>
      </c>
    </row>
    <row r="505" spans="2:16" x14ac:dyDescent="0.25">
      <c r="B505" s="113" t="str">
        <f ca="1">Supporto!F403</f>
        <v>IfcEnergyConversionDevice</v>
      </c>
      <c r="C505" s="148" t="str">
        <f ca="1">Supporto!H403</f>
        <v>ElementoDocumenti</v>
      </c>
      <c r="D505" s="148" t="str">
        <f ca="1">Supporto!K403</f>
        <v>CertProd</v>
      </c>
      <c r="E505" s="125"/>
      <c r="F505" s="125"/>
      <c r="G505" s="162"/>
      <c r="H505" s="110"/>
      <c r="I505" s="109" t="s">
        <v>779</v>
      </c>
      <c r="J505" s="109"/>
      <c r="K505" s="109"/>
      <c r="L505" s="109"/>
      <c r="M505" s="109"/>
      <c r="N505" s="109"/>
      <c r="O505" s="109"/>
      <c r="P505" s="109" t="s">
        <v>779</v>
      </c>
    </row>
    <row r="506" spans="2:16" x14ac:dyDescent="0.25">
      <c r="B506" s="113" t="str">
        <f ca="1">Supporto!F404</f>
        <v>IfcEnergyConversionDevice</v>
      </c>
      <c r="C506" s="148" t="str">
        <f ca="1">Supporto!H404</f>
        <v>ElementoDocumenti</v>
      </c>
      <c r="D506" s="148" t="str">
        <f ca="1">Supporto!K404</f>
        <v>SertSupl</v>
      </c>
      <c r="E506" s="125"/>
      <c r="F506" s="125"/>
      <c r="G506" s="162"/>
      <c r="H506" s="110"/>
      <c r="I506" s="109"/>
      <c r="J506" s="109"/>
      <c r="K506" s="109"/>
      <c r="L506" s="109"/>
      <c r="M506" s="109"/>
      <c r="N506" s="109"/>
      <c r="O506" s="109"/>
      <c r="P506" s="109" t="s">
        <v>779</v>
      </c>
    </row>
    <row r="507" spans="2:16" x14ac:dyDescent="0.25">
      <c r="B507" s="113" t="str">
        <f ca="1">Supporto!F405</f>
        <v>IfcEnergyConversionDevice</v>
      </c>
      <c r="C507" s="148" t="str">
        <f ca="1">Supporto!H405</f>
        <v>ElementoDocumenti</v>
      </c>
      <c r="D507" s="148" t="str">
        <f ca="1">Supporto!K405</f>
        <v>CertOmo</v>
      </c>
      <c r="E507" s="125"/>
      <c r="F507" s="125"/>
      <c r="G507" s="162"/>
      <c r="H507" s="110"/>
      <c r="I507" s="109" t="s">
        <v>779</v>
      </c>
      <c r="J507" s="109"/>
      <c r="K507" s="109"/>
      <c r="L507" s="109"/>
      <c r="M507" s="109"/>
      <c r="N507" s="109"/>
      <c r="O507" s="109"/>
      <c r="P507" s="109" t="s">
        <v>779</v>
      </c>
    </row>
    <row r="508" spans="2:16" x14ac:dyDescent="0.25">
      <c r="B508" s="113" t="str">
        <f ca="1">Supporto!F406</f>
        <v>IfcEnergyConversionDevice</v>
      </c>
      <c r="C508" s="148" t="str">
        <f ca="1">Supporto!H406</f>
        <v>ElementoDocumenti</v>
      </c>
      <c r="D508" s="148" t="str">
        <f ca="1">Supporto!K406</f>
        <v>SchedaMontaggio</v>
      </c>
      <c r="E508" s="125"/>
      <c r="F508" s="125"/>
      <c r="G508" s="162"/>
      <c r="H508" s="110"/>
      <c r="I508" s="109"/>
      <c r="J508" s="109"/>
      <c r="K508" s="109"/>
      <c r="L508" s="109"/>
      <c r="M508" s="109"/>
      <c r="N508" s="109"/>
      <c r="O508" s="109"/>
      <c r="P508" s="109" t="s">
        <v>779</v>
      </c>
    </row>
    <row r="509" spans="2:16" x14ac:dyDescent="0.25">
      <c r="B509" s="113" t="str">
        <f ca="1">Supporto!F407</f>
        <v>IfcEnergyConversionDevice</v>
      </c>
      <c r="C509" s="148" t="str">
        <f ca="1">Supporto!H407</f>
        <v>ElementoDocumenti</v>
      </c>
      <c r="D509" s="148" t="str">
        <f ca="1">Supporto!K407</f>
        <v>Installazione</v>
      </c>
      <c r="E509" s="125"/>
      <c r="F509" s="125"/>
      <c r="G509" s="162"/>
      <c r="H509" s="110"/>
      <c r="I509" s="109" t="s">
        <v>779</v>
      </c>
      <c r="J509" s="109"/>
      <c r="K509" s="109"/>
      <c r="L509" s="109"/>
      <c r="M509" s="109"/>
      <c r="N509" s="109"/>
      <c r="O509" s="109"/>
      <c r="P509" s="109" t="s">
        <v>779</v>
      </c>
    </row>
    <row r="510" spans="2:16" x14ac:dyDescent="0.25">
      <c r="B510" s="113" t="str">
        <f ca="1">Supporto!F408</f>
        <v>IfcEnergyConversionDevice</v>
      </c>
      <c r="C510" s="148" t="str">
        <f ca="1">Supporto!H408</f>
        <v>ElementoDocumenti</v>
      </c>
      <c r="D510" s="148" t="str">
        <f ca="1">Supporto!K408</f>
        <v>MatSupp</v>
      </c>
      <c r="E510" s="125"/>
      <c r="F510" s="125"/>
      <c r="G510" s="162"/>
      <c r="H510" s="110"/>
      <c r="I510" s="109"/>
      <c r="J510" s="109"/>
      <c r="K510" s="109"/>
      <c r="L510" s="109"/>
      <c r="M510" s="109"/>
      <c r="N510" s="109"/>
      <c r="O510" s="109"/>
      <c r="P510" s="109" t="s">
        <v>779</v>
      </c>
    </row>
    <row r="511" spans="2:16" x14ac:dyDescent="0.25">
      <c r="B511" s="113" t="str">
        <f ca="1">Supporto!F409</f>
        <v>IfcEnergyConversionDevice</v>
      </c>
      <c r="C511" s="148" t="str">
        <f ca="1">Supporto!H409</f>
        <v>ElementoDocumenti</v>
      </c>
      <c r="D511" s="148" t="str">
        <f ca="1">Supporto!K409</f>
        <v>Collaudo</v>
      </c>
      <c r="E511" s="125"/>
      <c r="F511" s="125"/>
      <c r="G511" s="162"/>
      <c r="H511" s="110"/>
      <c r="I511" s="109" t="s">
        <v>779</v>
      </c>
      <c r="J511" s="109"/>
      <c r="K511" s="109"/>
      <c r="L511" s="109"/>
      <c r="M511" s="109"/>
      <c r="N511" s="109"/>
      <c r="O511" s="109"/>
      <c r="P511" s="109" t="s">
        <v>779</v>
      </c>
    </row>
    <row r="512" spans="2:16" x14ac:dyDescent="0.25">
      <c r="B512" s="115" t="str">
        <f ca="1">Supporto!F410</f>
        <v>IfcEnergyConversionDevice</v>
      </c>
      <c r="C512" s="149" t="str">
        <f ca="1">Supporto!H410</f>
        <v>ElementoDocumenti</v>
      </c>
      <c r="D512" s="149" t="str">
        <f ca="1">Supporto!K410</f>
        <v>Conformità</v>
      </c>
      <c r="E512" s="124"/>
      <c r="F512" s="124"/>
      <c r="G512" s="163"/>
      <c r="H512" s="117"/>
      <c r="I512" s="116" t="s">
        <v>779</v>
      </c>
      <c r="J512" s="513"/>
      <c r="K512" s="116"/>
      <c r="L512" s="116"/>
      <c r="M512" s="116"/>
      <c r="N512" s="116"/>
      <c r="O512" s="116"/>
      <c r="P512" s="116" t="s">
        <v>779</v>
      </c>
    </row>
    <row r="513" spans="2:16" x14ac:dyDescent="0.25">
      <c r="B513" s="113" t="str">
        <f ca="1">Supporto!F411</f>
        <v>IfcFlowController</v>
      </c>
      <c r="C513" s="148" t="str">
        <f ca="1">Supporto!H411</f>
        <v>ElementoDatiAnagrafici</v>
      </c>
      <c r="D513" s="148" t="str">
        <f ca="1">Supporto!K411</f>
        <v>Numero_di_serie</v>
      </c>
      <c r="E513" s="125"/>
      <c r="F513" s="125"/>
      <c r="G513" s="162"/>
      <c r="H513" s="110"/>
      <c r="I513" s="109"/>
      <c r="J513" s="109"/>
      <c r="K513" s="109"/>
      <c r="L513" s="109"/>
      <c r="M513" s="109"/>
      <c r="N513" s="109"/>
      <c r="O513" s="109"/>
      <c r="P513" s="109" t="s">
        <v>779</v>
      </c>
    </row>
    <row r="514" spans="2:16" x14ac:dyDescent="0.25">
      <c r="B514" s="113" t="str">
        <f ca="1">Supporto!F412</f>
        <v>IfcFlowController</v>
      </c>
      <c r="C514" s="148" t="str">
        <f ca="1">Supporto!H412</f>
        <v>ElementoDatiAnagrafici</v>
      </c>
      <c r="D514" s="148" t="str">
        <f ca="1">Supporto!K412</f>
        <v>Fornitore</v>
      </c>
      <c r="E514" s="125"/>
      <c r="F514" s="125"/>
      <c r="G514" s="162"/>
      <c r="H514" s="110"/>
      <c r="I514" s="109"/>
      <c r="J514" s="109"/>
      <c r="K514" s="109"/>
      <c r="L514" s="109"/>
      <c r="M514" s="109"/>
      <c r="N514" s="109"/>
      <c r="O514" s="109"/>
      <c r="P514" s="109" t="s">
        <v>779</v>
      </c>
    </row>
    <row r="515" spans="2:16" x14ac:dyDescent="0.25">
      <c r="B515" s="113" t="str">
        <f ca="1">Supporto!F413</f>
        <v>IfcFlowController</v>
      </c>
      <c r="C515" s="148" t="str">
        <f ca="1">Supporto!H413</f>
        <v>ElementoDatiAnagrafici</v>
      </c>
      <c r="D515" s="148" t="str">
        <f ca="1">Supporto!K413</f>
        <v>Installatore</v>
      </c>
      <c r="E515" s="125"/>
      <c r="F515" s="125"/>
      <c r="G515" s="162"/>
      <c r="H515" s="110"/>
      <c r="I515" s="109"/>
      <c r="J515" s="109"/>
      <c r="K515" s="109"/>
      <c r="L515" s="109"/>
      <c r="M515" s="109"/>
      <c r="N515" s="109"/>
      <c r="O515" s="109"/>
      <c r="P515" s="109" t="s">
        <v>779</v>
      </c>
    </row>
    <row r="516" spans="2:16" x14ac:dyDescent="0.25">
      <c r="B516" s="113" t="str">
        <f ca="1">Supporto!F414</f>
        <v>IfcFlowController</v>
      </c>
      <c r="C516" s="148" t="str">
        <f ca="1">Supporto!H414</f>
        <v>ElementoDatiAnagrafici</v>
      </c>
      <c r="D516" s="148" t="str">
        <f ca="1">Supporto!K414</f>
        <v>Descrizione</v>
      </c>
      <c r="E516" s="125"/>
      <c r="F516" s="125"/>
      <c r="G516" s="162"/>
      <c r="H516" s="110"/>
      <c r="I516" s="109"/>
      <c r="J516" s="109" t="s">
        <v>779</v>
      </c>
      <c r="K516" s="109"/>
      <c r="L516" s="109"/>
      <c r="M516" s="109"/>
      <c r="N516" s="109"/>
      <c r="O516" s="109"/>
      <c r="P516" s="109" t="s">
        <v>779</v>
      </c>
    </row>
    <row r="517" spans="2:16" x14ac:dyDescent="0.25">
      <c r="B517" s="113" t="str">
        <f ca="1">Supporto!F415</f>
        <v>IfcFlowController</v>
      </c>
      <c r="C517" s="148" t="str">
        <f ca="1">Supporto!H415</f>
        <v>ElementoDatiAnagrafici</v>
      </c>
      <c r="D517" s="148" t="str">
        <f ca="1">Supporto!K415</f>
        <v>Modello</v>
      </c>
      <c r="E517" s="125"/>
      <c r="F517" s="125"/>
      <c r="G517" s="162"/>
      <c r="H517" s="110"/>
      <c r="I517" s="109"/>
      <c r="J517" s="109" t="s">
        <v>779</v>
      </c>
      <c r="K517" s="109"/>
      <c r="L517" s="109"/>
      <c r="M517" s="109"/>
      <c r="N517" s="109"/>
      <c r="O517" s="109"/>
      <c r="P517" s="109" t="s">
        <v>779</v>
      </c>
    </row>
    <row r="518" spans="2:16" x14ac:dyDescent="0.25">
      <c r="B518" s="113" t="str">
        <f ca="1">Supporto!F416</f>
        <v>IfcFlowController</v>
      </c>
      <c r="C518" s="148" t="str">
        <f ca="1">Supporto!H416</f>
        <v>ElementoDatiAnagrafici</v>
      </c>
      <c r="D518" s="148" t="str">
        <f ca="1">Supporto!K416</f>
        <v>Produttore</v>
      </c>
      <c r="E518" s="125"/>
      <c r="F518" s="125"/>
      <c r="G518" s="162"/>
      <c r="H518" s="110"/>
      <c r="I518" s="109"/>
      <c r="J518" s="109" t="s">
        <v>779</v>
      </c>
      <c r="K518" s="109"/>
      <c r="L518" s="109"/>
      <c r="M518" s="109"/>
      <c r="N518" s="109"/>
      <c r="O518" s="109"/>
      <c r="P518" s="109" t="s">
        <v>779</v>
      </c>
    </row>
    <row r="519" spans="2:16" x14ac:dyDescent="0.25">
      <c r="B519" s="113" t="str">
        <f ca="1">Supporto!F417</f>
        <v>IfcFlowController</v>
      </c>
      <c r="C519" s="148" t="str">
        <f ca="1">Supporto!H417</f>
        <v>ElementoCodifica</v>
      </c>
      <c r="D519" s="148" t="str">
        <f ca="1">Supporto!K417</f>
        <v>ClasseElementoTecnico</v>
      </c>
      <c r="E519" s="125"/>
      <c r="F519" s="125"/>
      <c r="G519" s="162"/>
      <c r="H519" s="110"/>
      <c r="I519" s="109"/>
      <c r="J519" s="109" t="s">
        <v>779</v>
      </c>
      <c r="K519" s="109"/>
      <c r="L519" s="109"/>
      <c r="M519" s="109"/>
      <c r="N519" s="109"/>
      <c r="O519" s="109"/>
      <c r="P519" s="109" t="s">
        <v>779</v>
      </c>
    </row>
    <row r="520" spans="2:16" x14ac:dyDescent="0.25">
      <c r="B520" s="113" t="str">
        <f ca="1">Supporto!F418</f>
        <v>IfcFlowController</v>
      </c>
      <c r="C520" s="148" t="str">
        <f ca="1">Supporto!H418</f>
        <v>ElementoFase</v>
      </c>
      <c r="D520" s="148" t="str">
        <f ca="1">Supporto!K418</f>
        <v>Stato</v>
      </c>
      <c r="E520" s="125"/>
      <c r="F520" s="125"/>
      <c r="G520" s="162"/>
      <c r="H520" s="110"/>
      <c r="I520" s="109"/>
      <c r="J520" s="109" t="s">
        <v>779</v>
      </c>
      <c r="K520" s="109"/>
      <c r="L520" s="109"/>
      <c r="M520" s="109"/>
      <c r="N520" s="109"/>
      <c r="O520" s="109"/>
      <c r="P520" s="109" t="s">
        <v>779</v>
      </c>
    </row>
    <row r="521" spans="2:16" x14ac:dyDescent="0.25">
      <c r="B521" s="113" t="str">
        <f ca="1">Supporto!F419</f>
        <v>IfcFlowController</v>
      </c>
      <c r="C521" s="148" t="str">
        <f ca="1">Supporto!H419</f>
        <v>ElementoDocumenti</v>
      </c>
      <c r="D521" s="148" t="str">
        <f ca="1">Supporto!K419</f>
        <v>MUM</v>
      </c>
      <c r="E521" s="125"/>
      <c r="F521" s="125"/>
      <c r="G521" s="162"/>
      <c r="H521" s="110"/>
      <c r="I521" s="109"/>
      <c r="J521" s="109"/>
      <c r="K521" s="109"/>
      <c r="L521" s="109"/>
      <c r="M521" s="109"/>
      <c r="N521" s="109"/>
      <c r="O521" s="109"/>
      <c r="P521" s="109" t="s">
        <v>779</v>
      </c>
    </row>
    <row r="522" spans="2:16" x14ac:dyDescent="0.25">
      <c r="B522" s="113" t="str">
        <f ca="1">Supporto!F420</f>
        <v>IfcFlowController</v>
      </c>
      <c r="C522" s="148" t="str">
        <f ca="1">Supporto!H420</f>
        <v>ElementoDocumenti</v>
      </c>
      <c r="D522" s="148" t="str">
        <f ca="1">Supporto!K420</f>
        <v>SchedaTecnica</v>
      </c>
      <c r="E522" s="125"/>
      <c r="F522" s="125"/>
      <c r="G522" s="162"/>
      <c r="H522" s="110"/>
      <c r="I522" s="109" t="s">
        <v>779</v>
      </c>
      <c r="J522" s="109"/>
      <c r="K522" s="109"/>
      <c r="L522" s="109"/>
      <c r="M522" s="109"/>
      <c r="N522" s="109"/>
      <c r="O522" s="109"/>
      <c r="P522" s="109" t="s">
        <v>779</v>
      </c>
    </row>
    <row r="523" spans="2:16" x14ac:dyDescent="0.25">
      <c r="B523" s="113" t="str">
        <f ca="1">Supporto!F421</f>
        <v>IfcFlowController</v>
      </c>
      <c r="C523" s="148" t="str">
        <f ca="1">Supporto!H421</f>
        <v>ElementoDocumenti</v>
      </c>
      <c r="D523" s="148" t="str">
        <f ca="1">Supporto!K421</f>
        <v>Website</v>
      </c>
      <c r="E523" s="125"/>
      <c r="F523" s="125"/>
      <c r="G523" s="162"/>
      <c r="H523" s="110"/>
      <c r="I523" s="109" t="s">
        <v>779</v>
      </c>
      <c r="J523" s="109"/>
      <c r="K523" s="109"/>
      <c r="L523" s="109"/>
      <c r="M523" s="109"/>
      <c r="N523" s="109"/>
      <c r="O523" s="109"/>
      <c r="P523" s="109" t="s">
        <v>779</v>
      </c>
    </row>
    <row r="524" spans="2:16" x14ac:dyDescent="0.25">
      <c r="B524" s="113" t="str">
        <f ca="1">Supporto!F422</f>
        <v>IfcFlowController</v>
      </c>
      <c r="C524" s="148" t="str">
        <f ca="1">Supporto!H422</f>
        <v>ElementoDocumenti</v>
      </c>
      <c r="D524" s="148" t="str">
        <f ca="1">Supporto!K422</f>
        <v>DB</v>
      </c>
      <c r="E524" s="125"/>
      <c r="F524" s="125"/>
      <c r="G524" s="162"/>
      <c r="H524" s="110"/>
      <c r="I524" s="109"/>
      <c r="J524" s="109"/>
      <c r="K524" s="109"/>
      <c r="L524" s="109"/>
      <c r="M524" s="109"/>
      <c r="N524" s="109"/>
      <c r="O524" s="109"/>
      <c r="P524" s="109" t="s">
        <v>779</v>
      </c>
    </row>
    <row r="525" spans="2:16" x14ac:dyDescent="0.25">
      <c r="B525" s="113" t="str">
        <f ca="1">Supporto!F423</f>
        <v>IfcFlowController</v>
      </c>
      <c r="C525" s="148" t="str">
        <f ca="1">Supporto!H423</f>
        <v>ElementoDocumenti</v>
      </c>
      <c r="D525" s="148" t="str">
        <f ca="1">Supporto!K423</f>
        <v>CertProd</v>
      </c>
      <c r="E525" s="125"/>
      <c r="F525" s="125"/>
      <c r="G525" s="162"/>
      <c r="H525" s="110"/>
      <c r="I525" s="109" t="s">
        <v>779</v>
      </c>
      <c r="J525" s="109"/>
      <c r="K525" s="109"/>
      <c r="L525" s="109"/>
      <c r="M525" s="109"/>
      <c r="N525" s="109"/>
      <c r="O525" s="109"/>
      <c r="P525" s="109" t="s">
        <v>779</v>
      </c>
    </row>
    <row r="526" spans="2:16" x14ac:dyDescent="0.25">
      <c r="B526" s="113" t="str">
        <f ca="1">Supporto!F424</f>
        <v>IfcFlowController</v>
      </c>
      <c r="C526" s="148" t="str">
        <f ca="1">Supporto!H424</f>
        <v>ElementoDocumenti</v>
      </c>
      <c r="D526" s="148" t="str">
        <f ca="1">Supporto!K424</f>
        <v>SertSupl</v>
      </c>
      <c r="E526" s="125"/>
      <c r="F526" s="125"/>
      <c r="G526" s="162"/>
      <c r="H526" s="110"/>
      <c r="I526" s="109"/>
      <c r="J526" s="109"/>
      <c r="K526" s="109"/>
      <c r="L526" s="109"/>
      <c r="M526" s="109"/>
      <c r="N526" s="109"/>
      <c r="O526" s="109"/>
      <c r="P526" s="109" t="s">
        <v>779</v>
      </c>
    </row>
    <row r="527" spans="2:16" x14ac:dyDescent="0.25">
      <c r="B527" s="113" t="str">
        <f ca="1">Supporto!F425</f>
        <v>IfcFlowController</v>
      </c>
      <c r="C527" s="148" t="str">
        <f ca="1">Supporto!H425</f>
        <v>ElementoDocumenti</v>
      </c>
      <c r="D527" s="148" t="str">
        <f ca="1">Supporto!K425</f>
        <v>CertOmo</v>
      </c>
      <c r="E527" s="125"/>
      <c r="F527" s="125"/>
      <c r="G527" s="162"/>
      <c r="H527" s="110"/>
      <c r="I527" s="109" t="s">
        <v>779</v>
      </c>
      <c r="J527" s="109"/>
      <c r="K527" s="109"/>
      <c r="L527" s="109"/>
      <c r="M527" s="109"/>
      <c r="N527" s="109"/>
      <c r="O527" s="109"/>
      <c r="P527" s="109" t="s">
        <v>779</v>
      </c>
    </row>
    <row r="528" spans="2:16" x14ac:dyDescent="0.25">
      <c r="B528" s="113" t="str">
        <f ca="1">Supporto!F426</f>
        <v>IfcFlowController</v>
      </c>
      <c r="C528" s="148" t="str">
        <f ca="1">Supporto!H426</f>
        <v>ElementoDocumenti</v>
      </c>
      <c r="D528" s="148" t="str">
        <f ca="1">Supporto!K426</f>
        <v>SchedaMontaggio</v>
      </c>
      <c r="E528" s="125"/>
      <c r="F528" s="125"/>
      <c r="G528" s="162"/>
      <c r="H528" s="110"/>
      <c r="I528" s="109"/>
      <c r="J528" s="109"/>
      <c r="K528" s="109"/>
      <c r="L528" s="109"/>
      <c r="M528" s="109"/>
      <c r="N528" s="109"/>
      <c r="O528" s="109"/>
      <c r="P528" s="109" t="s">
        <v>779</v>
      </c>
    </row>
    <row r="529" spans="2:16" x14ac:dyDescent="0.25">
      <c r="B529" s="113" t="str">
        <f ca="1">Supporto!F427</f>
        <v>IfcFlowController</v>
      </c>
      <c r="C529" s="148" t="str">
        <f ca="1">Supporto!H427</f>
        <v>ElementoDocumenti</v>
      </c>
      <c r="D529" s="148" t="str">
        <f ca="1">Supporto!K427</f>
        <v>Installazione</v>
      </c>
      <c r="E529" s="125"/>
      <c r="F529" s="125"/>
      <c r="G529" s="162"/>
      <c r="H529" s="110"/>
      <c r="I529" s="109"/>
      <c r="J529" s="109"/>
      <c r="K529" s="109"/>
      <c r="L529" s="109"/>
      <c r="M529" s="109"/>
      <c r="N529" s="109"/>
      <c r="O529" s="109"/>
      <c r="P529" s="109" t="s">
        <v>779</v>
      </c>
    </row>
    <row r="530" spans="2:16" x14ac:dyDescent="0.25">
      <c r="B530" s="113" t="str">
        <f ca="1">Supporto!F428</f>
        <v>IfcFlowController</v>
      </c>
      <c r="C530" s="148" t="str">
        <f ca="1">Supporto!H428</f>
        <v>ElementoDocumenti</v>
      </c>
      <c r="D530" s="148" t="str">
        <f ca="1">Supporto!K428</f>
        <v>MatSupp</v>
      </c>
      <c r="E530" s="125"/>
      <c r="F530" s="125"/>
      <c r="G530" s="162"/>
      <c r="H530" s="110"/>
      <c r="I530" s="109"/>
      <c r="J530" s="109"/>
      <c r="K530" s="109"/>
      <c r="L530" s="109"/>
      <c r="M530" s="109"/>
      <c r="N530" s="109"/>
      <c r="O530" s="109"/>
      <c r="P530" s="109" t="s">
        <v>779</v>
      </c>
    </row>
    <row r="531" spans="2:16" x14ac:dyDescent="0.25">
      <c r="B531" s="113" t="str">
        <f ca="1">Supporto!F429</f>
        <v>IfcFlowController</v>
      </c>
      <c r="C531" s="148" t="str">
        <f ca="1">Supporto!H429</f>
        <v>ElementoDocumenti</v>
      </c>
      <c r="D531" s="148" t="str">
        <f ca="1">Supporto!K429</f>
        <v>Collaudo</v>
      </c>
      <c r="E531" s="125"/>
      <c r="F531" s="125"/>
      <c r="G531" s="162"/>
      <c r="H531" s="110"/>
      <c r="I531" s="109" t="s">
        <v>779</v>
      </c>
      <c r="J531" s="109"/>
      <c r="K531" s="109"/>
      <c r="L531" s="109"/>
      <c r="M531" s="109"/>
      <c r="N531" s="109"/>
      <c r="O531" s="109"/>
      <c r="P531" s="109" t="s">
        <v>779</v>
      </c>
    </row>
    <row r="532" spans="2:16" x14ac:dyDescent="0.25">
      <c r="B532" s="115" t="str">
        <f ca="1">Supporto!F430</f>
        <v>IfcFlowController</v>
      </c>
      <c r="C532" s="149" t="str">
        <f ca="1">Supporto!H430</f>
        <v>ElementoDocumenti</v>
      </c>
      <c r="D532" s="149" t="str">
        <f ca="1">Supporto!K430</f>
        <v>Conformità</v>
      </c>
      <c r="E532" s="124"/>
      <c r="F532" s="124"/>
      <c r="G532" s="163"/>
      <c r="H532" s="117"/>
      <c r="I532" s="116" t="s">
        <v>779</v>
      </c>
      <c r="J532" s="513"/>
      <c r="K532" s="116"/>
      <c r="L532" s="116"/>
      <c r="M532" s="116"/>
      <c r="N532" s="116"/>
      <c r="O532" s="116"/>
      <c r="P532" s="116" t="s">
        <v>779</v>
      </c>
    </row>
    <row r="533" spans="2:16" x14ac:dyDescent="0.25">
      <c r="B533" s="113" t="str">
        <f ca="1">Supporto!F431</f>
        <v>IfcFlowFitting</v>
      </c>
      <c r="C533" s="148" t="str">
        <f ca="1">Supporto!H431</f>
        <v>ElementoDatiAnagrafici</v>
      </c>
      <c r="D533" s="148" t="str">
        <f ca="1">Supporto!K431</f>
        <v>Numero_di_serie</v>
      </c>
      <c r="E533" s="125"/>
      <c r="F533" s="125"/>
      <c r="G533" s="162"/>
      <c r="H533" s="110"/>
      <c r="I533" s="109"/>
      <c r="J533" s="109"/>
      <c r="K533" s="109"/>
      <c r="L533" s="109"/>
      <c r="M533" s="109"/>
      <c r="N533" s="109"/>
      <c r="O533" s="109"/>
      <c r="P533" s="109" t="s">
        <v>779</v>
      </c>
    </row>
    <row r="534" spans="2:16" x14ac:dyDescent="0.25">
      <c r="B534" s="113" t="str">
        <f ca="1">Supporto!F432</f>
        <v>IfcFlowFitting</v>
      </c>
      <c r="C534" s="148" t="str">
        <f ca="1">Supporto!H432</f>
        <v>ElementoDatiAnagrafici</v>
      </c>
      <c r="D534" s="148" t="str">
        <f ca="1">Supporto!K432</f>
        <v>Fornitore</v>
      </c>
      <c r="E534" s="125"/>
      <c r="F534" s="125"/>
      <c r="G534" s="162"/>
      <c r="H534" s="110"/>
      <c r="I534" s="109"/>
      <c r="J534" s="109"/>
      <c r="K534" s="109"/>
      <c r="L534" s="109"/>
      <c r="M534" s="109"/>
      <c r="N534" s="109"/>
      <c r="O534" s="109"/>
      <c r="P534" s="109" t="s">
        <v>779</v>
      </c>
    </row>
    <row r="535" spans="2:16" x14ac:dyDescent="0.25">
      <c r="B535" s="113" t="str">
        <f ca="1">Supporto!F433</f>
        <v>IfcFlowFitting</v>
      </c>
      <c r="C535" s="148" t="str">
        <f ca="1">Supporto!H433</f>
        <v>ElementoDatiAnagrafici</v>
      </c>
      <c r="D535" s="148" t="str">
        <f ca="1">Supporto!K433</f>
        <v>Installatore</v>
      </c>
      <c r="E535" s="125"/>
      <c r="F535" s="125"/>
      <c r="G535" s="162"/>
      <c r="H535" s="110"/>
      <c r="I535" s="109"/>
      <c r="J535" s="109"/>
      <c r="K535" s="109"/>
      <c r="L535" s="109"/>
      <c r="M535" s="109"/>
      <c r="N535" s="109"/>
      <c r="O535" s="109"/>
      <c r="P535" s="109" t="s">
        <v>779</v>
      </c>
    </row>
    <row r="536" spans="2:16" x14ac:dyDescent="0.25">
      <c r="B536" s="113" t="str">
        <f ca="1">Supporto!F434</f>
        <v>IfcFlowFitting</v>
      </c>
      <c r="C536" s="148" t="str">
        <f ca="1">Supporto!H434</f>
        <v>ElementoDatiAnagrafici</v>
      </c>
      <c r="D536" s="148" t="str">
        <f ca="1">Supporto!K434</f>
        <v>Descrizione</v>
      </c>
      <c r="E536" s="125"/>
      <c r="F536" s="125"/>
      <c r="G536" s="162"/>
      <c r="H536" s="110"/>
      <c r="I536" s="109"/>
      <c r="J536" s="109" t="s">
        <v>779</v>
      </c>
      <c r="K536" s="109"/>
      <c r="L536" s="109"/>
      <c r="M536" s="109"/>
      <c r="N536" s="109"/>
      <c r="O536" s="109"/>
      <c r="P536" s="109" t="s">
        <v>779</v>
      </c>
    </row>
    <row r="537" spans="2:16" x14ac:dyDescent="0.25">
      <c r="B537" s="113" t="str">
        <f ca="1">Supporto!F435</f>
        <v>IfcFlowFitting</v>
      </c>
      <c r="C537" s="148" t="str">
        <f ca="1">Supporto!H435</f>
        <v>ElementoDatiAnagrafici</v>
      </c>
      <c r="D537" s="148" t="str">
        <f ca="1">Supporto!K435</f>
        <v>Modello</v>
      </c>
      <c r="E537" s="125"/>
      <c r="F537" s="125"/>
      <c r="G537" s="162"/>
      <c r="H537" s="110"/>
      <c r="I537" s="109"/>
      <c r="J537" s="109" t="s">
        <v>779</v>
      </c>
      <c r="K537" s="109"/>
      <c r="L537" s="109"/>
      <c r="M537" s="109"/>
      <c r="N537" s="109"/>
      <c r="O537" s="109"/>
      <c r="P537" s="109" t="s">
        <v>779</v>
      </c>
    </row>
    <row r="538" spans="2:16" x14ac:dyDescent="0.25">
      <c r="B538" s="113" t="str">
        <f ca="1">Supporto!F436</f>
        <v>IfcFlowFitting</v>
      </c>
      <c r="C538" s="148" t="str">
        <f ca="1">Supporto!H436</f>
        <v>ElementoDatiAnagrafici</v>
      </c>
      <c r="D538" s="148" t="str">
        <f ca="1">Supporto!K436</f>
        <v>Produttore</v>
      </c>
      <c r="E538" s="125"/>
      <c r="F538" s="125"/>
      <c r="G538" s="162"/>
      <c r="H538" s="110"/>
      <c r="I538" s="109"/>
      <c r="J538" s="109" t="s">
        <v>779</v>
      </c>
      <c r="K538" s="109"/>
      <c r="L538" s="109"/>
      <c r="M538" s="109"/>
      <c r="N538" s="109"/>
      <c r="O538" s="109"/>
      <c r="P538" s="109" t="s">
        <v>779</v>
      </c>
    </row>
    <row r="539" spans="2:16" x14ac:dyDescent="0.25">
      <c r="B539" s="113" t="str">
        <f ca="1">Supporto!F437</f>
        <v>IfcFlowFitting</v>
      </c>
      <c r="C539" s="148" t="str">
        <f ca="1">Supporto!H437</f>
        <v>ElementoCodifica</v>
      </c>
      <c r="D539" s="148" t="str">
        <f ca="1">Supporto!K437</f>
        <v>ClasseElementoTecnico</v>
      </c>
      <c r="E539" s="125"/>
      <c r="F539" s="125"/>
      <c r="G539" s="162"/>
      <c r="H539" s="110"/>
      <c r="I539" s="109"/>
      <c r="J539" s="109" t="s">
        <v>779</v>
      </c>
      <c r="K539" s="109"/>
      <c r="L539" s="109"/>
      <c r="M539" s="109"/>
      <c r="N539" s="109"/>
      <c r="O539" s="109"/>
      <c r="P539" s="109" t="s">
        <v>779</v>
      </c>
    </row>
    <row r="540" spans="2:16" x14ac:dyDescent="0.25">
      <c r="B540" s="113" t="str">
        <f ca="1">Supporto!F438</f>
        <v>IfcFlowFitting</v>
      </c>
      <c r="C540" s="148" t="str">
        <f ca="1">Supporto!H438</f>
        <v>ElementoFase</v>
      </c>
      <c r="D540" s="148" t="str">
        <f ca="1">Supporto!K438</f>
        <v>Stato</v>
      </c>
      <c r="E540" s="125"/>
      <c r="F540" s="125"/>
      <c r="G540" s="162"/>
      <c r="H540" s="110"/>
      <c r="I540" s="109"/>
      <c r="J540" s="109" t="s">
        <v>779</v>
      </c>
      <c r="K540" s="109"/>
      <c r="L540" s="109"/>
      <c r="M540" s="109"/>
      <c r="N540" s="109"/>
      <c r="O540" s="109"/>
      <c r="P540" s="109" t="s">
        <v>779</v>
      </c>
    </row>
    <row r="541" spans="2:16" x14ac:dyDescent="0.25">
      <c r="B541" s="113" t="str">
        <f ca="1">Supporto!F439</f>
        <v>IfcFlowFitting</v>
      </c>
      <c r="C541" s="148" t="str">
        <f ca="1">Supporto!H439</f>
        <v>ElementoDocumenti</v>
      </c>
      <c r="D541" s="148" t="str">
        <f ca="1">Supporto!K439</f>
        <v>MUM</v>
      </c>
      <c r="E541" s="125"/>
      <c r="F541" s="125"/>
      <c r="G541" s="162"/>
      <c r="H541" s="110"/>
      <c r="I541" s="109"/>
      <c r="J541" s="109"/>
      <c r="K541" s="109"/>
      <c r="L541" s="109"/>
      <c r="M541" s="109"/>
      <c r="N541" s="109"/>
      <c r="O541" s="109"/>
      <c r="P541" s="109" t="s">
        <v>779</v>
      </c>
    </row>
    <row r="542" spans="2:16" x14ac:dyDescent="0.25">
      <c r="B542" s="113" t="str">
        <f ca="1">Supporto!F440</f>
        <v>IfcFlowFitting</v>
      </c>
      <c r="C542" s="148" t="str">
        <f ca="1">Supporto!H440</f>
        <v>ElementoDocumenti</v>
      </c>
      <c r="D542" s="148" t="str">
        <f ca="1">Supporto!K440</f>
        <v>SchedaTecnica</v>
      </c>
      <c r="E542" s="125"/>
      <c r="F542" s="125"/>
      <c r="G542" s="162"/>
      <c r="H542" s="110"/>
      <c r="I542" s="109" t="s">
        <v>779</v>
      </c>
      <c r="J542" s="109"/>
      <c r="K542" s="109"/>
      <c r="L542" s="109"/>
      <c r="M542" s="109"/>
      <c r="N542" s="109"/>
      <c r="O542" s="109"/>
      <c r="P542" s="109" t="s">
        <v>779</v>
      </c>
    </row>
    <row r="543" spans="2:16" x14ac:dyDescent="0.25">
      <c r="B543" s="113" t="str">
        <f ca="1">Supporto!F441</f>
        <v>IfcFlowFitting</v>
      </c>
      <c r="C543" s="148" t="str">
        <f ca="1">Supporto!H441</f>
        <v>ElementoDocumenti</v>
      </c>
      <c r="D543" s="148" t="str">
        <f ca="1">Supporto!K441</f>
        <v>Website</v>
      </c>
      <c r="E543" s="125"/>
      <c r="F543" s="125"/>
      <c r="G543" s="162"/>
      <c r="H543" s="110"/>
      <c r="I543" s="109" t="s">
        <v>779</v>
      </c>
      <c r="J543" s="109"/>
      <c r="K543" s="109"/>
      <c r="L543" s="109"/>
      <c r="M543" s="109"/>
      <c r="N543" s="109"/>
      <c r="O543" s="109"/>
      <c r="P543" s="109" t="s">
        <v>779</v>
      </c>
    </row>
    <row r="544" spans="2:16" x14ac:dyDescent="0.25">
      <c r="B544" s="113" t="str">
        <f ca="1">Supporto!F442</f>
        <v>IfcFlowFitting</v>
      </c>
      <c r="C544" s="148" t="str">
        <f ca="1">Supporto!H442</f>
        <v>ElementoDocumenti</v>
      </c>
      <c r="D544" s="148" t="str">
        <f ca="1">Supporto!K442</f>
        <v>DB</v>
      </c>
      <c r="E544" s="125"/>
      <c r="F544" s="125"/>
      <c r="G544" s="162"/>
      <c r="H544" s="110"/>
      <c r="I544" s="109"/>
      <c r="J544" s="109"/>
      <c r="K544" s="109"/>
      <c r="L544" s="109"/>
      <c r="M544" s="109"/>
      <c r="N544" s="109"/>
      <c r="O544" s="109"/>
      <c r="P544" s="109" t="s">
        <v>779</v>
      </c>
    </row>
    <row r="545" spans="2:16" x14ac:dyDescent="0.25">
      <c r="B545" s="113" t="str">
        <f ca="1">Supporto!F443</f>
        <v>IfcFlowFitting</v>
      </c>
      <c r="C545" s="148" t="str">
        <f ca="1">Supporto!H443</f>
        <v>ElementoDocumenti</v>
      </c>
      <c r="D545" s="148" t="str">
        <f ca="1">Supporto!K443</f>
        <v>CertProd</v>
      </c>
      <c r="E545" s="125"/>
      <c r="F545" s="125"/>
      <c r="G545" s="162"/>
      <c r="H545" s="110"/>
      <c r="I545" s="109"/>
      <c r="J545" s="109"/>
      <c r="K545" s="109"/>
      <c r="L545" s="109"/>
      <c r="M545" s="109"/>
      <c r="N545" s="109"/>
      <c r="O545" s="109"/>
      <c r="P545" s="109" t="s">
        <v>779</v>
      </c>
    </row>
    <row r="546" spans="2:16" x14ac:dyDescent="0.25">
      <c r="B546" s="113" t="str">
        <f ca="1">Supporto!F444</f>
        <v>IfcFlowFitting</v>
      </c>
      <c r="C546" s="148" t="str">
        <f ca="1">Supporto!H444</f>
        <v>ElementoDocumenti</v>
      </c>
      <c r="D546" s="148" t="str">
        <f ca="1">Supporto!K444</f>
        <v>SertSupl</v>
      </c>
      <c r="E546" s="125"/>
      <c r="F546" s="125"/>
      <c r="G546" s="162"/>
      <c r="H546" s="110"/>
      <c r="I546" s="109"/>
      <c r="J546" s="109"/>
      <c r="K546" s="109"/>
      <c r="L546" s="109"/>
      <c r="M546" s="109"/>
      <c r="N546" s="109"/>
      <c r="O546" s="109"/>
      <c r="P546" s="109" t="s">
        <v>779</v>
      </c>
    </row>
    <row r="547" spans="2:16" x14ac:dyDescent="0.25">
      <c r="B547" s="113" t="str">
        <f ca="1">Supporto!F445</f>
        <v>IfcFlowFitting</v>
      </c>
      <c r="C547" s="148" t="str">
        <f ca="1">Supporto!H445</f>
        <v>ElementoDocumenti</v>
      </c>
      <c r="D547" s="148" t="str">
        <f ca="1">Supporto!K445</f>
        <v>CertOmo</v>
      </c>
      <c r="E547" s="125"/>
      <c r="F547" s="125"/>
      <c r="G547" s="162"/>
      <c r="H547" s="110"/>
      <c r="I547" s="109" t="s">
        <v>779</v>
      </c>
      <c r="J547" s="109"/>
      <c r="K547" s="109"/>
      <c r="L547" s="109"/>
      <c r="M547" s="109"/>
      <c r="N547" s="109"/>
      <c r="O547" s="109"/>
      <c r="P547" s="109" t="s">
        <v>779</v>
      </c>
    </row>
    <row r="548" spans="2:16" x14ac:dyDescent="0.25">
      <c r="B548" s="113" t="str">
        <f ca="1">Supporto!F446</f>
        <v>IfcFlowFitting</v>
      </c>
      <c r="C548" s="148" t="str">
        <f ca="1">Supporto!H446</f>
        <v>ElementoDocumenti</v>
      </c>
      <c r="D548" s="148" t="str">
        <f ca="1">Supporto!K446</f>
        <v>SchedaMontaggio</v>
      </c>
      <c r="E548" s="125"/>
      <c r="F548" s="125"/>
      <c r="G548" s="162"/>
      <c r="H548" s="110"/>
      <c r="I548" s="109"/>
      <c r="J548" s="109"/>
      <c r="K548" s="109"/>
      <c r="L548" s="109"/>
      <c r="M548" s="109"/>
      <c r="N548" s="109"/>
      <c r="O548" s="109"/>
      <c r="P548" s="109" t="s">
        <v>779</v>
      </c>
    </row>
    <row r="549" spans="2:16" x14ac:dyDescent="0.25">
      <c r="B549" s="113" t="str">
        <f ca="1">Supporto!F447</f>
        <v>IfcFlowFitting</v>
      </c>
      <c r="C549" s="148" t="str">
        <f ca="1">Supporto!H447</f>
        <v>ElementoDocumenti</v>
      </c>
      <c r="D549" s="148" t="str">
        <f ca="1">Supporto!K447</f>
        <v>Installazione</v>
      </c>
      <c r="E549" s="125"/>
      <c r="F549" s="125"/>
      <c r="G549" s="162"/>
      <c r="H549" s="110"/>
      <c r="I549" s="109"/>
      <c r="J549" s="109"/>
      <c r="K549" s="109"/>
      <c r="L549" s="109"/>
      <c r="M549" s="109"/>
      <c r="N549" s="109"/>
      <c r="O549" s="109"/>
      <c r="P549" s="109" t="s">
        <v>779</v>
      </c>
    </row>
    <row r="550" spans="2:16" x14ac:dyDescent="0.25">
      <c r="B550" s="113" t="str">
        <f ca="1">Supporto!F448</f>
        <v>IfcFlowFitting</v>
      </c>
      <c r="C550" s="148" t="str">
        <f ca="1">Supporto!H448</f>
        <v>ElementoDocumenti</v>
      </c>
      <c r="D550" s="148" t="str">
        <f ca="1">Supporto!K448</f>
        <v>MatSupp</v>
      </c>
      <c r="E550" s="125"/>
      <c r="F550" s="125"/>
      <c r="G550" s="162"/>
      <c r="H550" s="110"/>
      <c r="I550" s="109"/>
      <c r="J550" s="109"/>
      <c r="K550" s="109"/>
      <c r="L550" s="109"/>
      <c r="M550" s="109"/>
      <c r="N550" s="109"/>
      <c r="O550" s="109"/>
      <c r="P550" s="109" t="s">
        <v>779</v>
      </c>
    </row>
    <row r="551" spans="2:16" x14ac:dyDescent="0.25">
      <c r="B551" s="115" t="str">
        <f ca="1">Supporto!F449</f>
        <v>IfcFlowFitting</v>
      </c>
      <c r="C551" s="149" t="str">
        <f ca="1">Supporto!H449</f>
        <v>ElementoDocumenti</v>
      </c>
      <c r="D551" s="149" t="str">
        <f ca="1">Supporto!K449</f>
        <v>Conformità</v>
      </c>
      <c r="E551" s="124"/>
      <c r="F551" s="124"/>
      <c r="G551" s="163"/>
      <c r="H551" s="117"/>
      <c r="I551" s="116" t="s">
        <v>779</v>
      </c>
      <c r="J551" s="513"/>
      <c r="K551" s="116"/>
      <c r="L551" s="116"/>
      <c r="M551" s="116"/>
      <c r="N551" s="116"/>
      <c r="O551" s="116"/>
      <c r="P551" s="116" t="s">
        <v>779</v>
      </c>
    </row>
    <row r="552" spans="2:16" x14ac:dyDescent="0.25">
      <c r="B552" s="113" t="str">
        <f ca="1">Supporto!F450</f>
        <v>IfcFlowMovingDevice </v>
      </c>
      <c r="C552" s="148" t="str">
        <f ca="1">Supporto!H450</f>
        <v>ElementoDatiAnagrafici</v>
      </c>
      <c r="D552" s="148" t="str">
        <f ca="1">Supporto!K450</f>
        <v>Numero_di_serie</v>
      </c>
      <c r="E552" s="125"/>
      <c r="F552" s="125"/>
      <c r="G552" s="162"/>
      <c r="H552" s="110"/>
      <c r="I552" s="109"/>
      <c r="J552" s="109"/>
      <c r="K552" s="109"/>
      <c r="L552" s="109"/>
      <c r="M552" s="109"/>
      <c r="N552" s="109"/>
      <c r="O552" s="109"/>
      <c r="P552" s="109" t="s">
        <v>779</v>
      </c>
    </row>
    <row r="553" spans="2:16" x14ac:dyDescent="0.25">
      <c r="B553" s="113" t="str">
        <f ca="1">Supporto!F451</f>
        <v>IfcFlowMovingDevice </v>
      </c>
      <c r="C553" s="148" t="str">
        <f ca="1">Supporto!H451</f>
        <v>ElementoDatiAnagrafici</v>
      </c>
      <c r="D553" s="148" t="str">
        <f ca="1">Supporto!K451</f>
        <v>Fornitore</v>
      </c>
      <c r="E553" s="125"/>
      <c r="F553" s="125"/>
      <c r="G553" s="162"/>
      <c r="H553" s="110"/>
      <c r="I553" s="109"/>
      <c r="J553" s="109"/>
      <c r="K553" s="109"/>
      <c r="L553" s="109"/>
      <c r="M553" s="109"/>
      <c r="N553" s="109"/>
      <c r="O553" s="109"/>
      <c r="P553" s="109" t="s">
        <v>779</v>
      </c>
    </row>
    <row r="554" spans="2:16" x14ac:dyDescent="0.25">
      <c r="B554" s="113" t="str">
        <f ca="1">Supporto!F452</f>
        <v>IfcFlowMovingDevice </v>
      </c>
      <c r="C554" s="148" t="str">
        <f ca="1">Supporto!H452</f>
        <v>ElementoDatiAnagrafici</v>
      </c>
      <c r="D554" s="148" t="str">
        <f ca="1">Supporto!K452</f>
        <v>Installatore</v>
      </c>
      <c r="E554" s="125"/>
      <c r="F554" s="125"/>
      <c r="G554" s="162"/>
      <c r="H554" s="110"/>
      <c r="I554" s="109"/>
      <c r="J554" s="109"/>
      <c r="K554" s="109"/>
      <c r="L554" s="109"/>
      <c r="M554" s="109"/>
      <c r="N554" s="109"/>
      <c r="O554" s="109"/>
      <c r="P554" s="109" t="s">
        <v>779</v>
      </c>
    </row>
    <row r="555" spans="2:16" x14ac:dyDescent="0.25">
      <c r="B555" s="113" t="str">
        <f ca="1">Supporto!F453</f>
        <v>IfcFlowMovingDevice </v>
      </c>
      <c r="C555" s="148" t="str">
        <f ca="1">Supporto!H453</f>
        <v>ElementoDatiAnagrafici</v>
      </c>
      <c r="D555" s="148" t="str">
        <f ca="1">Supporto!K453</f>
        <v>Descrizione</v>
      </c>
      <c r="E555" s="125"/>
      <c r="F555" s="125"/>
      <c r="G555" s="162"/>
      <c r="H555" s="110"/>
      <c r="I555" s="109"/>
      <c r="J555" s="109" t="s">
        <v>779</v>
      </c>
      <c r="K555" s="109"/>
      <c r="L555" s="109"/>
      <c r="M555" s="109"/>
      <c r="N555" s="109"/>
      <c r="O555" s="109"/>
      <c r="P555" s="109" t="s">
        <v>779</v>
      </c>
    </row>
    <row r="556" spans="2:16" x14ac:dyDescent="0.25">
      <c r="B556" s="113" t="str">
        <f ca="1">Supporto!F454</f>
        <v>IfcFlowMovingDevice </v>
      </c>
      <c r="C556" s="148" t="str">
        <f ca="1">Supporto!H454</f>
        <v>ElementoDatiAnagrafici</v>
      </c>
      <c r="D556" s="148" t="str">
        <f ca="1">Supporto!K454</f>
        <v>Modello</v>
      </c>
      <c r="E556" s="125"/>
      <c r="F556" s="125"/>
      <c r="G556" s="162"/>
      <c r="H556" s="110"/>
      <c r="I556" s="109"/>
      <c r="J556" s="109" t="s">
        <v>779</v>
      </c>
      <c r="K556" s="109"/>
      <c r="L556" s="109"/>
      <c r="M556" s="109"/>
      <c r="N556" s="109"/>
      <c r="O556" s="109"/>
      <c r="P556" s="109" t="s">
        <v>779</v>
      </c>
    </row>
    <row r="557" spans="2:16" x14ac:dyDescent="0.25">
      <c r="B557" s="113" t="str">
        <f ca="1">Supporto!F455</f>
        <v>IfcFlowMovingDevice </v>
      </c>
      <c r="C557" s="148" t="str">
        <f ca="1">Supporto!H455</f>
        <v>ElementoDatiAnagrafici</v>
      </c>
      <c r="D557" s="148" t="str">
        <f ca="1">Supporto!K455</f>
        <v>Produttore</v>
      </c>
      <c r="E557" s="125"/>
      <c r="F557" s="125"/>
      <c r="G557" s="162"/>
      <c r="H557" s="110"/>
      <c r="I557" s="109"/>
      <c r="J557" s="109" t="s">
        <v>779</v>
      </c>
      <c r="K557" s="109"/>
      <c r="L557" s="109"/>
      <c r="M557" s="109"/>
      <c r="N557" s="109"/>
      <c r="O557" s="109"/>
      <c r="P557" s="109" t="s">
        <v>779</v>
      </c>
    </row>
    <row r="558" spans="2:16" x14ac:dyDescent="0.25">
      <c r="B558" s="113" t="str">
        <f ca="1">Supporto!F456</f>
        <v>IfcFlowMovingDevice </v>
      </c>
      <c r="C558" s="148" t="str">
        <f ca="1">Supporto!H456</f>
        <v>ElementoCodifica</v>
      </c>
      <c r="D558" s="148" t="str">
        <f ca="1">Supporto!K456</f>
        <v>ClasseElementoTecnico</v>
      </c>
      <c r="E558" s="125"/>
      <c r="F558" s="125"/>
      <c r="G558" s="162"/>
      <c r="H558" s="110"/>
      <c r="I558" s="109"/>
      <c r="J558" s="109" t="s">
        <v>779</v>
      </c>
      <c r="K558" s="109"/>
      <c r="L558" s="109"/>
      <c r="M558" s="109"/>
      <c r="N558" s="109"/>
      <c r="O558" s="109"/>
      <c r="P558" s="109" t="s">
        <v>779</v>
      </c>
    </row>
    <row r="559" spans="2:16" x14ac:dyDescent="0.25">
      <c r="B559" s="113" t="str">
        <f ca="1">Supporto!F457</f>
        <v>IfcFlowMovingDevice </v>
      </c>
      <c r="C559" s="148" t="str">
        <f ca="1">Supporto!H457</f>
        <v>ElementoFase</v>
      </c>
      <c r="D559" s="148" t="str">
        <f ca="1">Supporto!K457</f>
        <v>Stato</v>
      </c>
      <c r="E559" s="125"/>
      <c r="F559" s="125"/>
      <c r="G559" s="162"/>
      <c r="H559" s="110"/>
      <c r="I559" s="109"/>
      <c r="J559" s="109" t="s">
        <v>779</v>
      </c>
      <c r="K559" s="109"/>
      <c r="L559" s="109"/>
      <c r="M559" s="109"/>
      <c r="N559" s="109"/>
      <c r="O559" s="109"/>
      <c r="P559" s="109" t="s">
        <v>779</v>
      </c>
    </row>
    <row r="560" spans="2:16" x14ac:dyDescent="0.25">
      <c r="B560" s="113" t="str">
        <f ca="1">Supporto!F458</f>
        <v>IfcFlowMovingDevice </v>
      </c>
      <c r="C560" s="148" t="str">
        <f ca="1">Supporto!H458</f>
        <v>ElementoDocumenti</v>
      </c>
      <c r="D560" s="148" t="str">
        <f ca="1">Supporto!K458</f>
        <v>MUM</v>
      </c>
      <c r="E560" s="125"/>
      <c r="F560" s="125"/>
      <c r="G560" s="162"/>
      <c r="H560" s="110"/>
      <c r="I560" s="109"/>
      <c r="J560" s="109"/>
      <c r="K560" s="109"/>
      <c r="L560" s="109"/>
      <c r="M560" s="109"/>
      <c r="N560" s="109"/>
      <c r="O560" s="109"/>
      <c r="P560" s="109" t="s">
        <v>779</v>
      </c>
    </row>
    <row r="561" spans="2:16" x14ac:dyDescent="0.25">
      <c r="B561" s="113" t="str">
        <f ca="1">Supporto!F459</f>
        <v>IfcFlowMovingDevice </v>
      </c>
      <c r="C561" s="148" t="str">
        <f ca="1">Supporto!H459</f>
        <v>ElementoDocumenti</v>
      </c>
      <c r="D561" s="148" t="str">
        <f ca="1">Supporto!K459</f>
        <v>SchedaTecnica</v>
      </c>
      <c r="E561" s="125"/>
      <c r="F561" s="125"/>
      <c r="G561" s="162"/>
      <c r="H561" s="110"/>
      <c r="I561" s="109" t="s">
        <v>779</v>
      </c>
      <c r="J561" s="109"/>
      <c r="K561" s="109"/>
      <c r="L561" s="109"/>
      <c r="M561" s="109"/>
      <c r="N561" s="109"/>
      <c r="O561" s="109"/>
      <c r="P561" s="109" t="s">
        <v>779</v>
      </c>
    </row>
    <row r="562" spans="2:16" x14ac:dyDescent="0.25">
      <c r="B562" s="113" t="str">
        <f ca="1">Supporto!F460</f>
        <v>IfcFlowMovingDevice </v>
      </c>
      <c r="C562" s="148" t="str">
        <f ca="1">Supporto!H460</f>
        <v>ElementoDocumenti</v>
      </c>
      <c r="D562" s="148" t="str">
        <f ca="1">Supporto!K460</f>
        <v>Website</v>
      </c>
      <c r="E562" s="125"/>
      <c r="F562" s="125"/>
      <c r="G562" s="162"/>
      <c r="H562" s="110"/>
      <c r="I562" s="109" t="s">
        <v>779</v>
      </c>
      <c r="J562" s="109"/>
      <c r="K562" s="109"/>
      <c r="L562" s="109"/>
      <c r="M562" s="109"/>
      <c r="N562" s="109"/>
      <c r="O562" s="109"/>
      <c r="P562" s="109" t="s">
        <v>779</v>
      </c>
    </row>
    <row r="563" spans="2:16" x14ac:dyDescent="0.25">
      <c r="B563" s="113" t="str">
        <f ca="1">Supporto!F461</f>
        <v>IfcFlowMovingDevice </v>
      </c>
      <c r="C563" s="148" t="str">
        <f ca="1">Supporto!H461</f>
        <v>ElementoDocumenti</v>
      </c>
      <c r="D563" s="148" t="str">
        <f ca="1">Supporto!K461</f>
        <v>DB</v>
      </c>
      <c r="E563" s="125"/>
      <c r="F563" s="125"/>
      <c r="G563" s="162"/>
      <c r="H563" s="110"/>
      <c r="I563" s="109"/>
      <c r="J563" s="109"/>
      <c r="K563" s="109"/>
      <c r="L563" s="109"/>
      <c r="M563" s="109"/>
      <c r="N563" s="109"/>
      <c r="O563" s="109"/>
      <c r="P563" s="109" t="s">
        <v>779</v>
      </c>
    </row>
    <row r="564" spans="2:16" x14ac:dyDescent="0.25">
      <c r="B564" s="113" t="str">
        <f ca="1">Supporto!F462</f>
        <v>IfcFlowMovingDevice </v>
      </c>
      <c r="C564" s="148" t="str">
        <f ca="1">Supporto!H462</f>
        <v>ElementoDocumenti</v>
      </c>
      <c r="D564" s="148" t="str">
        <f ca="1">Supporto!K462</f>
        <v>CertProd</v>
      </c>
      <c r="E564" s="125"/>
      <c r="F564" s="125"/>
      <c r="G564" s="162"/>
      <c r="H564" s="110"/>
      <c r="I564" s="109" t="s">
        <v>779</v>
      </c>
      <c r="J564" s="109"/>
      <c r="K564" s="109"/>
      <c r="L564" s="109"/>
      <c r="M564" s="109"/>
      <c r="N564" s="109"/>
      <c r="O564" s="109"/>
      <c r="P564" s="109" t="s">
        <v>779</v>
      </c>
    </row>
    <row r="565" spans="2:16" x14ac:dyDescent="0.25">
      <c r="B565" s="113" t="str">
        <f ca="1">Supporto!F463</f>
        <v>IfcFlowMovingDevice </v>
      </c>
      <c r="C565" s="148" t="str">
        <f ca="1">Supporto!H463</f>
        <v>ElementoDocumenti</v>
      </c>
      <c r="D565" s="148" t="str">
        <f ca="1">Supporto!K463</f>
        <v>SertSupl</v>
      </c>
      <c r="E565" s="125"/>
      <c r="F565" s="125"/>
      <c r="G565" s="162"/>
      <c r="H565" s="110"/>
      <c r="I565" s="109"/>
      <c r="J565" s="109"/>
      <c r="K565" s="109"/>
      <c r="L565" s="109"/>
      <c r="M565" s="109"/>
      <c r="N565" s="109"/>
      <c r="O565" s="109"/>
      <c r="P565" s="109" t="s">
        <v>779</v>
      </c>
    </row>
    <row r="566" spans="2:16" x14ac:dyDescent="0.25">
      <c r="B566" s="113" t="str">
        <f ca="1">Supporto!F464</f>
        <v>IfcFlowMovingDevice </v>
      </c>
      <c r="C566" s="148" t="str">
        <f ca="1">Supporto!H464</f>
        <v>ElementoDocumenti</v>
      </c>
      <c r="D566" s="148" t="str">
        <f ca="1">Supporto!K464</f>
        <v>CertOmo</v>
      </c>
      <c r="E566" s="125"/>
      <c r="F566" s="125"/>
      <c r="G566" s="162"/>
      <c r="H566" s="110"/>
      <c r="I566" s="109" t="s">
        <v>779</v>
      </c>
      <c r="J566" s="109"/>
      <c r="K566" s="109"/>
      <c r="L566" s="109"/>
      <c r="M566" s="109"/>
      <c r="N566" s="109"/>
      <c r="O566" s="109"/>
      <c r="P566" s="109" t="s">
        <v>779</v>
      </c>
    </row>
    <row r="567" spans="2:16" x14ac:dyDescent="0.25">
      <c r="B567" s="113" t="str">
        <f ca="1">Supporto!F465</f>
        <v>IfcFlowMovingDevice </v>
      </c>
      <c r="C567" s="148" t="str">
        <f ca="1">Supporto!H465</f>
        <v>ElementoDocumenti</v>
      </c>
      <c r="D567" s="148" t="str">
        <f ca="1">Supporto!K465</f>
        <v>SchedaMontaggio</v>
      </c>
      <c r="E567" s="125"/>
      <c r="F567" s="125"/>
      <c r="G567" s="162"/>
      <c r="H567" s="110"/>
      <c r="I567" s="109"/>
      <c r="J567" s="109"/>
      <c r="K567" s="109"/>
      <c r="L567" s="109"/>
      <c r="M567" s="109"/>
      <c r="N567" s="109"/>
      <c r="O567" s="109"/>
      <c r="P567" s="109" t="s">
        <v>779</v>
      </c>
    </row>
    <row r="568" spans="2:16" x14ac:dyDescent="0.25">
      <c r="B568" s="113" t="str">
        <f ca="1">Supporto!F466</f>
        <v>IfcFlowMovingDevice </v>
      </c>
      <c r="C568" s="148" t="str">
        <f ca="1">Supporto!H466</f>
        <v>ElementoDocumenti</v>
      </c>
      <c r="D568" s="148" t="str">
        <f ca="1">Supporto!K466</f>
        <v>Installazione</v>
      </c>
      <c r="E568" s="125"/>
      <c r="F568" s="125"/>
      <c r="G568" s="162"/>
      <c r="H568" s="110"/>
      <c r="I568" s="109"/>
      <c r="J568" s="109"/>
      <c r="K568" s="109"/>
      <c r="L568" s="109"/>
      <c r="M568" s="109"/>
      <c r="N568" s="109"/>
      <c r="O568" s="109"/>
      <c r="P568" s="109" t="s">
        <v>779</v>
      </c>
    </row>
    <row r="569" spans="2:16" x14ac:dyDescent="0.25">
      <c r="B569" s="113" t="str">
        <f ca="1">Supporto!F467</f>
        <v>IfcFlowMovingDevice </v>
      </c>
      <c r="C569" s="148" t="str">
        <f ca="1">Supporto!H467</f>
        <v>ElementoDocumenti</v>
      </c>
      <c r="D569" s="148" t="str">
        <f ca="1">Supporto!K467</f>
        <v>MatSupp</v>
      </c>
      <c r="E569" s="125"/>
      <c r="F569" s="125"/>
      <c r="G569" s="162"/>
      <c r="H569" s="110"/>
      <c r="I569" s="109"/>
      <c r="J569" s="109"/>
      <c r="K569" s="109"/>
      <c r="L569" s="109"/>
      <c r="M569" s="109"/>
      <c r="N569" s="109"/>
      <c r="O569" s="109"/>
      <c r="P569" s="109" t="s">
        <v>779</v>
      </c>
    </row>
    <row r="570" spans="2:16" x14ac:dyDescent="0.25">
      <c r="B570" s="113" t="str">
        <f ca="1">Supporto!F468</f>
        <v>IfcFlowMovingDevice </v>
      </c>
      <c r="C570" s="148" t="str">
        <f ca="1">Supporto!H468</f>
        <v>ElementoDocumenti</v>
      </c>
      <c r="D570" s="148" t="str">
        <f ca="1">Supporto!K468</f>
        <v>Collaudo</v>
      </c>
      <c r="E570" s="125"/>
      <c r="F570" s="125"/>
      <c r="G570" s="162"/>
      <c r="H570" s="110"/>
      <c r="I570" s="109" t="s">
        <v>779</v>
      </c>
      <c r="J570" s="109"/>
      <c r="K570" s="109"/>
      <c r="L570" s="109"/>
      <c r="M570" s="109"/>
      <c r="N570" s="109"/>
      <c r="O570" s="109"/>
      <c r="P570" s="109" t="s">
        <v>779</v>
      </c>
    </row>
    <row r="571" spans="2:16" x14ac:dyDescent="0.25">
      <c r="B571" s="115" t="str">
        <f ca="1">Supporto!F469</f>
        <v>IfcFlowMovingDevice </v>
      </c>
      <c r="C571" s="149" t="str">
        <f ca="1">Supporto!H469</f>
        <v>ElementoDocumenti</v>
      </c>
      <c r="D571" s="149" t="str">
        <f ca="1">Supporto!K469</f>
        <v>Conformità</v>
      </c>
      <c r="E571" s="124"/>
      <c r="F571" s="124"/>
      <c r="G571" s="163"/>
      <c r="H571" s="117"/>
      <c r="I571" s="116" t="s">
        <v>779</v>
      </c>
      <c r="J571" s="513"/>
      <c r="K571" s="116"/>
      <c r="L571" s="116"/>
      <c r="M571" s="116"/>
      <c r="N571" s="116"/>
      <c r="O571" s="116"/>
      <c r="P571" s="116" t="s">
        <v>779</v>
      </c>
    </row>
    <row r="572" spans="2:16" x14ac:dyDescent="0.25">
      <c r="B572" s="113" t="str">
        <f ca="1">Supporto!F470</f>
        <v>IfcFlowSegment</v>
      </c>
      <c r="C572" s="148" t="str">
        <f ca="1">Supporto!H470</f>
        <v>ElementoDatiAnagrafici</v>
      </c>
      <c r="D572" s="148" t="str">
        <f ca="1">Supporto!K470</f>
        <v>Numero_di_serie</v>
      </c>
      <c r="E572" s="125"/>
      <c r="F572" s="125"/>
      <c r="G572" s="162"/>
      <c r="H572" s="110"/>
      <c r="I572" s="109"/>
      <c r="J572" s="109"/>
      <c r="K572" s="109"/>
      <c r="L572" s="109"/>
      <c r="M572" s="109"/>
      <c r="N572" s="109"/>
      <c r="O572" s="109"/>
      <c r="P572" s="109" t="s">
        <v>779</v>
      </c>
    </row>
    <row r="573" spans="2:16" x14ac:dyDescent="0.25">
      <c r="B573" s="113" t="str">
        <f ca="1">Supporto!F471</f>
        <v>IfcFlowSegment</v>
      </c>
      <c r="C573" s="148" t="str">
        <f ca="1">Supporto!H471</f>
        <v>ElementoDatiAnagrafici</v>
      </c>
      <c r="D573" s="148" t="str">
        <f ca="1">Supporto!K471</f>
        <v>Fornitore</v>
      </c>
      <c r="E573" s="125"/>
      <c r="F573" s="125"/>
      <c r="G573" s="162"/>
      <c r="H573" s="110"/>
      <c r="I573" s="109"/>
      <c r="J573" s="109"/>
      <c r="K573" s="109"/>
      <c r="L573" s="109"/>
      <c r="M573" s="109"/>
      <c r="N573" s="109"/>
      <c r="O573" s="109"/>
      <c r="P573" s="109" t="s">
        <v>779</v>
      </c>
    </row>
    <row r="574" spans="2:16" x14ac:dyDescent="0.25">
      <c r="B574" s="113" t="str">
        <f ca="1">Supporto!F472</f>
        <v>IfcFlowSegment</v>
      </c>
      <c r="C574" s="148" t="str">
        <f ca="1">Supporto!H472</f>
        <v>ElementoDatiAnagrafici</v>
      </c>
      <c r="D574" s="148" t="str">
        <f ca="1">Supporto!K472</f>
        <v>Installatore</v>
      </c>
      <c r="E574" s="125"/>
      <c r="F574" s="125"/>
      <c r="G574" s="162"/>
      <c r="H574" s="110"/>
      <c r="I574" s="109"/>
      <c r="J574" s="109"/>
      <c r="K574" s="109"/>
      <c r="L574" s="109"/>
      <c r="M574" s="109"/>
      <c r="N574" s="109"/>
      <c r="O574" s="109"/>
      <c r="P574" s="109" t="s">
        <v>779</v>
      </c>
    </row>
    <row r="575" spans="2:16" x14ac:dyDescent="0.25">
      <c r="B575" s="113" t="str">
        <f ca="1">Supporto!F473</f>
        <v>IfcFlowSegment</v>
      </c>
      <c r="C575" s="148" t="str">
        <f ca="1">Supporto!H473</f>
        <v>ElementoDatiAnagrafici</v>
      </c>
      <c r="D575" s="148" t="str">
        <f ca="1">Supporto!K473</f>
        <v>Descrizione</v>
      </c>
      <c r="E575" s="125"/>
      <c r="F575" s="125"/>
      <c r="G575" s="162"/>
      <c r="H575" s="110"/>
      <c r="I575" s="109"/>
      <c r="J575" s="109" t="s">
        <v>779</v>
      </c>
      <c r="K575" s="109"/>
      <c r="L575" s="109"/>
      <c r="M575" s="109"/>
      <c r="N575" s="109"/>
      <c r="O575" s="109"/>
      <c r="P575" s="109" t="s">
        <v>779</v>
      </c>
    </row>
    <row r="576" spans="2:16" x14ac:dyDescent="0.25">
      <c r="B576" s="113" t="str">
        <f ca="1">Supporto!F474</f>
        <v>IfcFlowSegment</v>
      </c>
      <c r="C576" s="148" t="str">
        <f ca="1">Supporto!H474</f>
        <v>ElementoDatiAnagrafici</v>
      </c>
      <c r="D576" s="148" t="str">
        <f ca="1">Supporto!K474</f>
        <v>Modello</v>
      </c>
      <c r="E576" s="125"/>
      <c r="F576" s="125"/>
      <c r="G576" s="162"/>
      <c r="H576" s="110"/>
      <c r="I576" s="109"/>
      <c r="J576" s="109" t="s">
        <v>779</v>
      </c>
      <c r="K576" s="109"/>
      <c r="L576" s="109"/>
      <c r="M576" s="109"/>
      <c r="N576" s="109"/>
      <c r="O576" s="109"/>
      <c r="P576" s="109" t="s">
        <v>779</v>
      </c>
    </row>
    <row r="577" spans="2:16" x14ac:dyDescent="0.25">
      <c r="B577" s="113" t="str">
        <f ca="1">Supporto!F475</f>
        <v>IfcFlowSegment</v>
      </c>
      <c r="C577" s="148" t="str">
        <f ca="1">Supporto!H475</f>
        <v>ElementoDatiAnagrafici</v>
      </c>
      <c r="D577" s="148" t="str">
        <f ca="1">Supporto!K475</f>
        <v>Produttore</v>
      </c>
      <c r="E577" s="125"/>
      <c r="F577" s="125"/>
      <c r="G577" s="162"/>
      <c r="H577" s="110"/>
      <c r="I577" s="109"/>
      <c r="J577" s="109" t="s">
        <v>779</v>
      </c>
      <c r="K577" s="109"/>
      <c r="L577" s="109"/>
      <c r="M577" s="109"/>
      <c r="N577" s="109"/>
      <c r="O577" s="109"/>
      <c r="P577" s="109" t="s">
        <v>779</v>
      </c>
    </row>
    <row r="578" spans="2:16" x14ac:dyDescent="0.25">
      <c r="B578" s="113" t="str">
        <f ca="1">Supporto!F476</f>
        <v>IfcFlowSegment</v>
      </c>
      <c r="C578" s="148" t="str">
        <f ca="1">Supporto!H476</f>
        <v>ElementoCodifica</v>
      </c>
      <c r="D578" s="148" t="str">
        <f ca="1">Supporto!K476</f>
        <v>ClasseElementoTecnico</v>
      </c>
      <c r="E578" s="125"/>
      <c r="F578" s="125"/>
      <c r="G578" s="162"/>
      <c r="H578" s="110"/>
      <c r="I578" s="109"/>
      <c r="J578" s="109" t="s">
        <v>779</v>
      </c>
      <c r="K578" s="109"/>
      <c r="L578" s="109"/>
      <c r="M578" s="109"/>
      <c r="N578" s="109"/>
      <c r="O578" s="109"/>
      <c r="P578" s="109" t="s">
        <v>779</v>
      </c>
    </row>
    <row r="579" spans="2:16" x14ac:dyDescent="0.25">
      <c r="B579" s="113" t="str">
        <f ca="1">Supporto!F477</f>
        <v>IfcFlowSegment</v>
      </c>
      <c r="C579" s="148" t="str">
        <f ca="1">Supporto!H477</f>
        <v>ElementoFase</v>
      </c>
      <c r="D579" s="148" t="str">
        <f ca="1">Supporto!K477</f>
        <v>Stato</v>
      </c>
      <c r="E579" s="125"/>
      <c r="F579" s="125"/>
      <c r="G579" s="162"/>
      <c r="H579" s="110"/>
      <c r="I579" s="109"/>
      <c r="J579" s="109" t="s">
        <v>779</v>
      </c>
      <c r="K579" s="109"/>
      <c r="L579" s="109"/>
      <c r="M579" s="109"/>
      <c r="N579" s="109"/>
      <c r="O579" s="109"/>
      <c r="P579" s="109" t="s">
        <v>779</v>
      </c>
    </row>
    <row r="580" spans="2:16" x14ac:dyDescent="0.25">
      <c r="B580" s="113" t="str">
        <f ca="1">Supporto!F478</f>
        <v>IfcFlowSegment</v>
      </c>
      <c r="C580" s="148" t="str">
        <f ca="1">Supporto!H478</f>
        <v>ElementoDocumenti</v>
      </c>
      <c r="D580" s="148" t="str">
        <f ca="1">Supporto!K478</f>
        <v>MUM</v>
      </c>
      <c r="E580" s="125"/>
      <c r="F580" s="125"/>
      <c r="G580" s="162"/>
      <c r="H580" s="110"/>
      <c r="I580" s="109"/>
      <c r="J580" s="109"/>
      <c r="K580" s="109"/>
      <c r="L580" s="109"/>
      <c r="M580" s="109"/>
      <c r="N580" s="109"/>
      <c r="O580" s="109"/>
      <c r="P580" s="109" t="s">
        <v>779</v>
      </c>
    </row>
    <row r="581" spans="2:16" x14ac:dyDescent="0.25">
      <c r="B581" s="113" t="str">
        <f ca="1">Supporto!F479</f>
        <v>IfcFlowSegment</v>
      </c>
      <c r="C581" s="148" t="str">
        <f ca="1">Supporto!H479</f>
        <v>ElementoDocumenti</v>
      </c>
      <c r="D581" s="148" t="str">
        <f ca="1">Supporto!K479</f>
        <v>SchedaTecnica</v>
      </c>
      <c r="E581" s="125"/>
      <c r="F581" s="125"/>
      <c r="G581" s="162"/>
      <c r="H581" s="110"/>
      <c r="I581" s="109" t="s">
        <v>779</v>
      </c>
      <c r="J581" s="109"/>
      <c r="K581" s="109"/>
      <c r="L581" s="109"/>
      <c r="M581" s="109"/>
      <c r="N581" s="109"/>
      <c r="O581" s="109"/>
      <c r="P581" s="109" t="s">
        <v>779</v>
      </c>
    </row>
    <row r="582" spans="2:16" x14ac:dyDescent="0.25">
      <c r="B582" s="113" t="str">
        <f ca="1">Supporto!F480</f>
        <v>IfcFlowSegment</v>
      </c>
      <c r="C582" s="148" t="str">
        <f ca="1">Supporto!H480</f>
        <v>ElementoDocumenti</v>
      </c>
      <c r="D582" s="148" t="str">
        <f ca="1">Supporto!K480</f>
        <v>Website</v>
      </c>
      <c r="E582" s="125"/>
      <c r="F582" s="125"/>
      <c r="G582" s="162"/>
      <c r="H582" s="110"/>
      <c r="I582" s="109" t="s">
        <v>779</v>
      </c>
      <c r="J582" s="109"/>
      <c r="K582" s="109"/>
      <c r="L582" s="109"/>
      <c r="M582" s="109"/>
      <c r="N582" s="109"/>
      <c r="O582" s="109"/>
      <c r="P582" s="109" t="s">
        <v>779</v>
      </c>
    </row>
    <row r="583" spans="2:16" x14ac:dyDescent="0.25">
      <c r="B583" s="113" t="str">
        <f ca="1">Supporto!F481</f>
        <v>IfcFlowSegment</v>
      </c>
      <c r="C583" s="148" t="str">
        <f ca="1">Supporto!H481</f>
        <v>ElementoDocumenti</v>
      </c>
      <c r="D583" s="148" t="str">
        <f ca="1">Supporto!K481</f>
        <v>DB</v>
      </c>
      <c r="E583" s="125"/>
      <c r="F583" s="125"/>
      <c r="G583" s="162"/>
      <c r="H583" s="110"/>
      <c r="I583" s="109"/>
      <c r="J583" s="109"/>
      <c r="K583" s="109"/>
      <c r="L583" s="109"/>
      <c r="M583" s="109"/>
      <c r="N583" s="109"/>
      <c r="O583" s="109"/>
      <c r="P583" s="109" t="s">
        <v>779</v>
      </c>
    </row>
    <row r="584" spans="2:16" x14ac:dyDescent="0.25">
      <c r="B584" s="113" t="str">
        <f ca="1">Supporto!F482</f>
        <v>IfcFlowSegment</v>
      </c>
      <c r="C584" s="148" t="str">
        <f ca="1">Supporto!H482</f>
        <v>ElementoDocumenti</v>
      </c>
      <c r="D584" s="148" t="str">
        <f ca="1">Supporto!K482</f>
        <v>CertProd</v>
      </c>
      <c r="E584" s="125"/>
      <c r="F584" s="125"/>
      <c r="G584" s="162"/>
      <c r="H584" s="110"/>
      <c r="I584" s="109" t="s">
        <v>779</v>
      </c>
      <c r="J584" s="109"/>
      <c r="K584" s="109"/>
      <c r="L584" s="109"/>
      <c r="M584" s="109"/>
      <c r="N584" s="109"/>
      <c r="O584" s="109"/>
      <c r="P584" s="109" t="s">
        <v>779</v>
      </c>
    </row>
    <row r="585" spans="2:16" x14ac:dyDescent="0.25">
      <c r="B585" s="113" t="str">
        <f ca="1">Supporto!F483</f>
        <v>IfcFlowSegment</v>
      </c>
      <c r="C585" s="148" t="str">
        <f ca="1">Supporto!H483</f>
        <v>ElementoDocumenti</v>
      </c>
      <c r="D585" s="148" t="str">
        <f ca="1">Supporto!K483</f>
        <v>SertSupl</v>
      </c>
      <c r="E585" s="125"/>
      <c r="F585" s="125"/>
      <c r="G585" s="162"/>
      <c r="H585" s="110"/>
      <c r="I585" s="109"/>
      <c r="J585" s="109"/>
      <c r="K585" s="109"/>
      <c r="L585" s="109"/>
      <c r="M585" s="109"/>
      <c r="N585" s="109"/>
      <c r="O585" s="109"/>
      <c r="P585" s="109" t="s">
        <v>779</v>
      </c>
    </row>
    <row r="586" spans="2:16" x14ac:dyDescent="0.25">
      <c r="B586" s="113" t="str">
        <f ca="1">Supporto!F484</f>
        <v>IfcFlowSegment</v>
      </c>
      <c r="C586" s="148" t="str">
        <f ca="1">Supporto!H484</f>
        <v>ElementoDocumenti</v>
      </c>
      <c r="D586" s="148" t="str">
        <f ca="1">Supporto!K484</f>
        <v>CertOmo</v>
      </c>
      <c r="E586" s="125"/>
      <c r="F586" s="125"/>
      <c r="G586" s="162"/>
      <c r="H586" s="110"/>
      <c r="I586" s="109" t="s">
        <v>779</v>
      </c>
      <c r="J586" s="109"/>
      <c r="K586" s="109"/>
      <c r="L586" s="109"/>
      <c r="M586" s="109"/>
      <c r="N586" s="109"/>
      <c r="O586" s="109"/>
      <c r="P586" s="109" t="s">
        <v>779</v>
      </c>
    </row>
    <row r="587" spans="2:16" x14ac:dyDescent="0.25">
      <c r="B587" s="113" t="str">
        <f ca="1">Supporto!F485</f>
        <v>IfcFlowSegment</v>
      </c>
      <c r="C587" s="148" t="str">
        <f ca="1">Supporto!H485</f>
        <v>ElementoDocumenti</v>
      </c>
      <c r="D587" s="148" t="str">
        <f ca="1">Supporto!K485</f>
        <v>SchedaMontaggio</v>
      </c>
      <c r="E587" s="125"/>
      <c r="F587" s="125"/>
      <c r="G587" s="162"/>
      <c r="H587" s="110"/>
      <c r="I587" s="109"/>
      <c r="J587" s="109"/>
      <c r="K587" s="109"/>
      <c r="L587" s="109"/>
      <c r="M587" s="109"/>
      <c r="N587" s="109"/>
      <c r="O587" s="109"/>
      <c r="P587" s="109" t="s">
        <v>779</v>
      </c>
    </row>
    <row r="588" spans="2:16" x14ac:dyDescent="0.25">
      <c r="B588" s="113" t="str">
        <f ca="1">Supporto!F486</f>
        <v>IfcFlowSegment</v>
      </c>
      <c r="C588" s="148" t="str">
        <f ca="1">Supporto!H486</f>
        <v>ElementoDocumenti</v>
      </c>
      <c r="D588" s="148" t="str">
        <f ca="1">Supporto!K486</f>
        <v>Installazione</v>
      </c>
      <c r="E588" s="125"/>
      <c r="F588" s="125"/>
      <c r="G588" s="162"/>
      <c r="H588" s="110"/>
      <c r="I588" s="109"/>
      <c r="J588" s="109"/>
      <c r="K588" s="109"/>
      <c r="L588" s="109"/>
      <c r="M588" s="109"/>
      <c r="N588" s="109"/>
      <c r="O588" s="109"/>
      <c r="P588" s="109" t="s">
        <v>779</v>
      </c>
    </row>
    <row r="589" spans="2:16" x14ac:dyDescent="0.25">
      <c r="B589" s="113" t="str">
        <f ca="1">Supporto!F487</f>
        <v>IfcFlowSegment</v>
      </c>
      <c r="C589" s="148" t="str">
        <f ca="1">Supporto!H487</f>
        <v>ElementoDocumenti</v>
      </c>
      <c r="D589" s="148" t="str">
        <f ca="1">Supporto!K487</f>
        <v>MatSupp</v>
      </c>
      <c r="E589" s="125"/>
      <c r="F589" s="125"/>
      <c r="G589" s="162"/>
      <c r="H589" s="110"/>
      <c r="I589" s="109"/>
      <c r="J589" s="109"/>
      <c r="K589" s="109"/>
      <c r="L589" s="109"/>
      <c r="M589" s="109"/>
      <c r="N589" s="109"/>
      <c r="O589" s="109"/>
      <c r="P589" s="109" t="s">
        <v>779</v>
      </c>
    </row>
    <row r="590" spans="2:16" x14ac:dyDescent="0.25">
      <c r="B590" s="115" t="str">
        <f ca="1">Supporto!F488</f>
        <v>IfcFlowSegment</v>
      </c>
      <c r="C590" s="149" t="str">
        <f ca="1">Supporto!H488</f>
        <v>ElementoDocumenti</v>
      </c>
      <c r="D590" s="149" t="str">
        <f ca="1">Supporto!K488</f>
        <v>Conformità</v>
      </c>
      <c r="E590" s="124"/>
      <c r="F590" s="124"/>
      <c r="G590" s="163"/>
      <c r="H590" s="117"/>
      <c r="I590" s="116" t="s">
        <v>779</v>
      </c>
      <c r="J590" s="513"/>
      <c r="K590" s="116"/>
      <c r="L590" s="116"/>
      <c r="M590" s="116"/>
      <c r="N590" s="116"/>
      <c r="O590" s="116"/>
      <c r="P590" s="116" t="s">
        <v>779</v>
      </c>
    </row>
    <row r="591" spans="2:16" x14ac:dyDescent="0.25">
      <c r="B591" s="113" t="str">
        <f ca="1">Supporto!F489</f>
        <v>IfcFlowStorageDevice</v>
      </c>
      <c r="C591" s="148" t="str">
        <f ca="1">Supporto!H489</f>
        <v>ElementoDatiAnagrafici</v>
      </c>
      <c r="D591" s="148" t="str">
        <f ca="1">Supporto!K489</f>
        <v>Numero_di_serie</v>
      </c>
      <c r="E591" s="125"/>
      <c r="F591" s="125"/>
      <c r="G591" s="162"/>
      <c r="H591" s="110"/>
      <c r="I591" s="109"/>
      <c r="J591" s="109"/>
      <c r="K591" s="109"/>
      <c r="L591" s="109"/>
      <c r="M591" s="109"/>
      <c r="N591" s="109"/>
      <c r="O591" s="109"/>
      <c r="P591" s="109" t="s">
        <v>779</v>
      </c>
    </row>
    <row r="592" spans="2:16" x14ac:dyDescent="0.25">
      <c r="B592" s="113" t="str">
        <f ca="1">Supporto!F490</f>
        <v>IfcFlowStorageDevice</v>
      </c>
      <c r="C592" s="148" t="str">
        <f ca="1">Supporto!H490</f>
        <v>ElementoDatiAnagrafici</v>
      </c>
      <c r="D592" s="148" t="str">
        <f ca="1">Supporto!K490</f>
        <v>Fornitore</v>
      </c>
      <c r="E592" s="125"/>
      <c r="F592" s="125"/>
      <c r="G592" s="162"/>
      <c r="H592" s="110"/>
      <c r="I592" s="109"/>
      <c r="J592" s="109"/>
      <c r="K592" s="109"/>
      <c r="L592" s="109"/>
      <c r="M592" s="109"/>
      <c r="N592" s="109"/>
      <c r="O592" s="109"/>
      <c r="P592" s="109" t="s">
        <v>779</v>
      </c>
    </row>
    <row r="593" spans="2:16" x14ac:dyDescent="0.25">
      <c r="B593" s="113" t="str">
        <f ca="1">Supporto!F491</f>
        <v>IfcFlowStorageDevice</v>
      </c>
      <c r="C593" s="148" t="str">
        <f ca="1">Supporto!H491</f>
        <v>ElementoDatiAnagrafici</v>
      </c>
      <c r="D593" s="148" t="str">
        <f ca="1">Supporto!K491</f>
        <v>Installatore</v>
      </c>
      <c r="E593" s="125"/>
      <c r="F593" s="125"/>
      <c r="G593" s="162"/>
      <c r="H593" s="110"/>
      <c r="I593" s="109"/>
      <c r="J593" s="109"/>
      <c r="K593" s="109"/>
      <c r="L593" s="109"/>
      <c r="M593" s="109"/>
      <c r="N593" s="109"/>
      <c r="O593" s="109"/>
      <c r="P593" s="109" t="s">
        <v>779</v>
      </c>
    </row>
    <row r="594" spans="2:16" x14ac:dyDescent="0.25">
      <c r="B594" s="113" t="str">
        <f ca="1">Supporto!F492</f>
        <v>IfcFlowStorageDevice</v>
      </c>
      <c r="C594" s="148" t="str">
        <f ca="1">Supporto!H492</f>
        <v>ElementoDatiAnagrafici</v>
      </c>
      <c r="D594" s="148" t="str">
        <f ca="1">Supporto!K492</f>
        <v>Descrizione</v>
      </c>
      <c r="E594" s="125"/>
      <c r="F594" s="125"/>
      <c r="G594" s="162"/>
      <c r="H594" s="110"/>
      <c r="I594" s="109"/>
      <c r="J594" s="109" t="s">
        <v>779</v>
      </c>
      <c r="K594" s="109"/>
      <c r="L594" s="109"/>
      <c r="M594" s="109"/>
      <c r="N594" s="109"/>
      <c r="O594" s="109"/>
      <c r="P594" s="109" t="s">
        <v>779</v>
      </c>
    </row>
    <row r="595" spans="2:16" x14ac:dyDescent="0.25">
      <c r="B595" s="113" t="str">
        <f ca="1">Supporto!F493</f>
        <v>IfcFlowStorageDevice</v>
      </c>
      <c r="C595" s="148" t="str">
        <f ca="1">Supporto!H493</f>
        <v>ElementoDatiAnagrafici</v>
      </c>
      <c r="D595" s="148" t="str">
        <f ca="1">Supporto!K493</f>
        <v>Modello</v>
      </c>
      <c r="E595" s="125"/>
      <c r="F595" s="125"/>
      <c r="G595" s="162"/>
      <c r="H595" s="110"/>
      <c r="I595" s="109"/>
      <c r="J595" s="109" t="s">
        <v>779</v>
      </c>
      <c r="K595" s="109"/>
      <c r="L595" s="109"/>
      <c r="M595" s="109"/>
      <c r="N595" s="109"/>
      <c r="O595" s="109"/>
      <c r="P595" s="109" t="s">
        <v>779</v>
      </c>
    </row>
    <row r="596" spans="2:16" x14ac:dyDescent="0.25">
      <c r="B596" s="113" t="str">
        <f ca="1">Supporto!F494</f>
        <v>IfcFlowStorageDevice</v>
      </c>
      <c r="C596" s="148" t="str">
        <f ca="1">Supporto!H494</f>
        <v>ElementoDatiAnagrafici</v>
      </c>
      <c r="D596" s="148" t="str">
        <f ca="1">Supporto!K494</f>
        <v>Produttore</v>
      </c>
      <c r="E596" s="125"/>
      <c r="F596" s="125"/>
      <c r="G596" s="162"/>
      <c r="H596" s="110"/>
      <c r="I596" s="109"/>
      <c r="J596" s="109" t="s">
        <v>779</v>
      </c>
      <c r="K596" s="109"/>
      <c r="L596" s="109"/>
      <c r="M596" s="109"/>
      <c r="N596" s="109"/>
      <c r="O596" s="109"/>
      <c r="P596" s="109" t="s">
        <v>779</v>
      </c>
    </row>
    <row r="597" spans="2:16" x14ac:dyDescent="0.25">
      <c r="B597" s="113" t="str">
        <f ca="1">Supporto!F495</f>
        <v>IfcFlowStorageDevice</v>
      </c>
      <c r="C597" s="148" t="str">
        <f ca="1">Supporto!H495</f>
        <v>ElementoCodifica</v>
      </c>
      <c r="D597" s="148" t="str">
        <f ca="1">Supporto!K495</f>
        <v>ClasseElementoTecnico</v>
      </c>
      <c r="E597" s="125"/>
      <c r="F597" s="125"/>
      <c r="G597" s="162"/>
      <c r="H597" s="110"/>
      <c r="I597" s="109"/>
      <c r="J597" s="109" t="s">
        <v>779</v>
      </c>
      <c r="K597" s="109"/>
      <c r="L597" s="109"/>
      <c r="M597" s="109"/>
      <c r="N597" s="109"/>
      <c r="O597" s="109"/>
      <c r="P597" s="109" t="s">
        <v>779</v>
      </c>
    </row>
    <row r="598" spans="2:16" x14ac:dyDescent="0.25">
      <c r="B598" s="113" t="str">
        <f ca="1">Supporto!F496</f>
        <v>IfcFlowStorageDevice</v>
      </c>
      <c r="C598" s="148" t="str">
        <f ca="1">Supporto!H496</f>
        <v>ElementoFase</v>
      </c>
      <c r="D598" s="148" t="str">
        <f ca="1">Supporto!K496</f>
        <v>Stato</v>
      </c>
      <c r="E598" s="125"/>
      <c r="F598" s="125"/>
      <c r="G598" s="162"/>
      <c r="H598" s="110"/>
      <c r="I598" s="109"/>
      <c r="J598" s="109" t="s">
        <v>779</v>
      </c>
      <c r="K598" s="109"/>
      <c r="L598" s="109"/>
      <c r="M598" s="109"/>
      <c r="N598" s="109"/>
      <c r="O598" s="109"/>
      <c r="P598" s="109" t="s">
        <v>779</v>
      </c>
    </row>
    <row r="599" spans="2:16" x14ac:dyDescent="0.25">
      <c r="B599" s="113" t="str">
        <f ca="1">Supporto!F497</f>
        <v>IfcFlowStorageDevice</v>
      </c>
      <c r="C599" s="148" t="str">
        <f ca="1">Supporto!H497</f>
        <v>ElementoDocumenti</v>
      </c>
      <c r="D599" s="148" t="str">
        <f ca="1">Supporto!K497</f>
        <v>MUM</v>
      </c>
      <c r="E599" s="125"/>
      <c r="F599" s="125"/>
      <c r="G599" s="162"/>
      <c r="H599" s="110"/>
      <c r="I599" s="109"/>
      <c r="J599" s="109"/>
      <c r="K599" s="109"/>
      <c r="L599" s="109"/>
      <c r="M599" s="109"/>
      <c r="N599" s="109"/>
      <c r="O599" s="109"/>
      <c r="P599" s="109" t="s">
        <v>779</v>
      </c>
    </row>
    <row r="600" spans="2:16" x14ac:dyDescent="0.25">
      <c r="B600" s="113" t="str">
        <f ca="1">Supporto!F498</f>
        <v>IfcFlowStorageDevice</v>
      </c>
      <c r="C600" s="148" t="str">
        <f ca="1">Supporto!H498</f>
        <v>ElementoDocumenti</v>
      </c>
      <c r="D600" s="148" t="str">
        <f ca="1">Supporto!K498</f>
        <v>SchedaTecnica</v>
      </c>
      <c r="E600" s="125"/>
      <c r="F600" s="125"/>
      <c r="G600" s="162"/>
      <c r="H600" s="110"/>
      <c r="I600" s="109" t="s">
        <v>779</v>
      </c>
      <c r="J600" s="109"/>
      <c r="K600" s="109"/>
      <c r="L600" s="109"/>
      <c r="M600" s="109"/>
      <c r="N600" s="109"/>
      <c r="O600" s="109"/>
      <c r="P600" s="109" t="s">
        <v>779</v>
      </c>
    </row>
    <row r="601" spans="2:16" x14ac:dyDescent="0.25">
      <c r="B601" s="113" t="str">
        <f ca="1">Supporto!F499</f>
        <v>IfcFlowStorageDevice</v>
      </c>
      <c r="C601" s="148" t="str">
        <f ca="1">Supporto!H499</f>
        <v>ElementoDocumenti</v>
      </c>
      <c r="D601" s="148" t="str">
        <f ca="1">Supporto!K499</f>
        <v>Website</v>
      </c>
      <c r="E601" s="125"/>
      <c r="F601" s="125"/>
      <c r="G601" s="162"/>
      <c r="H601" s="110"/>
      <c r="I601" s="109" t="s">
        <v>779</v>
      </c>
      <c r="J601" s="109"/>
      <c r="K601" s="109"/>
      <c r="L601" s="109"/>
      <c r="M601" s="109"/>
      <c r="N601" s="109"/>
      <c r="O601" s="109"/>
      <c r="P601" s="109" t="s">
        <v>779</v>
      </c>
    </row>
    <row r="602" spans="2:16" x14ac:dyDescent="0.25">
      <c r="B602" s="113" t="str">
        <f ca="1">Supporto!F500</f>
        <v>IfcFlowStorageDevice</v>
      </c>
      <c r="C602" s="148" t="str">
        <f ca="1">Supporto!H500</f>
        <v>ElementoDocumenti</v>
      </c>
      <c r="D602" s="148" t="str">
        <f ca="1">Supporto!K500</f>
        <v>DB</v>
      </c>
      <c r="E602" s="125"/>
      <c r="F602" s="125"/>
      <c r="G602" s="162"/>
      <c r="H602" s="110"/>
      <c r="I602" s="109"/>
      <c r="J602" s="109"/>
      <c r="K602" s="109"/>
      <c r="L602" s="109"/>
      <c r="M602" s="109"/>
      <c r="N602" s="109"/>
      <c r="O602" s="109"/>
      <c r="P602" s="109" t="s">
        <v>779</v>
      </c>
    </row>
    <row r="603" spans="2:16" x14ac:dyDescent="0.25">
      <c r="B603" s="113" t="str">
        <f ca="1">Supporto!F501</f>
        <v>IfcFlowStorageDevice</v>
      </c>
      <c r="C603" s="148" t="str">
        <f ca="1">Supporto!H501</f>
        <v>ElementoDocumenti</v>
      </c>
      <c r="D603" s="148" t="str">
        <f ca="1">Supporto!K501</f>
        <v>CertProd</v>
      </c>
      <c r="E603" s="125"/>
      <c r="F603" s="125"/>
      <c r="G603" s="162"/>
      <c r="H603" s="110"/>
      <c r="I603" s="109" t="s">
        <v>779</v>
      </c>
      <c r="J603" s="109"/>
      <c r="K603" s="109"/>
      <c r="L603" s="109"/>
      <c r="M603" s="109"/>
      <c r="N603" s="109"/>
      <c r="O603" s="109"/>
      <c r="P603" s="109" t="s">
        <v>779</v>
      </c>
    </row>
    <row r="604" spans="2:16" x14ac:dyDescent="0.25">
      <c r="B604" s="113" t="str">
        <f ca="1">Supporto!F502</f>
        <v>IfcFlowStorageDevice</v>
      </c>
      <c r="C604" s="148" t="str">
        <f ca="1">Supporto!H502</f>
        <v>ElementoDocumenti</v>
      </c>
      <c r="D604" s="148" t="str">
        <f ca="1">Supporto!K502</f>
        <v>SertSupl</v>
      </c>
      <c r="E604" s="125"/>
      <c r="F604" s="125"/>
      <c r="G604" s="162"/>
      <c r="H604" s="110"/>
      <c r="I604" s="109"/>
      <c r="J604" s="109"/>
      <c r="K604" s="109"/>
      <c r="L604" s="109"/>
      <c r="M604" s="109"/>
      <c r="N604" s="109"/>
      <c r="O604" s="109"/>
      <c r="P604" s="109" t="s">
        <v>779</v>
      </c>
    </row>
    <row r="605" spans="2:16" x14ac:dyDescent="0.25">
      <c r="B605" s="113" t="str">
        <f ca="1">Supporto!F503</f>
        <v>IfcFlowStorageDevice</v>
      </c>
      <c r="C605" s="148" t="str">
        <f ca="1">Supporto!H503</f>
        <v>ElementoDocumenti</v>
      </c>
      <c r="D605" s="148" t="str">
        <f ca="1">Supporto!K503</f>
        <v>CertOmo</v>
      </c>
      <c r="E605" s="125"/>
      <c r="F605" s="125"/>
      <c r="G605" s="162"/>
      <c r="H605" s="110"/>
      <c r="I605" s="109" t="s">
        <v>779</v>
      </c>
      <c r="J605" s="109"/>
      <c r="K605" s="109"/>
      <c r="L605" s="109"/>
      <c r="M605" s="109"/>
      <c r="N605" s="109"/>
      <c r="O605" s="109"/>
      <c r="P605" s="109" t="s">
        <v>779</v>
      </c>
    </row>
    <row r="606" spans="2:16" x14ac:dyDescent="0.25">
      <c r="B606" s="113" t="str">
        <f ca="1">Supporto!F504</f>
        <v>IfcFlowStorageDevice</v>
      </c>
      <c r="C606" s="148" t="str">
        <f ca="1">Supporto!H504</f>
        <v>ElementoDocumenti</v>
      </c>
      <c r="D606" s="148" t="str">
        <f ca="1">Supporto!K504</f>
        <v>SchedaMontaggio</v>
      </c>
      <c r="E606" s="125"/>
      <c r="F606" s="125"/>
      <c r="G606" s="162"/>
      <c r="H606" s="110"/>
      <c r="I606" s="109"/>
      <c r="J606" s="109"/>
      <c r="K606" s="109"/>
      <c r="L606" s="109"/>
      <c r="M606" s="109"/>
      <c r="N606" s="109"/>
      <c r="O606" s="109"/>
      <c r="P606" s="109" t="s">
        <v>779</v>
      </c>
    </row>
    <row r="607" spans="2:16" x14ac:dyDescent="0.25">
      <c r="B607" s="113" t="str">
        <f ca="1">Supporto!F505</f>
        <v>IfcFlowStorageDevice</v>
      </c>
      <c r="C607" s="148" t="str">
        <f ca="1">Supporto!H505</f>
        <v>ElementoDocumenti</v>
      </c>
      <c r="D607" s="148" t="str">
        <f ca="1">Supporto!K505</f>
        <v>Installazione</v>
      </c>
      <c r="E607" s="125"/>
      <c r="F607" s="125"/>
      <c r="G607" s="162"/>
      <c r="H607" s="110"/>
      <c r="I607" s="109"/>
      <c r="J607" s="109"/>
      <c r="K607" s="109"/>
      <c r="L607" s="109"/>
      <c r="M607" s="109"/>
      <c r="N607" s="109"/>
      <c r="O607" s="109"/>
      <c r="P607" s="109" t="s">
        <v>779</v>
      </c>
    </row>
    <row r="608" spans="2:16" x14ac:dyDescent="0.25">
      <c r="B608" s="113" t="str">
        <f ca="1">Supporto!F506</f>
        <v>IfcFlowStorageDevice</v>
      </c>
      <c r="C608" s="148" t="str">
        <f ca="1">Supporto!H506</f>
        <v>ElementoDocumenti</v>
      </c>
      <c r="D608" s="148" t="str">
        <f ca="1">Supporto!K506</f>
        <v>MatSupp</v>
      </c>
      <c r="E608" s="125"/>
      <c r="F608" s="125"/>
      <c r="G608" s="162"/>
      <c r="H608" s="110"/>
      <c r="I608" s="109"/>
      <c r="J608" s="109"/>
      <c r="K608" s="109"/>
      <c r="L608" s="109"/>
      <c r="M608" s="109"/>
      <c r="N608" s="109"/>
      <c r="O608" s="109"/>
      <c r="P608" s="109" t="s">
        <v>779</v>
      </c>
    </row>
    <row r="609" spans="2:16" x14ac:dyDescent="0.25">
      <c r="B609" s="113" t="str">
        <f ca="1">Supporto!F507</f>
        <v>IfcFlowStorageDevice</v>
      </c>
      <c r="C609" s="148" t="str">
        <f ca="1">Supporto!H507</f>
        <v>ElementoDocumenti</v>
      </c>
      <c r="D609" s="148" t="str">
        <f ca="1">Supporto!K507</f>
        <v>Collaudo</v>
      </c>
      <c r="E609" s="125"/>
      <c r="F609" s="125"/>
      <c r="G609" s="162"/>
      <c r="H609" s="110"/>
      <c r="I609" s="109" t="s">
        <v>779</v>
      </c>
      <c r="J609" s="109"/>
      <c r="K609" s="109"/>
      <c r="L609" s="109"/>
      <c r="M609" s="109"/>
      <c r="N609" s="109"/>
      <c r="O609" s="109"/>
      <c r="P609" s="109" t="s">
        <v>779</v>
      </c>
    </row>
    <row r="610" spans="2:16" x14ac:dyDescent="0.25">
      <c r="B610" s="115" t="str">
        <f ca="1">Supporto!F508</f>
        <v>IfcFlowStorageDevice</v>
      </c>
      <c r="C610" s="149" t="str">
        <f ca="1">Supporto!H508</f>
        <v>ElementoDocumenti</v>
      </c>
      <c r="D610" s="149" t="str">
        <f ca="1">Supporto!K508</f>
        <v>Conformità</v>
      </c>
      <c r="E610" s="124"/>
      <c r="F610" s="124"/>
      <c r="G610" s="163"/>
      <c r="H610" s="117"/>
      <c r="I610" s="116" t="s">
        <v>779</v>
      </c>
      <c r="J610" s="513"/>
      <c r="K610" s="116"/>
      <c r="L610" s="116"/>
      <c r="M610" s="116"/>
      <c r="N610" s="116"/>
      <c r="O610" s="116"/>
      <c r="P610" s="116" t="s">
        <v>779</v>
      </c>
    </row>
    <row r="611" spans="2:16" x14ac:dyDescent="0.25">
      <c r="B611" s="113" t="str">
        <f ca="1">Supporto!F509</f>
        <v>IfcFlowTerminal</v>
      </c>
      <c r="C611" s="148" t="str">
        <f ca="1">Supporto!H509</f>
        <v>ElementoDatiAnagrafici</v>
      </c>
      <c r="D611" s="148" t="str">
        <f ca="1">Supporto!K509</f>
        <v>Numero_di_serie</v>
      </c>
      <c r="E611" s="125"/>
      <c r="F611" s="125"/>
      <c r="G611" s="162"/>
      <c r="H611" s="110"/>
      <c r="I611" s="109"/>
      <c r="J611" s="109"/>
      <c r="K611" s="109"/>
      <c r="L611" s="109"/>
      <c r="M611" s="109"/>
      <c r="N611" s="109"/>
      <c r="O611" s="109"/>
      <c r="P611" s="109" t="s">
        <v>779</v>
      </c>
    </row>
    <row r="612" spans="2:16" x14ac:dyDescent="0.25">
      <c r="B612" s="113" t="str">
        <f ca="1">Supporto!F510</f>
        <v>IfcFlowTerminal</v>
      </c>
      <c r="C612" s="148" t="str">
        <f ca="1">Supporto!H510</f>
        <v>ElementoDatiAnagrafici</v>
      </c>
      <c r="D612" s="148" t="str">
        <f ca="1">Supporto!K510</f>
        <v>Fornitore</v>
      </c>
      <c r="E612" s="125"/>
      <c r="F612" s="125"/>
      <c r="G612" s="162"/>
      <c r="H612" s="110"/>
      <c r="I612" s="109"/>
      <c r="J612" s="109"/>
      <c r="K612" s="109"/>
      <c r="L612" s="109"/>
      <c r="M612" s="109"/>
      <c r="N612" s="109"/>
      <c r="O612" s="109"/>
      <c r="P612" s="109" t="s">
        <v>779</v>
      </c>
    </row>
    <row r="613" spans="2:16" x14ac:dyDescent="0.25">
      <c r="B613" s="113" t="str">
        <f ca="1">Supporto!F511</f>
        <v>IfcFlowTerminal</v>
      </c>
      <c r="C613" s="148" t="str">
        <f ca="1">Supporto!H511</f>
        <v>ElementoDatiAnagrafici</v>
      </c>
      <c r="D613" s="148" t="str">
        <f ca="1">Supporto!K511</f>
        <v>Installatore</v>
      </c>
      <c r="E613" s="125"/>
      <c r="F613" s="125"/>
      <c r="G613" s="162"/>
      <c r="H613" s="110"/>
      <c r="I613" s="109"/>
      <c r="J613" s="109"/>
      <c r="K613" s="109"/>
      <c r="L613" s="109"/>
      <c r="M613" s="109"/>
      <c r="N613" s="109"/>
      <c r="O613" s="109"/>
      <c r="P613" s="109" t="s">
        <v>779</v>
      </c>
    </row>
    <row r="614" spans="2:16" x14ac:dyDescent="0.25">
      <c r="B614" s="113" t="str">
        <f ca="1">Supporto!F512</f>
        <v>IfcFlowTerminal</v>
      </c>
      <c r="C614" s="148" t="str">
        <f ca="1">Supporto!H512</f>
        <v>ElementoDatiAnagrafici</v>
      </c>
      <c r="D614" s="148" t="str">
        <f ca="1">Supporto!K512</f>
        <v>Descrizione</v>
      </c>
      <c r="E614" s="125"/>
      <c r="F614" s="125"/>
      <c r="G614" s="162"/>
      <c r="H614" s="110"/>
      <c r="I614" s="109"/>
      <c r="J614" s="109" t="s">
        <v>779</v>
      </c>
      <c r="K614" s="109"/>
      <c r="L614" s="109"/>
      <c r="M614" s="109"/>
      <c r="N614" s="109"/>
      <c r="O614" s="109"/>
      <c r="P614" s="109" t="s">
        <v>779</v>
      </c>
    </row>
    <row r="615" spans="2:16" x14ac:dyDescent="0.25">
      <c r="B615" s="113" t="str">
        <f ca="1">Supporto!F513</f>
        <v>IfcFlowTerminal</v>
      </c>
      <c r="C615" s="148" t="str">
        <f ca="1">Supporto!H513</f>
        <v>ElementoDatiAnagrafici</v>
      </c>
      <c r="D615" s="148" t="str">
        <f ca="1">Supporto!K513</f>
        <v>Modello</v>
      </c>
      <c r="E615" s="125"/>
      <c r="F615" s="125"/>
      <c r="G615" s="162"/>
      <c r="H615" s="110"/>
      <c r="I615" s="109"/>
      <c r="J615" s="109" t="s">
        <v>779</v>
      </c>
      <c r="K615" s="109"/>
      <c r="L615" s="109"/>
      <c r="M615" s="109"/>
      <c r="N615" s="109"/>
      <c r="O615" s="109"/>
      <c r="P615" s="109" t="s">
        <v>779</v>
      </c>
    </row>
    <row r="616" spans="2:16" x14ac:dyDescent="0.25">
      <c r="B616" s="113" t="str">
        <f ca="1">Supporto!F514</f>
        <v>IfcFlowTerminal</v>
      </c>
      <c r="C616" s="148" t="str">
        <f ca="1">Supporto!H514</f>
        <v>ElementoDatiAnagrafici</v>
      </c>
      <c r="D616" s="148" t="str">
        <f ca="1">Supporto!K514</f>
        <v>Produttore</v>
      </c>
      <c r="E616" s="125"/>
      <c r="F616" s="125"/>
      <c r="G616" s="162"/>
      <c r="H616" s="110"/>
      <c r="I616" s="109"/>
      <c r="J616" s="109" t="s">
        <v>779</v>
      </c>
      <c r="K616" s="109"/>
      <c r="L616" s="109"/>
      <c r="M616" s="109"/>
      <c r="N616" s="109"/>
      <c r="O616" s="109"/>
      <c r="P616" s="109" t="s">
        <v>779</v>
      </c>
    </row>
    <row r="617" spans="2:16" x14ac:dyDescent="0.25">
      <c r="B617" s="113" t="str">
        <f ca="1">Supporto!F515</f>
        <v>IfcFlowTerminal</v>
      </c>
      <c r="C617" s="148" t="str">
        <f ca="1">Supporto!H515</f>
        <v>ElementoDatiQualitativi</v>
      </c>
      <c r="D617" s="148" t="str">
        <f ca="1">Supporto!K515</f>
        <v>Esterno</v>
      </c>
      <c r="E617" s="125"/>
      <c r="F617" s="125"/>
      <c r="G617" s="162"/>
      <c r="H617" s="110"/>
      <c r="I617" s="109"/>
      <c r="J617" s="109" t="s">
        <v>779</v>
      </c>
      <c r="K617" s="109"/>
      <c r="L617" s="109"/>
      <c r="M617" s="109"/>
      <c r="N617" s="109"/>
      <c r="O617" s="109"/>
      <c r="P617" s="109" t="s">
        <v>779</v>
      </c>
    </row>
    <row r="618" spans="2:16" x14ac:dyDescent="0.25">
      <c r="B618" s="113" t="str">
        <f ca="1">Supporto!F516</f>
        <v>IfcFlowTerminal</v>
      </c>
      <c r="C618" s="148" t="str">
        <f ca="1">Supporto!H516</f>
        <v>ElementoCodifica</v>
      </c>
      <c r="D618" s="148" t="str">
        <f ca="1">Supporto!K516</f>
        <v>ClasseElementoTecnico</v>
      </c>
      <c r="E618" s="125"/>
      <c r="F618" s="125"/>
      <c r="G618" s="162"/>
      <c r="H618" s="110"/>
      <c r="I618" s="109"/>
      <c r="J618" s="109" t="s">
        <v>779</v>
      </c>
      <c r="K618" s="109"/>
      <c r="L618" s="109"/>
      <c r="M618" s="109"/>
      <c r="N618" s="109"/>
      <c r="O618" s="109"/>
      <c r="P618" s="109" t="s">
        <v>779</v>
      </c>
    </row>
    <row r="619" spans="2:16" x14ac:dyDescent="0.25">
      <c r="B619" s="113" t="str">
        <f ca="1">Supporto!F517</f>
        <v>IfcFlowTerminal</v>
      </c>
      <c r="C619" s="148" t="str">
        <f ca="1">Supporto!H517</f>
        <v>ElementoFase</v>
      </c>
      <c r="D619" s="148" t="str">
        <f ca="1">Supporto!K517</f>
        <v>Stato</v>
      </c>
      <c r="E619" s="125"/>
      <c r="F619" s="125"/>
      <c r="G619" s="162"/>
      <c r="H619" s="110"/>
      <c r="I619" s="109"/>
      <c r="J619" s="109" t="s">
        <v>779</v>
      </c>
      <c r="K619" s="109"/>
      <c r="L619" s="109"/>
      <c r="M619" s="109"/>
      <c r="N619" s="109"/>
      <c r="O619" s="109"/>
      <c r="P619" s="109" t="s">
        <v>779</v>
      </c>
    </row>
    <row r="620" spans="2:16" x14ac:dyDescent="0.25">
      <c r="B620" s="113" t="str">
        <f ca="1">Supporto!F518</f>
        <v>IfcFlowTerminal</v>
      </c>
      <c r="C620" s="148" t="str">
        <f ca="1">Supporto!H518</f>
        <v>ElementoDocumenti</v>
      </c>
      <c r="D620" s="148" t="str">
        <f ca="1">Supporto!K518</f>
        <v>MUM</v>
      </c>
      <c r="E620" s="125"/>
      <c r="F620" s="125"/>
      <c r="G620" s="162"/>
      <c r="H620" s="110"/>
      <c r="I620" s="109"/>
      <c r="J620" s="109"/>
      <c r="K620" s="109"/>
      <c r="L620" s="109"/>
      <c r="M620" s="109"/>
      <c r="N620" s="109"/>
      <c r="O620" s="109"/>
      <c r="P620" s="109" t="s">
        <v>779</v>
      </c>
    </row>
    <row r="621" spans="2:16" x14ac:dyDescent="0.25">
      <c r="B621" s="113" t="str">
        <f ca="1">Supporto!F519</f>
        <v>IfcFlowTerminal</v>
      </c>
      <c r="C621" s="148" t="str">
        <f ca="1">Supporto!H519</f>
        <v>ElementoDocumenti</v>
      </c>
      <c r="D621" s="148" t="str">
        <f ca="1">Supporto!K519</f>
        <v>SchedaTecnica</v>
      </c>
      <c r="E621" s="125"/>
      <c r="F621" s="125"/>
      <c r="G621" s="162"/>
      <c r="H621" s="110"/>
      <c r="I621" s="109" t="s">
        <v>779</v>
      </c>
      <c r="J621" s="109"/>
      <c r="K621" s="109"/>
      <c r="L621" s="109"/>
      <c r="M621" s="109"/>
      <c r="N621" s="109"/>
      <c r="O621" s="109"/>
      <c r="P621" s="109" t="s">
        <v>779</v>
      </c>
    </row>
    <row r="622" spans="2:16" x14ac:dyDescent="0.25">
      <c r="B622" s="113" t="str">
        <f ca="1">Supporto!F520</f>
        <v>IfcFlowTerminal</v>
      </c>
      <c r="C622" s="148" t="str">
        <f ca="1">Supporto!H520</f>
        <v>ElementoDocumenti</v>
      </c>
      <c r="D622" s="148" t="str">
        <f ca="1">Supporto!K520</f>
        <v>Website</v>
      </c>
      <c r="E622" s="125"/>
      <c r="F622" s="125"/>
      <c r="G622" s="162"/>
      <c r="H622" s="110"/>
      <c r="I622" s="109" t="s">
        <v>779</v>
      </c>
      <c r="J622" s="109"/>
      <c r="K622" s="109"/>
      <c r="L622" s="109"/>
      <c r="M622" s="109"/>
      <c r="N622" s="109"/>
      <c r="O622" s="109"/>
      <c r="P622" s="109" t="s">
        <v>779</v>
      </c>
    </row>
    <row r="623" spans="2:16" x14ac:dyDescent="0.25">
      <c r="B623" s="113" t="str">
        <f ca="1">Supporto!F521</f>
        <v>IfcFlowTerminal</v>
      </c>
      <c r="C623" s="148" t="str">
        <f ca="1">Supporto!H521</f>
        <v>ElementoDocumenti</v>
      </c>
      <c r="D623" s="148" t="str">
        <f ca="1">Supporto!K521</f>
        <v>DB</v>
      </c>
      <c r="E623" s="125"/>
      <c r="F623" s="125"/>
      <c r="G623" s="162"/>
      <c r="H623" s="110"/>
      <c r="I623" s="109"/>
      <c r="J623" s="109"/>
      <c r="K623" s="109"/>
      <c r="L623" s="109"/>
      <c r="M623" s="109"/>
      <c r="N623" s="109"/>
      <c r="O623" s="109"/>
      <c r="P623" s="109" t="s">
        <v>779</v>
      </c>
    </row>
    <row r="624" spans="2:16" x14ac:dyDescent="0.25">
      <c r="B624" s="113" t="str">
        <f ca="1">Supporto!F522</f>
        <v>IfcFlowTerminal</v>
      </c>
      <c r="C624" s="148" t="str">
        <f ca="1">Supporto!H522</f>
        <v>ElementoDocumenti</v>
      </c>
      <c r="D624" s="148" t="str">
        <f ca="1">Supporto!K522</f>
        <v>CertProd</v>
      </c>
      <c r="E624" s="125"/>
      <c r="F624" s="125"/>
      <c r="G624" s="162"/>
      <c r="H624" s="110"/>
      <c r="I624" s="109" t="s">
        <v>779</v>
      </c>
      <c r="J624" s="109"/>
      <c r="K624" s="109"/>
      <c r="L624" s="109"/>
      <c r="M624" s="109"/>
      <c r="N624" s="109"/>
      <c r="O624" s="109"/>
      <c r="P624" s="109" t="s">
        <v>779</v>
      </c>
    </row>
    <row r="625" spans="2:16" x14ac:dyDescent="0.25">
      <c r="B625" s="113" t="str">
        <f ca="1">Supporto!F523</f>
        <v>IfcFlowTerminal</v>
      </c>
      <c r="C625" s="148" t="str">
        <f ca="1">Supporto!H523</f>
        <v>ElementoDocumenti</v>
      </c>
      <c r="D625" s="148" t="str">
        <f ca="1">Supporto!K523</f>
        <v>SertSupl</v>
      </c>
      <c r="E625" s="125"/>
      <c r="F625" s="125"/>
      <c r="G625" s="162"/>
      <c r="H625" s="110"/>
      <c r="I625" s="109"/>
      <c r="J625" s="109"/>
      <c r="K625" s="109"/>
      <c r="L625" s="109"/>
      <c r="M625" s="109"/>
      <c r="N625" s="109"/>
      <c r="O625" s="109"/>
      <c r="P625" s="109" t="s">
        <v>779</v>
      </c>
    </row>
    <row r="626" spans="2:16" x14ac:dyDescent="0.25">
      <c r="B626" s="113" t="str">
        <f ca="1">Supporto!F524</f>
        <v>IfcFlowTerminal</v>
      </c>
      <c r="C626" s="148" t="str">
        <f ca="1">Supporto!H524</f>
        <v>ElementoDocumenti</v>
      </c>
      <c r="D626" s="148" t="str">
        <f ca="1">Supporto!K524</f>
        <v>CertOmo</v>
      </c>
      <c r="E626" s="125"/>
      <c r="F626" s="125"/>
      <c r="G626" s="162"/>
      <c r="H626" s="110"/>
      <c r="I626" s="109" t="s">
        <v>779</v>
      </c>
      <c r="J626" s="109"/>
      <c r="K626" s="109"/>
      <c r="L626" s="109"/>
      <c r="M626" s="109"/>
      <c r="N626" s="109"/>
      <c r="O626" s="109"/>
      <c r="P626" s="109" t="s">
        <v>779</v>
      </c>
    </row>
    <row r="627" spans="2:16" x14ac:dyDescent="0.25">
      <c r="B627" s="113" t="str">
        <f ca="1">Supporto!F525</f>
        <v>IfcFlowTerminal</v>
      </c>
      <c r="C627" s="148" t="str">
        <f ca="1">Supporto!H525</f>
        <v>ElementoDocumenti</v>
      </c>
      <c r="D627" s="148" t="str">
        <f ca="1">Supporto!K525</f>
        <v>SchedaMontaggio</v>
      </c>
      <c r="E627" s="125"/>
      <c r="F627" s="125"/>
      <c r="G627" s="162"/>
      <c r="H627" s="110"/>
      <c r="I627" s="109"/>
      <c r="J627" s="109"/>
      <c r="K627" s="109"/>
      <c r="L627" s="109"/>
      <c r="M627" s="109"/>
      <c r="N627" s="109"/>
      <c r="O627" s="109"/>
      <c r="P627" s="109" t="s">
        <v>779</v>
      </c>
    </row>
    <row r="628" spans="2:16" x14ac:dyDescent="0.25">
      <c r="B628" s="113" t="str">
        <f ca="1">Supporto!F526</f>
        <v>IfcFlowTerminal</v>
      </c>
      <c r="C628" s="148" t="str">
        <f ca="1">Supporto!H526</f>
        <v>ElementoDocumenti</v>
      </c>
      <c r="D628" s="148" t="str">
        <f ca="1">Supporto!K526</f>
        <v>Installazione</v>
      </c>
      <c r="E628" s="125"/>
      <c r="F628" s="125"/>
      <c r="G628" s="162"/>
      <c r="H628" s="110"/>
      <c r="I628" s="109" t="s">
        <v>779</v>
      </c>
      <c r="J628" s="109"/>
      <c r="K628" s="109"/>
      <c r="L628" s="109"/>
      <c r="M628" s="109"/>
      <c r="N628" s="109"/>
      <c r="O628" s="109"/>
      <c r="P628" s="109" t="s">
        <v>779</v>
      </c>
    </row>
    <row r="629" spans="2:16" x14ac:dyDescent="0.25">
      <c r="B629" s="113" t="str">
        <f ca="1">Supporto!F527</f>
        <v>IfcFlowTerminal</v>
      </c>
      <c r="C629" s="148" t="str">
        <f ca="1">Supporto!H527</f>
        <v>ElementoDocumenti</v>
      </c>
      <c r="D629" s="148" t="str">
        <f ca="1">Supporto!K527</f>
        <v>MatSupp</v>
      </c>
      <c r="E629" s="125"/>
      <c r="F629" s="125"/>
      <c r="G629" s="162"/>
      <c r="H629" s="110"/>
      <c r="I629" s="109"/>
      <c r="J629" s="109"/>
      <c r="K629" s="109"/>
      <c r="L629" s="109"/>
      <c r="M629" s="109"/>
      <c r="N629" s="109"/>
      <c r="O629" s="109"/>
      <c r="P629" s="109" t="s">
        <v>779</v>
      </c>
    </row>
    <row r="630" spans="2:16" x14ac:dyDescent="0.25">
      <c r="B630" s="113" t="str">
        <f ca="1">Supporto!F528</f>
        <v>IfcFlowTerminal</v>
      </c>
      <c r="C630" s="148" t="str">
        <f ca="1">Supporto!H528</f>
        <v>ElementoDocumenti</v>
      </c>
      <c r="D630" s="148" t="str">
        <f ca="1">Supporto!K528</f>
        <v>Collaudo</v>
      </c>
      <c r="E630" s="125"/>
      <c r="F630" s="125"/>
      <c r="G630" s="162"/>
      <c r="H630" s="110"/>
      <c r="I630" s="109" t="s">
        <v>779</v>
      </c>
      <c r="J630" s="109"/>
      <c r="K630" s="109"/>
      <c r="L630" s="109"/>
      <c r="M630" s="109"/>
      <c r="N630" s="109"/>
      <c r="O630" s="109"/>
      <c r="P630" s="109" t="s">
        <v>779</v>
      </c>
    </row>
    <row r="631" spans="2:16" x14ac:dyDescent="0.25">
      <c r="B631" s="115" t="str">
        <f ca="1">Supporto!F529</f>
        <v>IfcFlowTerminal</v>
      </c>
      <c r="C631" s="149" t="str">
        <f ca="1">Supporto!H529</f>
        <v>ElementoDocumenti</v>
      </c>
      <c r="D631" s="149" t="str">
        <f ca="1">Supporto!K529</f>
        <v>Conformità</v>
      </c>
      <c r="E631" s="124"/>
      <c r="F631" s="124"/>
      <c r="G631" s="163"/>
      <c r="H631" s="117"/>
      <c r="I631" s="116" t="s">
        <v>779</v>
      </c>
      <c r="J631" s="513"/>
      <c r="K631" s="116"/>
      <c r="L631" s="116"/>
      <c r="M631" s="116"/>
      <c r="N631" s="116"/>
      <c r="O631" s="116"/>
      <c r="P631" s="116" t="s">
        <v>779</v>
      </c>
    </row>
    <row r="632" spans="2:16" x14ac:dyDescent="0.25">
      <c r="B632" s="113" t="str">
        <f ca="1">Supporto!F530</f>
        <v>IfcFlowTreatmentDevice</v>
      </c>
      <c r="C632" s="148" t="str">
        <f ca="1">Supporto!H530</f>
        <v>ElementoDatiAnagrafici</v>
      </c>
      <c r="D632" s="148" t="str">
        <f ca="1">Supporto!K530</f>
        <v>Numero_di_serie</v>
      </c>
      <c r="E632" s="125"/>
      <c r="F632" s="125"/>
      <c r="G632" s="162"/>
      <c r="H632" s="110"/>
      <c r="I632" s="109"/>
      <c r="J632" s="109"/>
      <c r="K632" s="109"/>
      <c r="L632" s="109"/>
      <c r="M632" s="109"/>
      <c r="N632" s="109"/>
      <c r="O632" s="109"/>
      <c r="P632" s="109" t="s">
        <v>779</v>
      </c>
    </row>
    <row r="633" spans="2:16" x14ac:dyDescent="0.25">
      <c r="B633" s="113" t="str">
        <f ca="1">Supporto!F531</f>
        <v>IfcFlowTreatmentDevice</v>
      </c>
      <c r="C633" s="148" t="str">
        <f ca="1">Supporto!H531</f>
        <v>ElementoDatiAnagrafici</v>
      </c>
      <c r="D633" s="148" t="str">
        <f ca="1">Supporto!K531</f>
        <v>Fornitore</v>
      </c>
      <c r="E633" s="125"/>
      <c r="F633" s="125"/>
      <c r="G633" s="162"/>
      <c r="H633" s="110"/>
      <c r="I633" s="109"/>
      <c r="J633" s="109"/>
      <c r="K633" s="109"/>
      <c r="L633" s="109"/>
      <c r="M633" s="109"/>
      <c r="N633" s="109"/>
      <c r="O633" s="109"/>
      <c r="P633" s="109" t="s">
        <v>779</v>
      </c>
    </row>
    <row r="634" spans="2:16" x14ac:dyDescent="0.25">
      <c r="B634" s="113" t="str">
        <f ca="1">Supporto!F532</f>
        <v>IfcFlowTreatmentDevice</v>
      </c>
      <c r="C634" s="148" t="str">
        <f ca="1">Supporto!H532</f>
        <v>ElementoDatiAnagrafici</v>
      </c>
      <c r="D634" s="148" t="str">
        <f ca="1">Supporto!K532</f>
        <v>Installatore</v>
      </c>
      <c r="E634" s="125"/>
      <c r="F634" s="125"/>
      <c r="G634" s="162"/>
      <c r="H634" s="110"/>
      <c r="I634" s="109"/>
      <c r="J634" s="109"/>
      <c r="K634" s="109"/>
      <c r="L634" s="109"/>
      <c r="M634" s="109"/>
      <c r="N634" s="109"/>
      <c r="O634" s="109"/>
      <c r="P634" s="109" t="s">
        <v>779</v>
      </c>
    </row>
    <row r="635" spans="2:16" x14ac:dyDescent="0.25">
      <c r="B635" s="113" t="str">
        <f ca="1">Supporto!F533</f>
        <v>IfcFlowTreatmentDevice</v>
      </c>
      <c r="C635" s="148" t="str">
        <f ca="1">Supporto!H533</f>
        <v>ElementoDatiAnagrafici</v>
      </c>
      <c r="D635" s="148" t="str">
        <f ca="1">Supporto!K533</f>
        <v>Descrizione</v>
      </c>
      <c r="E635" s="125"/>
      <c r="F635" s="125"/>
      <c r="G635" s="162"/>
      <c r="H635" s="110"/>
      <c r="I635" s="109"/>
      <c r="J635" s="109" t="s">
        <v>779</v>
      </c>
      <c r="K635" s="109"/>
      <c r="L635" s="109"/>
      <c r="M635" s="109"/>
      <c r="N635" s="109"/>
      <c r="O635" s="109"/>
      <c r="P635" s="109" t="s">
        <v>779</v>
      </c>
    </row>
    <row r="636" spans="2:16" x14ac:dyDescent="0.25">
      <c r="B636" s="113" t="str">
        <f ca="1">Supporto!F534</f>
        <v>IfcFlowTreatmentDevice</v>
      </c>
      <c r="C636" s="148" t="str">
        <f ca="1">Supporto!H534</f>
        <v>ElementoDatiAnagrafici</v>
      </c>
      <c r="D636" s="148" t="str">
        <f ca="1">Supporto!K534</f>
        <v>Modello</v>
      </c>
      <c r="E636" s="125"/>
      <c r="F636" s="125"/>
      <c r="G636" s="162"/>
      <c r="H636" s="110"/>
      <c r="I636" s="109"/>
      <c r="J636" s="109" t="s">
        <v>779</v>
      </c>
      <c r="K636" s="109"/>
      <c r="L636" s="109"/>
      <c r="M636" s="109"/>
      <c r="N636" s="109"/>
      <c r="O636" s="109"/>
      <c r="P636" s="109" t="s">
        <v>779</v>
      </c>
    </row>
    <row r="637" spans="2:16" x14ac:dyDescent="0.25">
      <c r="B637" s="113" t="str">
        <f ca="1">Supporto!F535</f>
        <v>IfcFlowTreatmentDevice</v>
      </c>
      <c r="C637" s="148" t="str">
        <f ca="1">Supporto!H535</f>
        <v>ElementoDatiAnagrafici</v>
      </c>
      <c r="D637" s="148" t="str">
        <f ca="1">Supporto!K535</f>
        <v>Produttore</v>
      </c>
      <c r="E637" s="125"/>
      <c r="F637" s="125"/>
      <c r="G637" s="162"/>
      <c r="H637" s="110"/>
      <c r="I637" s="109"/>
      <c r="J637" s="109" t="s">
        <v>779</v>
      </c>
      <c r="K637" s="109"/>
      <c r="L637" s="109"/>
      <c r="M637" s="109"/>
      <c r="N637" s="109"/>
      <c r="O637" s="109"/>
      <c r="P637" s="109" t="s">
        <v>779</v>
      </c>
    </row>
    <row r="638" spans="2:16" x14ac:dyDescent="0.25">
      <c r="B638" s="113" t="str">
        <f ca="1">Supporto!F536</f>
        <v>IfcFlowTreatmentDevice</v>
      </c>
      <c r="C638" s="148" t="str">
        <f ca="1">Supporto!H536</f>
        <v>ElementoCodifica</v>
      </c>
      <c r="D638" s="148" t="str">
        <f ca="1">Supporto!K536</f>
        <v>ClasseElementoTecnico</v>
      </c>
      <c r="E638" s="125"/>
      <c r="F638" s="125"/>
      <c r="G638" s="162"/>
      <c r="H638" s="110"/>
      <c r="I638" s="109"/>
      <c r="J638" s="109" t="s">
        <v>779</v>
      </c>
      <c r="K638" s="109"/>
      <c r="L638" s="109"/>
      <c r="M638" s="109"/>
      <c r="N638" s="109"/>
      <c r="O638" s="109"/>
      <c r="P638" s="109" t="s">
        <v>779</v>
      </c>
    </row>
    <row r="639" spans="2:16" x14ac:dyDescent="0.25">
      <c r="B639" s="113" t="str">
        <f ca="1">Supporto!F537</f>
        <v>IfcFlowTreatmentDevice</v>
      </c>
      <c r="C639" s="148" t="str">
        <f ca="1">Supporto!H537</f>
        <v>ElementoFase</v>
      </c>
      <c r="D639" s="148" t="str">
        <f ca="1">Supporto!K537</f>
        <v>Stato</v>
      </c>
      <c r="E639" s="125"/>
      <c r="F639" s="125"/>
      <c r="G639" s="162"/>
      <c r="H639" s="110"/>
      <c r="I639" s="109"/>
      <c r="J639" s="109" t="s">
        <v>779</v>
      </c>
      <c r="K639" s="109"/>
      <c r="L639" s="109"/>
      <c r="M639" s="109"/>
      <c r="N639" s="109"/>
      <c r="O639" s="109"/>
      <c r="P639" s="109" t="s">
        <v>779</v>
      </c>
    </row>
    <row r="640" spans="2:16" x14ac:dyDescent="0.25">
      <c r="B640" s="113" t="str">
        <f ca="1">Supporto!F538</f>
        <v>IfcFlowTreatmentDevice</v>
      </c>
      <c r="C640" s="148" t="str">
        <f ca="1">Supporto!H538</f>
        <v>ElementoDocumenti</v>
      </c>
      <c r="D640" s="148" t="str">
        <f ca="1">Supporto!K538</f>
        <v>MUM</v>
      </c>
      <c r="E640" s="125"/>
      <c r="F640" s="125"/>
      <c r="G640" s="162"/>
      <c r="H640" s="110"/>
      <c r="I640" s="109"/>
      <c r="J640" s="109"/>
      <c r="K640" s="109"/>
      <c r="L640" s="109"/>
      <c r="M640" s="109"/>
      <c r="N640" s="109"/>
      <c r="O640" s="109"/>
      <c r="P640" s="109" t="s">
        <v>779</v>
      </c>
    </row>
    <row r="641" spans="2:16" x14ac:dyDescent="0.25">
      <c r="B641" s="113" t="str">
        <f ca="1">Supporto!F539</f>
        <v>IfcFlowTreatmentDevice</v>
      </c>
      <c r="C641" s="148" t="str">
        <f ca="1">Supporto!H539</f>
        <v>ElementoDocumenti</v>
      </c>
      <c r="D641" s="148" t="str">
        <f ca="1">Supporto!K539</f>
        <v>SchedaTecnica</v>
      </c>
      <c r="E641" s="125"/>
      <c r="F641" s="125"/>
      <c r="G641" s="162"/>
      <c r="H641" s="110"/>
      <c r="I641" s="109" t="s">
        <v>779</v>
      </c>
      <c r="J641" s="109"/>
      <c r="K641" s="109"/>
      <c r="L641" s="109"/>
      <c r="M641" s="109"/>
      <c r="N641" s="109"/>
      <c r="O641" s="109"/>
      <c r="P641" s="109" t="s">
        <v>779</v>
      </c>
    </row>
    <row r="642" spans="2:16" x14ac:dyDescent="0.25">
      <c r="B642" s="113" t="str">
        <f ca="1">Supporto!F540</f>
        <v>IfcFlowTreatmentDevice</v>
      </c>
      <c r="C642" s="148" t="str">
        <f ca="1">Supporto!H540</f>
        <v>ElementoDocumenti</v>
      </c>
      <c r="D642" s="148" t="str">
        <f ca="1">Supporto!K540</f>
        <v>Website</v>
      </c>
      <c r="E642" s="125"/>
      <c r="F642" s="125"/>
      <c r="G642" s="162"/>
      <c r="H642" s="110"/>
      <c r="I642" s="109" t="s">
        <v>779</v>
      </c>
      <c r="J642" s="109"/>
      <c r="K642" s="109"/>
      <c r="L642" s="109"/>
      <c r="M642" s="109"/>
      <c r="N642" s="109"/>
      <c r="O642" s="109"/>
      <c r="P642" s="109" t="s">
        <v>779</v>
      </c>
    </row>
    <row r="643" spans="2:16" x14ac:dyDescent="0.25">
      <c r="B643" s="113" t="str">
        <f ca="1">Supporto!F541</f>
        <v>IfcFlowTreatmentDevice</v>
      </c>
      <c r="C643" s="148" t="str">
        <f ca="1">Supporto!H541</f>
        <v>ElementoDocumenti</v>
      </c>
      <c r="D643" s="148" t="str">
        <f ca="1">Supporto!K541</f>
        <v>DB</v>
      </c>
      <c r="E643" s="125"/>
      <c r="F643" s="125"/>
      <c r="G643" s="162"/>
      <c r="H643" s="110"/>
      <c r="I643" s="109"/>
      <c r="J643" s="109"/>
      <c r="K643" s="109"/>
      <c r="L643" s="109"/>
      <c r="M643" s="109"/>
      <c r="N643" s="109"/>
      <c r="O643" s="109"/>
      <c r="P643" s="109" t="s">
        <v>779</v>
      </c>
    </row>
    <row r="644" spans="2:16" x14ac:dyDescent="0.25">
      <c r="B644" s="113" t="str">
        <f ca="1">Supporto!F542</f>
        <v>IfcFlowTreatmentDevice</v>
      </c>
      <c r="C644" s="148" t="str">
        <f ca="1">Supporto!H542</f>
        <v>ElementoDocumenti</v>
      </c>
      <c r="D644" s="148" t="str">
        <f ca="1">Supporto!K542</f>
        <v>CertProd</v>
      </c>
      <c r="E644" s="125"/>
      <c r="F644" s="125"/>
      <c r="G644" s="162"/>
      <c r="H644" s="110"/>
      <c r="I644" s="109" t="s">
        <v>779</v>
      </c>
      <c r="J644" s="109"/>
      <c r="K644" s="109"/>
      <c r="L644" s="109"/>
      <c r="M644" s="109"/>
      <c r="N644" s="109"/>
      <c r="O644" s="109"/>
      <c r="P644" s="109" t="s">
        <v>779</v>
      </c>
    </row>
    <row r="645" spans="2:16" x14ac:dyDescent="0.25">
      <c r="B645" s="113" t="str">
        <f ca="1">Supporto!F543</f>
        <v>IfcFlowTreatmentDevice</v>
      </c>
      <c r="C645" s="148" t="str">
        <f ca="1">Supporto!H543</f>
        <v>ElementoDocumenti</v>
      </c>
      <c r="D645" s="148" t="str">
        <f ca="1">Supporto!K543</f>
        <v>SertSupl</v>
      </c>
      <c r="E645" s="125"/>
      <c r="F645" s="125"/>
      <c r="G645" s="162"/>
      <c r="H645" s="110"/>
      <c r="I645" s="109"/>
      <c r="J645" s="109"/>
      <c r="K645" s="109"/>
      <c r="L645" s="109"/>
      <c r="M645" s="109"/>
      <c r="N645" s="109"/>
      <c r="O645" s="109"/>
      <c r="P645" s="109" t="s">
        <v>779</v>
      </c>
    </row>
    <row r="646" spans="2:16" x14ac:dyDescent="0.25">
      <c r="B646" s="113" t="str">
        <f ca="1">Supporto!F544</f>
        <v>IfcFlowTreatmentDevice</v>
      </c>
      <c r="C646" s="148" t="str">
        <f ca="1">Supporto!H544</f>
        <v>ElementoDocumenti</v>
      </c>
      <c r="D646" s="148" t="str">
        <f ca="1">Supporto!K544</f>
        <v>CertOmo</v>
      </c>
      <c r="E646" s="125"/>
      <c r="F646" s="125"/>
      <c r="G646" s="162"/>
      <c r="H646" s="110"/>
      <c r="I646" s="109" t="s">
        <v>779</v>
      </c>
      <c r="J646" s="109"/>
      <c r="K646" s="109"/>
      <c r="L646" s="109"/>
      <c r="M646" s="109"/>
      <c r="N646" s="109"/>
      <c r="O646" s="109"/>
      <c r="P646" s="109" t="s">
        <v>779</v>
      </c>
    </row>
    <row r="647" spans="2:16" x14ac:dyDescent="0.25">
      <c r="B647" s="113" t="str">
        <f ca="1">Supporto!F545</f>
        <v>IfcFlowTreatmentDevice</v>
      </c>
      <c r="C647" s="148" t="str">
        <f ca="1">Supporto!H545</f>
        <v>ElementoDocumenti</v>
      </c>
      <c r="D647" s="148" t="str">
        <f ca="1">Supporto!K545</f>
        <v>SchedaMontaggio</v>
      </c>
      <c r="E647" s="125"/>
      <c r="F647" s="125"/>
      <c r="G647" s="162"/>
      <c r="H647" s="110"/>
      <c r="I647" s="109"/>
      <c r="J647" s="109"/>
      <c r="K647" s="109"/>
      <c r="L647" s="109"/>
      <c r="M647" s="109"/>
      <c r="N647" s="109"/>
      <c r="O647" s="109"/>
      <c r="P647" s="109" t="s">
        <v>779</v>
      </c>
    </row>
    <row r="648" spans="2:16" x14ac:dyDescent="0.25">
      <c r="B648" s="113" t="str">
        <f ca="1">Supporto!F546</f>
        <v>IfcFlowTreatmentDevice</v>
      </c>
      <c r="C648" s="148" t="str">
        <f ca="1">Supporto!H546</f>
        <v>ElementoDocumenti</v>
      </c>
      <c r="D648" s="148" t="str">
        <f ca="1">Supporto!K546</f>
        <v>Installazione</v>
      </c>
      <c r="E648" s="125"/>
      <c r="F648" s="125"/>
      <c r="G648" s="162"/>
      <c r="H648" s="110"/>
      <c r="I648" s="109"/>
      <c r="J648" s="109"/>
      <c r="K648" s="109"/>
      <c r="L648" s="109"/>
      <c r="M648" s="109"/>
      <c r="N648" s="109"/>
      <c r="O648" s="109"/>
      <c r="P648" s="109" t="s">
        <v>779</v>
      </c>
    </row>
    <row r="649" spans="2:16" x14ac:dyDescent="0.25">
      <c r="B649" s="113" t="str">
        <f ca="1">Supporto!F547</f>
        <v>IfcFlowTreatmentDevice</v>
      </c>
      <c r="C649" s="148" t="str">
        <f ca="1">Supporto!H547</f>
        <v>ElementoDocumenti</v>
      </c>
      <c r="D649" s="148" t="str">
        <f ca="1">Supporto!K547</f>
        <v>MatSupp</v>
      </c>
      <c r="E649" s="125"/>
      <c r="F649" s="125"/>
      <c r="G649" s="162"/>
      <c r="H649" s="110"/>
      <c r="I649" s="109"/>
      <c r="J649" s="109"/>
      <c r="K649" s="109"/>
      <c r="L649" s="109"/>
      <c r="M649" s="109"/>
      <c r="N649" s="109"/>
      <c r="O649" s="109"/>
      <c r="P649" s="109" t="s">
        <v>779</v>
      </c>
    </row>
    <row r="650" spans="2:16" x14ac:dyDescent="0.25">
      <c r="B650" s="113" t="str">
        <f ca="1">Supporto!F548</f>
        <v>IfcFlowTreatmentDevice</v>
      </c>
      <c r="C650" s="148" t="str">
        <f ca="1">Supporto!H548</f>
        <v>ElementoDocumenti</v>
      </c>
      <c r="D650" s="148" t="str">
        <f ca="1">Supporto!K548</f>
        <v>Collaudo</v>
      </c>
      <c r="E650" s="125"/>
      <c r="F650" s="125"/>
      <c r="G650" s="162"/>
      <c r="H650" s="110"/>
      <c r="I650" s="109" t="s">
        <v>779</v>
      </c>
      <c r="J650" s="109"/>
      <c r="K650" s="109"/>
      <c r="L650" s="109"/>
      <c r="M650" s="109"/>
      <c r="N650" s="109"/>
      <c r="O650" s="109"/>
      <c r="P650" s="109" t="s">
        <v>779</v>
      </c>
    </row>
    <row r="651" spans="2:16" x14ac:dyDescent="0.25">
      <c r="B651" s="115" t="str">
        <f ca="1">Supporto!F549</f>
        <v>IfcFlowTreatmentDevice</v>
      </c>
      <c r="C651" s="149" t="str">
        <f ca="1">Supporto!H549</f>
        <v>ElementoDocumenti</v>
      </c>
      <c r="D651" s="149" t="str">
        <f ca="1">Supporto!K549</f>
        <v>Conformità</v>
      </c>
      <c r="E651" s="124"/>
      <c r="F651" s="124"/>
      <c r="G651" s="163"/>
      <c r="H651" s="117"/>
      <c r="I651" s="116" t="s">
        <v>779</v>
      </c>
      <c r="J651" s="513"/>
      <c r="K651" s="116"/>
      <c r="L651" s="116"/>
      <c r="M651" s="116"/>
      <c r="N651" s="116"/>
      <c r="O651" s="116"/>
      <c r="P651" s="116" t="s">
        <v>779</v>
      </c>
    </row>
    <row r="652" spans="2:16" x14ac:dyDescent="0.25">
      <c r="B652" s="113" t="str">
        <f ca="1">Supporto!F550</f>
        <v>IfcTransportElement</v>
      </c>
      <c r="C652" s="148" t="str">
        <f ca="1">Supporto!H550</f>
        <v>ElementoDatiAnagrafici</v>
      </c>
      <c r="D652" s="148" t="str">
        <f ca="1">Supporto!K550</f>
        <v>Numero_di_serie</v>
      </c>
      <c r="E652" s="125"/>
      <c r="F652" s="125"/>
      <c r="G652" s="162"/>
      <c r="H652" s="110"/>
      <c r="I652" s="109"/>
      <c r="J652" s="109"/>
      <c r="K652" s="109"/>
      <c r="L652" s="109"/>
      <c r="M652" s="109"/>
      <c r="N652" s="109"/>
      <c r="O652" s="109"/>
      <c r="P652" s="109" t="s">
        <v>779</v>
      </c>
    </row>
    <row r="653" spans="2:16" x14ac:dyDescent="0.25">
      <c r="B653" s="113" t="str">
        <f ca="1">Supporto!F551</f>
        <v>IfcTransportElement</v>
      </c>
      <c r="C653" s="148" t="str">
        <f ca="1">Supporto!H551</f>
        <v>ElementoDatiAnagrafici</v>
      </c>
      <c r="D653" s="148" t="str">
        <f ca="1">Supporto!K551</f>
        <v>Fornitore</v>
      </c>
      <c r="E653" s="125"/>
      <c r="F653" s="125"/>
      <c r="G653" s="162"/>
      <c r="H653" s="110"/>
      <c r="I653" s="109"/>
      <c r="J653" s="109"/>
      <c r="K653" s="109"/>
      <c r="L653" s="109"/>
      <c r="M653" s="109"/>
      <c r="N653" s="109"/>
      <c r="O653" s="109"/>
      <c r="P653" s="109" t="s">
        <v>779</v>
      </c>
    </row>
    <row r="654" spans="2:16" x14ac:dyDescent="0.25">
      <c r="B654" s="113" t="str">
        <f ca="1">Supporto!F552</f>
        <v>IfcTransportElement</v>
      </c>
      <c r="C654" s="148" t="str">
        <f ca="1">Supporto!H552</f>
        <v>ElementoDatiAnagrafici</v>
      </c>
      <c r="D654" s="148" t="str">
        <f ca="1">Supporto!K552</f>
        <v>Installatore</v>
      </c>
      <c r="E654" s="125"/>
      <c r="F654" s="125"/>
      <c r="G654" s="162"/>
      <c r="H654" s="110"/>
      <c r="I654" s="109"/>
      <c r="J654" s="109"/>
      <c r="K654" s="109"/>
      <c r="L654" s="109"/>
      <c r="M654" s="109"/>
      <c r="N654" s="109"/>
      <c r="O654" s="109"/>
      <c r="P654" s="109" t="s">
        <v>779</v>
      </c>
    </row>
    <row r="655" spans="2:16" x14ac:dyDescent="0.25">
      <c r="B655" s="113" t="str">
        <f ca="1">Supporto!F553</f>
        <v>IfcTransportElement</v>
      </c>
      <c r="C655" s="148" t="str">
        <f ca="1">Supporto!H553</f>
        <v>ElementoDatiAnagrafici</v>
      </c>
      <c r="D655" s="148" t="str">
        <f ca="1">Supporto!K553</f>
        <v>Descrizione</v>
      </c>
      <c r="E655" s="125"/>
      <c r="F655" s="125"/>
      <c r="G655" s="162"/>
      <c r="H655" s="110"/>
      <c r="I655" s="109"/>
      <c r="J655" s="109" t="s">
        <v>779</v>
      </c>
      <c r="K655" s="109"/>
      <c r="L655" s="109"/>
      <c r="M655" s="109"/>
      <c r="N655" s="109"/>
      <c r="O655" s="109"/>
      <c r="P655" s="109" t="s">
        <v>779</v>
      </c>
    </row>
    <row r="656" spans="2:16" x14ac:dyDescent="0.25">
      <c r="B656" s="113" t="str">
        <f ca="1">Supporto!F554</f>
        <v>IfcTransportElement</v>
      </c>
      <c r="C656" s="148" t="str">
        <f ca="1">Supporto!H554</f>
        <v>ElementoDatiAnagrafici</v>
      </c>
      <c r="D656" s="148" t="str">
        <f ca="1">Supporto!K554</f>
        <v>Modello</v>
      </c>
      <c r="E656" s="111"/>
      <c r="F656" s="111"/>
      <c r="G656" s="111"/>
      <c r="H656" s="110"/>
      <c r="I656" s="109"/>
      <c r="J656" s="109" t="s">
        <v>779</v>
      </c>
      <c r="K656" s="109"/>
      <c r="L656" s="109"/>
      <c r="M656" s="109"/>
      <c r="N656" s="109"/>
      <c r="O656" s="109"/>
      <c r="P656" s="109" t="s">
        <v>779</v>
      </c>
    </row>
    <row r="657" spans="2:16" x14ac:dyDescent="0.25">
      <c r="B657" s="113" t="str">
        <f ca="1">Supporto!F555</f>
        <v>IfcTransportElement</v>
      </c>
      <c r="C657" s="148" t="str">
        <f ca="1">Supporto!H555</f>
        <v>ElementoDatiAnagrafici</v>
      </c>
      <c r="D657" s="148" t="str">
        <f ca="1">Supporto!K555</f>
        <v>Produttore</v>
      </c>
      <c r="E657" s="111"/>
      <c r="F657" s="111"/>
      <c r="G657" s="111"/>
      <c r="H657" s="110"/>
      <c r="I657" s="109"/>
      <c r="J657" s="109" t="s">
        <v>779</v>
      </c>
      <c r="K657" s="109"/>
      <c r="L657" s="109"/>
      <c r="M657" s="109"/>
      <c r="N657" s="109"/>
      <c r="O657" s="109"/>
      <c r="P657" s="109" t="s">
        <v>779</v>
      </c>
    </row>
    <row r="658" spans="2:16" x14ac:dyDescent="0.25">
      <c r="B658" s="113" t="str">
        <f ca="1">Supporto!F556</f>
        <v>IfcTransportElement</v>
      </c>
      <c r="C658" s="148" t="str">
        <f ca="1">Supporto!H556</f>
        <v>ElementoDatiQualitativi</v>
      </c>
      <c r="D658" s="148" t="str">
        <f ca="1">Supporto!K556</f>
        <v>AccessibilitaDisabili</v>
      </c>
      <c r="E658" s="111"/>
      <c r="F658" s="111"/>
      <c r="G658" s="111"/>
      <c r="H658" s="110"/>
      <c r="I658" s="109"/>
      <c r="J658" s="109"/>
      <c r="K658" s="109" t="s">
        <v>779</v>
      </c>
      <c r="L658" s="109"/>
      <c r="M658" s="109"/>
      <c r="N658" s="109"/>
      <c r="O658" s="109"/>
      <c r="P658" s="109" t="s">
        <v>779</v>
      </c>
    </row>
    <row r="659" spans="2:16" x14ac:dyDescent="0.25">
      <c r="B659" s="113" t="str">
        <f ca="1">Supporto!F557</f>
        <v>IfcTransportElement</v>
      </c>
      <c r="C659" s="148" t="str">
        <f ca="1">Supporto!H557</f>
        <v>ElementoDatiQualitativi</v>
      </c>
      <c r="D659" s="148" t="str">
        <f ca="1">Supporto!K557</f>
        <v>Esterno</v>
      </c>
      <c r="E659" s="111"/>
      <c r="F659" s="111"/>
      <c r="G659" s="111"/>
      <c r="H659" s="110"/>
      <c r="I659" s="109"/>
      <c r="J659" s="109" t="s">
        <v>779</v>
      </c>
      <c r="K659" s="109"/>
      <c r="L659" s="109"/>
      <c r="M659" s="109"/>
      <c r="N659" s="109"/>
      <c r="O659" s="109"/>
      <c r="P659" s="109" t="s">
        <v>779</v>
      </c>
    </row>
    <row r="660" spans="2:16" x14ac:dyDescent="0.25">
      <c r="B660" s="113" t="str">
        <f ca="1">Supporto!F558</f>
        <v>IfcTransportElement</v>
      </c>
      <c r="C660" s="148" t="str">
        <f ca="1">Supporto!H558</f>
        <v>ElementoCodifica</v>
      </c>
      <c r="D660" s="148" t="str">
        <f ca="1">Supporto!K558</f>
        <v>ClasseElementoTecnico</v>
      </c>
      <c r="E660" s="111"/>
      <c r="F660" s="111"/>
      <c r="G660" s="111"/>
      <c r="H660" s="110"/>
      <c r="I660" s="109"/>
      <c r="J660" s="109" t="s">
        <v>779</v>
      </c>
      <c r="K660" s="109"/>
      <c r="L660" s="109"/>
      <c r="M660" s="109"/>
      <c r="N660" s="109"/>
      <c r="O660" s="109"/>
      <c r="P660" s="109" t="s">
        <v>779</v>
      </c>
    </row>
    <row r="661" spans="2:16" x14ac:dyDescent="0.25">
      <c r="B661" s="113" t="str">
        <f ca="1">Supporto!F559</f>
        <v>IfcTransportElement</v>
      </c>
      <c r="C661" s="148" t="str">
        <f ca="1">Supporto!H559</f>
        <v>ElementoFase</v>
      </c>
      <c r="D661" s="148" t="str">
        <f ca="1">Supporto!K559</f>
        <v>Stato</v>
      </c>
      <c r="E661" s="111"/>
      <c r="F661" s="111"/>
      <c r="G661" s="111"/>
      <c r="H661" s="110"/>
      <c r="I661" s="109"/>
      <c r="J661" s="109" t="s">
        <v>779</v>
      </c>
      <c r="K661" s="109"/>
      <c r="L661" s="109"/>
      <c r="M661" s="109"/>
      <c r="N661" s="109"/>
      <c r="O661" s="109"/>
      <c r="P661" s="109" t="s">
        <v>779</v>
      </c>
    </row>
    <row r="662" spans="2:16" x14ac:dyDescent="0.25">
      <c r="B662" s="113" t="str">
        <f ca="1">Supporto!F560</f>
        <v>IfcTransportElement</v>
      </c>
      <c r="C662" s="148" t="str">
        <f ca="1">Supporto!H560</f>
        <v>ElementoDocumenti</v>
      </c>
      <c r="D662" s="148" t="str">
        <f ca="1">Supporto!K560</f>
        <v>MUM</v>
      </c>
      <c r="E662" s="111"/>
      <c r="F662" s="111"/>
      <c r="G662" s="111"/>
      <c r="H662" s="110"/>
      <c r="I662" s="109"/>
      <c r="J662" s="109"/>
      <c r="K662" s="109"/>
      <c r="L662" s="109"/>
      <c r="M662" s="109"/>
      <c r="N662" s="109"/>
      <c r="O662" s="109"/>
      <c r="P662" s="109" t="s">
        <v>779</v>
      </c>
    </row>
    <row r="663" spans="2:16" x14ac:dyDescent="0.25">
      <c r="B663" s="113" t="str">
        <f ca="1">Supporto!F561</f>
        <v>IfcTransportElement</v>
      </c>
      <c r="C663" s="148" t="str">
        <f ca="1">Supporto!H561</f>
        <v>ElementoDocumenti</v>
      </c>
      <c r="D663" s="148" t="str">
        <f ca="1">Supporto!K561</f>
        <v>SchedaTecnica</v>
      </c>
      <c r="E663" s="111"/>
      <c r="F663" s="111"/>
      <c r="G663" s="111"/>
      <c r="H663" s="110"/>
      <c r="I663" s="109" t="s">
        <v>779</v>
      </c>
      <c r="J663" s="109"/>
      <c r="K663" s="109"/>
      <c r="L663" s="109"/>
      <c r="M663" s="109"/>
      <c r="N663" s="109"/>
      <c r="O663" s="109"/>
      <c r="P663" s="109" t="s">
        <v>779</v>
      </c>
    </row>
    <row r="664" spans="2:16" x14ac:dyDescent="0.25">
      <c r="B664" s="113" t="str">
        <f ca="1">Supporto!F562</f>
        <v>IfcTransportElement</v>
      </c>
      <c r="C664" s="148" t="str">
        <f ca="1">Supporto!H562</f>
        <v>ElementoDocumenti</v>
      </c>
      <c r="D664" s="148" t="str">
        <f ca="1">Supporto!K562</f>
        <v>Website</v>
      </c>
      <c r="E664" s="111"/>
      <c r="F664" s="111"/>
      <c r="G664" s="111"/>
      <c r="H664" s="110"/>
      <c r="I664" s="109" t="s">
        <v>779</v>
      </c>
      <c r="J664" s="109"/>
      <c r="K664" s="109"/>
      <c r="L664" s="109"/>
      <c r="M664" s="109"/>
      <c r="N664" s="109"/>
      <c r="O664" s="109"/>
      <c r="P664" s="109" t="s">
        <v>779</v>
      </c>
    </row>
    <row r="665" spans="2:16" x14ac:dyDescent="0.25">
      <c r="B665" s="113" t="str">
        <f ca="1">Supporto!F563</f>
        <v>IfcTransportElement</v>
      </c>
      <c r="C665" s="148" t="str">
        <f ca="1">Supporto!H563</f>
        <v>ElementoDocumenti</v>
      </c>
      <c r="D665" s="148" t="str">
        <f ca="1">Supporto!K563</f>
        <v>DB</v>
      </c>
      <c r="E665" s="111"/>
      <c r="F665" s="111"/>
      <c r="G665" s="111"/>
      <c r="H665" s="110"/>
      <c r="I665" s="109"/>
      <c r="J665" s="109"/>
      <c r="K665" s="109"/>
      <c r="L665" s="109"/>
      <c r="M665" s="109"/>
      <c r="N665" s="109"/>
      <c r="O665" s="109"/>
      <c r="P665" s="109" t="s">
        <v>779</v>
      </c>
    </row>
    <row r="666" spans="2:16" x14ac:dyDescent="0.25">
      <c r="B666" s="113" t="str">
        <f ca="1">Supporto!F564</f>
        <v>IfcTransportElement</v>
      </c>
      <c r="C666" s="148" t="str">
        <f ca="1">Supporto!H564</f>
        <v>ElementoDocumenti</v>
      </c>
      <c r="D666" s="148" t="str">
        <f ca="1">Supporto!K564</f>
        <v>CertProd</v>
      </c>
      <c r="E666" s="111"/>
      <c r="F666" s="111"/>
      <c r="G666" s="111"/>
      <c r="H666" s="110"/>
      <c r="I666" s="109" t="s">
        <v>779</v>
      </c>
      <c r="J666" s="109"/>
      <c r="K666" s="109"/>
      <c r="L666" s="109"/>
      <c r="M666" s="109"/>
      <c r="N666" s="109"/>
      <c r="O666" s="109"/>
      <c r="P666" s="109" t="s">
        <v>779</v>
      </c>
    </row>
    <row r="667" spans="2:16" x14ac:dyDescent="0.25">
      <c r="B667" s="113" t="str">
        <f ca="1">Supporto!F565</f>
        <v>IfcTransportElement</v>
      </c>
      <c r="C667" s="148" t="str">
        <f ca="1">Supporto!H565</f>
        <v>ElementoDocumenti</v>
      </c>
      <c r="D667" s="148" t="str">
        <f ca="1">Supporto!K565</f>
        <v>SchedaMontaggio</v>
      </c>
      <c r="E667" s="111"/>
      <c r="F667" s="111"/>
      <c r="G667" s="111"/>
      <c r="H667" s="110"/>
      <c r="I667" s="109"/>
      <c r="J667" s="109"/>
      <c r="K667" s="109"/>
      <c r="L667" s="109"/>
      <c r="M667" s="109"/>
      <c r="N667" s="109"/>
      <c r="O667" s="109"/>
      <c r="P667" s="109" t="s">
        <v>779</v>
      </c>
    </row>
    <row r="668" spans="2:16" x14ac:dyDescent="0.25">
      <c r="B668" s="113" t="str">
        <f ca="1">Supporto!F566</f>
        <v>IfcTransportElement</v>
      </c>
      <c r="C668" s="148" t="str">
        <f ca="1">Supporto!H566</f>
        <v>ElementoDocumenti</v>
      </c>
      <c r="D668" s="148" t="str">
        <f ca="1">Supporto!K566</f>
        <v>Installazione</v>
      </c>
      <c r="E668" s="111"/>
      <c r="F668" s="111"/>
      <c r="G668" s="111"/>
      <c r="H668" s="110"/>
      <c r="I668" s="109"/>
      <c r="J668" s="109"/>
      <c r="K668" s="109"/>
      <c r="L668" s="109"/>
      <c r="M668" s="109"/>
      <c r="N668" s="109"/>
      <c r="O668" s="109"/>
      <c r="P668" s="109" t="s">
        <v>779</v>
      </c>
    </row>
    <row r="669" spans="2:16" x14ac:dyDescent="0.25">
      <c r="B669" s="113" t="str">
        <f ca="1">Supporto!F567</f>
        <v>IfcTransportElement</v>
      </c>
      <c r="C669" s="148" t="str">
        <f ca="1">Supporto!H567</f>
        <v>ElementoDocumenti</v>
      </c>
      <c r="D669" s="148" t="str">
        <f ca="1">Supporto!K567</f>
        <v>MatSupp</v>
      </c>
      <c r="E669" s="125"/>
      <c r="F669" s="125"/>
      <c r="G669" s="162"/>
      <c r="H669" s="110"/>
      <c r="I669" s="109"/>
      <c r="J669" s="109"/>
      <c r="K669" s="109"/>
      <c r="L669" s="109"/>
      <c r="M669" s="109"/>
      <c r="N669" s="109"/>
      <c r="O669" s="109"/>
      <c r="P669" s="109" t="s">
        <v>779</v>
      </c>
    </row>
    <row r="670" spans="2:16" x14ac:dyDescent="0.25">
      <c r="B670" s="113" t="str">
        <f ca="1">Supporto!F568</f>
        <v>IfcTransportElement</v>
      </c>
      <c r="C670" s="148" t="str">
        <f ca="1">Supporto!H568</f>
        <v>ElementoDocumenti</v>
      </c>
      <c r="D670" s="148" t="str">
        <f ca="1">Supporto!K568</f>
        <v>Collaudo</v>
      </c>
      <c r="E670" s="125"/>
      <c r="F670" s="125"/>
      <c r="G670" s="162"/>
      <c r="H670" s="110"/>
      <c r="I670" s="109"/>
      <c r="J670" s="109"/>
      <c r="K670" s="109"/>
      <c r="L670" s="109"/>
      <c r="M670" s="109"/>
      <c r="N670" s="109"/>
      <c r="O670" s="109"/>
      <c r="P670" s="109" t="s">
        <v>779</v>
      </c>
    </row>
    <row r="671" spans="2:16" x14ac:dyDescent="0.25">
      <c r="B671" s="115" t="str">
        <f ca="1">Supporto!F569</f>
        <v>IfcTransportElement</v>
      </c>
      <c r="C671" s="149" t="str">
        <f ca="1">Supporto!H569</f>
        <v>ElementoDocumenti</v>
      </c>
      <c r="D671" s="149" t="str">
        <f ca="1">Supporto!K569</f>
        <v>Conformità</v>
      </c>
      <c r="E671" s="124"/>
      <c r="F671" s="124"/>
      <c r="G671" s="163"/>
      <c r="H671" s="117"/>
      <c r="I671" s="116"/>
      <c r="J671" s="116"/>
      <c r="K671" s="116"/>
      <c r="L671" s="116"/>
      <c r="M671" s="116"/>
      <c r="N671" s="116"/>
      <c r="O671" s="116"/>
      <c r="P671" s="116" t="s">
        <v>779</v>
      </c>
    </row>
    <row r="672" spans="2:16" x14ac:dyDescent="0.25">
      <c r="B672" s="113" t="str">
        <f ca="1">Supporto!F570</f>
        <v>IfcFurnishingElement</v>
      </c>
      <c r="C672" s="148" t="str">
        <f ca="1">Supporto!H570</f>
        <v>ElementoDatiAnagrafici</v>
      </c>
      <c r="D672" s="148" t="str">
        <f ca="1">Supporto!K570</f>
        <v>Numero_di_serie</v>
      </c>
      <c r="E672" s="125"/>
      <c r="F672" s="125"/>
      <c r="G672" s="162"/>
      <c r="H672" s="110"/>
      <c r="I672" s="109"/>
      <c r="J672" s="109"/>
      <c r="K672" s="109"/>
      <c r="L672" s="109"/>
      <c r="M672" s="109"/>
      <c r="N672" s="109"/>
      <c r="O672" s="109"/>
      <c r="P672" s="109" t="s">
        <v>779</v>
      </c>
    </row>
    <row r="673" spans="2:16" x14ac:dyDescent="0.25">
      <c r="B673" s="113" t="str">
        <f ca="1">Supporto!F571</f>
        <v>IfcFurnishingElement</v>
      </c>
      <c r="C673" s="148" t="str">
        <f ca="1">Supporto!H571</f>
        <v>ElementoDatiAnagrafici</v>
      </c>
      <c r="D673" s="148" t="str">
        <f ca="1">Supporto!K571</f>
        <v>Fornitore</v>
      </c>
      <c r="E673" s="125"/>
      <c r="F673" s="125"/>
      <c r="G673" s="162"/>
      <c r="H673" s="110"/>
      <c r="I673" s="109"/>
      <c r="J673" s="109"/>
      <c r="K673" s="109"/>
      <c r="L673" s="109"/>
      <c r="M673" s="109"/>
      <c r="N673" s="109"/>
      <c r="O673" s="109"/>
      <c r="P673" s="109" t="s">
        <v>779</v>
      </c>
    </row>
    <row r="674" spans="2:16" x14ac:dyDescent="0.25">
      <c r="B674" s="113" t="str">
        <f ca="1">Supporto!F572</f>
        <v>IfcFurnishingElement</v>
      </c>
      <c r="C674" s="148" t="str">
        <f ca="1">Supporto!H572</f>
        <v>ElementoDatiAnagrafici</v>
      </c>
      <c r="D674" s="148" t="str">
        <f ca="1">Supporto!K572</f>
        <v>Installatore</v>
      </c>
      <c r="E674" s="125"/>
      <c r="F674" s="125"/>
      <c r="G674" s="162"/>
      <c r="H674" s="110"/>
      <c r="I674" s="109"/>
      <c r="J674" s="109"/>
      <c r="K674" s="109"/>
      <c r="L674" s="109"/>
      <c r="M674" s="109"/>
      <c r="N674" s="109"/>
      <c r="O674" s="109"/>
      <c r="P674" s="109" t="s">
        <v>779</v>
      </c>
    </row>
    <row r="675" spans="2:16" x14ac:dyDescent="0.25">
      <c r="B675" s="113" t="str">
        <f ca="1">Supporto!F573</f>
        <v>IfcFurnishingElement</v>
      </c>
      <c r="C675" s="148" t="str">
        <f ca="1">Supporto!H573</f>
        <v>ElementoDatiAnagrafici</v>
      </c>
      <c r="D675" s="148" t="str">
        <f ca="1">Supporto!K573</f>
        <v>Descrizione</v>
      </c>
      <c r="E675" s="125"/>
      <c r="F675" s="125"/>
      <c r="G675" s="162"/>
      <c r="H675" s="110"/>
      <c r="I675" s="109"/>
      <c r="J675" s="109" t="s">
        <v>779</v>
      </c>
      <c r="K675" s="109"/>
      <c r="L675" s="109"/>
      <c r="M675" s="109"/>
      <c r="N675" s="109"/>
      <c r="O675" s="109"/>
      <c r="P675" s="109" t="s">
        <v>779</v>
      </c>
    </row>
    <row r="676" spans="2:16" x14ac:dyDescent="0.25">
      <c r="B676" s="113" t="str">
        <f ca="1">Supporto!F574</f>
        <v>IfcFurnishingElement</v>
      </c>
      <c r="C676" s="148" t="str">
        <f ca="1">Supporto!H574</f>
        <v>ElementoDatiAnagrafici</v>
      </c>
      <c r="D676" s="148" t="str">
        <f ca="1">Supporto!K574</f>
        <v>Modello</v>
      </c>
      <c r="E676" s="125"/>
      <c r="F676" s="125"/>
      <c r="G676" s="162"/>
      <c r="H676" s="110"/>
      <c r="I676" s="109"/>
      <c r="J676" s="109" t="s">
        <v>779</v>
      </c>
      <c r="K676" s="109"/>
      <c r="L676" s="109"/>
      <c r="M676" s="109"/>
      <c r="N676" s="109"/>
      <c r="O676" s="109"/>
      <c r="P676" s="109" t="s">
        <v>779</v>
      </c>
    </row>
    <row r="677" spans="2:16" x14ac:dyDescent="0.25">
      <c r="B677" s="113" t="str">
        <f ca="1">Supporto!F575</f>
        <v>IfcFurnishingElement</v>
      </c>
      <c r="C677" s="148" t="str">
        <f ca="1">Supporto!H575</f>
        <v>ElementoDatiAnagrafici</v>
      </c>
      <c r="D677" s="148" t="str">
        <f ca="1">Supporto!K575</f>
        <v>Produttore</v>
      </c>
      <c r="E677" s="125"/>
      <c r="F677" s="125"/>
      <c r="G677" s="162"/>
      <c r="H677" s="110"/>
      <c r="I677" s="109"/>
      <c r="J677" s="109" t="s">
        <v>779</v>
      </c>
      <c r="K677" s="109"/>
      <c r="L677" s="109"/>
      <c r="M677" s="109"/>
      <c r="N677" s="109"/>
      <c r="O677" s="109"/>
      <c r="P677" s="109" t="s">
        <v>779</v>
      </c>
    </row>
    <row r="678" spans="2:16" x14ac:dyDescent="0.25">
      <c r="B678" s="113" t="str">
        <f ca="1">Supporto!F576</f>
        <v>IfcFurnishingElement</v>
      </c>
      <c r="C678" s="148" t="str">
        <f ca="1">Supporto!H576</f>
        <v>ElementoDatiQualitativi</v>
      </c>
      <c r="D678" s="148" t="str">
        <f ca="1">Supporto!K576</f>
        <v>Esterno</v>
      </c>
      <c r="E678" s="125"/>
      <c r="F678" s="125"/>
      <c r="G678" s="162"/>
      <c r="H678" s="110"/>
      <c r="I678" s="109"/>
      <c r="J678" s="109" t="s">
        <v>779</v>
      </c>
      <c r="K678" s="109"/>
      <c r="L678" s="109"/>
      <c r="M678" s="109"/>
      <c r="N678" s="109"/>
      <c r="O678" s="109"/>
      <c r="P678" s="109" t="s">
        <v>779</v>
      </c>
    </row>
    <row r="679" spans="2:16" x14ac:dyDescent="0.25">
      <c r="B679" s="113" t="str">
        <f ca="1">Supporto!F577</f>
        <v>IfcFurnishingElement</v>
      </c>
      <c r="C679" s="148" t="str">
        <f ca="1">Supporto!H577</f>
        <v>ElementoDatiAntincendio</v>
      </c>
      <c r="D679" s="148" t="str">
        <f ca="1">Supporto!K577</f>
        <v>Combustibile</v>
      </c>
      <c r="E679" s="125"/>
      <c r="F679" s="125"/>
      <c r="G679" s="162"/>
      <c r="H679" s="110"/>
      <c r="I679" s="109"/>
      <c r="J679" s="109"/>
      <c r="K679" s="109"/>
      <c r="L679" s="109"/>
      <c r="M679" s="109"/>
      <c r="N679" s="109"/>
      <c r="O679" s="109"/>
      <c r="P679" s="109" t="s">
        <v>779</v>
      </c>
    </row>
    <row r="680" spans="2:16" x14ac:dyDescent="0.25">
      <c r="B680" s="113" t="str">
        <f ca="1">Supporto!F578</f>
        <v>IfcFurnishingElement</v>
      </c>
      <c r="C680" s="148" t="str">
        <f ca="1">Supporto!H578</f>
        <v>ElementoCodifica</v>
      </c>
      <c r="D680" s="148" t="str">
        <f ca="1">Supporto!K578</f>
        <v>ClasseElementoTecnico</v>
      </c>
      <c r="E680" s="125"/>
      <c r="F680" s="125"/>
      <c r="G680" s="162"/>
      <c r="H680" s="110"/>
      <c r="I680" s="109"/>
      <c r="J680" s="109" t="s">
        <v>779</v>
      </c>
      <c r="K680" s="109"/>
      <c r="L680" s="109"/>
      <c r="M680" s="109"/>
      <c r="N680" s="109"/>
      <c r="O680" s="109"/>
      <c r="P680" s="109" t="s">
        <v>779</v>
      </c>
    </row>
    <row r="681" spans="2:16" x14ac:dyDescent="0.25">
      <c r="B681" s="113" t="str">
        <f ca="1">Supporto!F579</f>
        <v>IfcFurnishingElement</v>
      </c>
      <c r="C681" s="148" t="str">
        <f ca="1">Supporto!H579</f>
        <v>ElementoFase</v>
      </c>
      <c r="D681" s="148" t="str">
        <f ca="1">Supporto!K579</f>
        <v>Stato</v>
      </c>
      <c r="E681" s="125"/>
      <c r="F681" s="125"/>
      <c r="G681" s="162"/>
      <c r="H681" s="110"/>
      <c r="I681" s="109"/>
      <c r="J681" s="109" t="s">
        <v>779</v>
      </c>
      <c r="K681" s="109"/>
      <c r="L681" s="109"/>
      <c r="M681" s="109"/>
      <c r="N681" s="109"/>
      <c r="O681" s="109"/>
      <c r="P681" s="109" t="s">
        <v>779</v>
      </c>
    </row>
    <row r="682" spans="2:16" x14ac:dyDescent="0.25">
      <c r="B682" s="113" t="str">
        <f ca="1">Supporto!F580</f>
        <v>IfcFurnishingElement</v>
      </c>
      <c r="C682" s="148" t="str">
        <f ca="1">Supporto!H580</f>
        <v>ElementoDocumenti</v>
      </c>
      <c r="D682" s="148" t="str">
        <f ca="1">Supporto!K580</f>
        <v>SchedaTecnica</v>
      </c>
      <c r="E682" s="125"/>
      <c r="F682" s="125"/>
      <c r="G682" s="162"/>
      <c r="H682" s="110"/>
      <c r="I682" s="109"/>
      <c r="J682" s="109"/>
      <c r="K682" s="109"/>
      <c r="L682" s="109"/>
      <c r="M682" s="109"/>
      <c r="N682" s="109"/>
      <c r="O682" s="109"/>
      <c r="P682" s="109" t="s">
        <v>779</v>
      </c>
    </row>
    <row r="683" spans="2:16" x14ac:dyDescent="0.25">
      <c r="B683" s="113" t="str">
        <f ca="1">Supporto!F581</f>
        <v>IfcFurnishingElement</v>
      </c>
      <c r="C683" s="148" t="str">
        <f ca="1">Supporto!H581</f>
        <v>ElementoDocumenti</v>
      </c>
      <c r="D683" s="148" t="str">
        <f ca="1">Supporto!K581</f>
        <v>Website</v>
      </c>
      <c r="E683" s="125"/>
      <c r="F683" s="125"/>
      <c r="G683" s="162"/>
      <c r="H683" s="110"/>
      <c r="I683" s="109"/>
      <c r="J683" s="109" t="s">
        <v>779</v>
      </c>
      <c r="K683" s="109"/>
      <c r="L683" s="109"/>
      <c r="M683" s="109"/>
      <c r="N683" s="109"/>
      <c r="O683" s="109"/>
      <c r="P683" s="109" t="s">
        <v>779</v>
      </c>
    </row>
    <row r="684" spans="2:16" x14ac:dyDescent="0.25">
      <c r="B684" s="113" t="str">
        <f ca="1">Supporto!F582</f>
        <v>IfcFurnishingElement</v>
      </c>
      <c r="C684" s="148" t="str">
        <f ca="1">Supporto!H582</f>
        <v>ElementoDocumenti</v>
      </c>
      <c r="D684" s="148" t="str">
        <f ca="1">Supporto!K582</f>
        <v>DB</v>
      </c>
      <c r="E684" s="125"/>
      <c r="F684" s="125"/>
      <c r="G684" s="162"/>
      <c r="H684" s="110"/>
      <c r="I684" s="109"/>
      <c r="J684" s="109"/>
      <c r="K684" s="109"/>
      <c r="L684" s="109"/>
      <c r="M684" s="109"/>
      <c r="N684" s="109"/>
      <c r="O684" s="109"/>
      <c r="P684" s="109" t="s">
        <v>779</v>
      </c>
    </row>
    <row r="685" spans="2:16" x14ac:dyDescent="0.25">
      <c r="B685" s="113" t="str">
        <f ca="1">Supporto!F583</f>
        <v>IfcFurnishingElement</v>
      </c>
      <c r="C685" s="148" t="str">
        <f ca="1">Supporto!H583</f>
        <v>ElementoDocumenti</v>
      </c>
      <c r="D685" s="148" t="str">
        <f ca="1">Supporto!K583</f>
        <v>CertProd</v>
      </c>
      <c r="E685" s="125"/>
      <c r="F685" s="125"/>
      <c r="G685" s="162"/>
      <c r="H685" s="110"/>
      <c r="I685" s="109"/>
      <c r="J685" s="109"/>
      <c r="K685" s="109"/>
      <c r="L685" s="109"/>
      <c r="M685" s="109"/>
      <c r="N685" s="109"/>
      <c r="O685" s="109"/>
      <c r="P685" s="109" t="s">
        <v>779</v>
      </c>
    </row>
    <row r="686" spans="2:16" x14ac:dyDescent="0.25">
      <c r="B686" s="113" t="str">
        <f ca="1">Supporto!F584</f>
        <v>IfcFurnishingElement</v>
      </c>
      <c r="C686" s="148" t="str">
        <f ca="1">Supporto!H584</f>
        <v>ElementoDocumenti</v>
      </c>
      <c r="D686" s="148" t="str">
        <f ca="1">Supporto!K584</f>
        <v>SchedaMontaggio</v>
      </c>
      <c r="E686" s="125"/>
      <c r="F686" s="125"/>
      <c r="G686" s="162"/>
      <c r="H686" s="110"/>
      <c r="I686" s="109"/>
      <c r="J686" s="109"/>
      <c r="K686" s="109"/>
      <c r="L686" s="109"/>
      <c r="M686" s="109"/>
      <c r="N686" s="109"/>
      <c r="O686" s="109"/>
      <c r="P686" s="109" t="s">
        <v>779</v>
      </c>
    </row>
    <row r="687" spans="2:16" x14ac:dyDescent="0.25">
      <c r="B687" s="115" t="str">
        <f ca="1">Supporto!F585</f>
        <v>IfcFurnishingElement</v>
      </c>
      <c r="C687" s="149" t="str">
        <f ca="1">Supporto!H585</f>
        <v>ElementoDocumenti</v>
      </c>
      <c r="D687" s="149" t="str">
        <f ca="1">Supporto!K585</f>
        <v>Installazione</v>
      </c>
      <c r="E687" s="124"/>
      <c r="F687" s="124"/>
      <c r="G687" s="163"/>
      <c r="H687" s="117"/>
      <c r="I687" s="116"/>
      <c r="J687" s="116"/>
      <c r="K687" s="116"/>
      <c r="L687" s="116"/>
      <c r="M687" s="116"/>
      <c r="N687" s="116"/>
      <c r="O687" s="116"/>
      <c r="P687" s="116" t="s">
        <v>779</v>
      </c>
    </row>
  </sheetData>
  <autoFilter ref="B4:P687">
    <filterColumn colId="6" showButton="0"/>
    <filterColumn colId="7" showButton="0"/>
    <filterColumn colId="8" showButton="0"/>
  </autoFilter>
  <mergeCells count="14">
    <mergeCell ref="C116:D116"/>
    <mergeCell ref="C142:D142"/>
    <mergeCell ref="C1:P1"/>
    <mergeCell ref="H3:P3"/>
    <mergeCell ref="C5:D5"/>
    <mergeCell ref="C7:D7"/>
    <mergeCell ref="C31:D31"/>
    <mergeCell ref="C112:D112"/>
    <mergeCell ref="H4:K4"/>
    <mergeCell ref="L4:L5"/>
    <mergeCell ref="M4:M5"/>
    <mergeCell ref="N4:N5"/>
    <mergeCell ref="O4:O5"/>
    <mergeCell ref="P4:P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95F782185691A40814C2B192E102C55" ma:contentTypeVersion="12" ma:contentTypeDescription="Creare un nuovo documento." ma:contentTypeScope="" ma:versionID="f756ffdf864af22ed59ab0602f48be2b">
  <xsd:schema xmlns:xsd="http://www.w3.org/2001/XMLSchema" xmlns:xs="http://www.w3.org/2001/XMLSchema" xmlns:p="http://schemas.microsoft.com/office/2006/metadata/properties" xmlns:ns2="de3740c4-a27d-4298-a972-c3a39f86a229" xmlns:ns3="673af409-0c79-413b-ba4d-791caab032cd" targetNamespace="http://schemas.microsoft.com/office/2006/metadata/properties" ma:root="true" ma:fieldsID="590de4e5329966c478e647530b7008af" ns2:_="" ns3:_="">
    <xsd:import namespace="de3740c4-a27d-4298-a972-c3a39f86a229"/>
    <xsd:import namespace="673af409-0c79-413b-ba4d-791caab032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740c4-a27d-4298-a972-c3a39f86a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3af409-0c79-413b-ba4d-791caab032cd"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C28AC-1317-47FA-983A-3D894A9CF79D}">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de3740c4-a27d-4298-a972-c3a39f86a229"/>
    <ds:schemaRef ds:uri="http://purl.org/dc/elements/1.1/"/>
    <ds:schemaRef ds:uri="http://schemas.openxmlformats.org/package/2006/metadata/core-properties"/>
    <ds:schemaRef ds:uri="673af409-0c79-413b-ba4d-791caab032cd"/>
    <ds:schemaRef ds:uri="http://www.w3.org/XML/1998/namespace"/>
  </ds:schemaRefs>
</ds:datastoreItem>
</file>

<file path=customXml/itemProps2.xml><?xml version="1.0" encoding="utf-8"?>
<ds:datastoreItem xmlns:ds="http://schemas.openxmlformats.org/officeDocument/2006/customXml" ds:itemID="{224FA994-306A-4D44-A085-A03F158B1446}">
  <ds:schemaRefs>
    <ds:schemaRef ds:uri="http://schemas.microsoft.com/DataMashup"/>
  </ds:schemaRefs>
</ds:datastoreItem>
</file>

<file path=customXml/itemProps3.xml><?xml version="1.0" encoding="utf-8"?>
<ds:datastoreItem xmlns:ds="http://schemas.openxmlformats.org/officeDocument/2006/customXml" ds:itemID="{38DF6E21-58BE-4B49-A112-EB4563DEBA30}">
  <ds:schemaRefs>
    <ds:schemaRef ds:uri="http://schemas.microsoft.com/sharepoint/v3/contenttype/forms"/>
  </ds:schemaRefs>
</ds:datastoreItem>
</file>

<file path=customXml/itemProps4.xml><?xml version="1.0" encoding="utf-8"?>
<ds:datastoreItem xmlns:ds="http://schemas.openxmlformats.org/officeDocument/2006/customXml" ds:itemID="{30D1544C-02B3-4AE3-B083-2C2946FE8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740c4-a27d-4298-a972-c3a39f86a229"/>
    <ds:schemaRef ds:uri="673af409-0c79-413b-ba4d-791caab03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vt:i4>
      </vt:variant>
    </vt:vector>
  </HeadingPairs>
  <TitlesOfParts>
    <vt:vector size="14" baseType="lpstr">
      <vt:lpstr>Attività, servizi e usi</vt:lpstr>
      <vt:lpstr>Matrice usi</vt:lpstr>
      <vt:lpstr>Requisiti Usi (PIR)</vt:lpstr>
      <vt:lpstr>Proprietà Modello</vt:lpstr>
      <vt:lpstr>Proprietà ACDat</vt:lpstr>
      <vt:lpstr>Proprietà e Elementi</vt:lpstr>
      <vt:lpstr>Supporto</vt:lpstr>
      <vt:lpstr>Attività A</vt:lpstr>
      <vt:lpstr>Attività B</vt:lpstr>
      <vt:lpstr>Attività C</vt:lpstr>
      <vt:lpstr>Attività D</vt:lpstr>
      <vt:lpstr>Attività E</vt:lpstr>
      <vt:lpstr>'Proprietà e Elementi'!Titoli_stampa</vt:lpstr>
      <vt:lpstr>'Proprietà Modello'!Titoli_stampa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Giodice</dc:creator>
  <cp:lastModifiedBy>BARDONESCHI ELENA</cp:lastModifiedBy>
  <cp:lastPrinted>2020-07-31T11:02:03Z</cp:lastPrinted>
  <dcterms:created xsi:type="dcterms:W3CDTF">2020-06-07T11:01:17Z</dcterms:created>
  <dcterms:modified xsi:type="dcterms:W3CDTF">2021-03-12T14:50:35Z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0x010100295F782185691A40814C2B192E102C55</vt:lpwstr>
  </property>
</Properties>
</file>